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copied data" sheetId="3" r:id="rId1"/>
    <sheet name="calculated data" sheetId="1" r:id="rId2"/>
  </sheets>
  <calcPr calcId="125725"/>
</workbook>
</file>

<file path=xl/calcChain.xml><?xml version="1.0" encoding="utf-8"?>
<calcChain xmlns="http://schemas.openxmlformats.org/spreadsheetml/2006/main">
  <c r="D99" i="3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99"/>
  <c r="AM91"/>
  <c r="AN9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AL91"/>
  <c r="D91"/>
  <c r="E9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C91"/>
  <c r="Y932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X932"/>
  <c r="X931"/>
  <c r="Y931" s="1"/>
  <c r="Z931" s="1"/>
  <c r="AA931" s="1"/>
  <c r="AB931" s="1"/>
  <c r="AC931" s="1"/>
  <c r="AD931" s="1"/>
  <c r="AE931" s="1"/>
  <c r="AF931" s="1"/>
  <c r="AG931" s="1"/>
  <c r="AH931" s="1"/>
  <c r="AI931" s="1"/>
  <c r="AJ931" s="1"/>
  <c r="AK931" s="1"/>
  <c r="AL931" s="1"/>
  <c r="AM931" s="1"/>
  <c r="AN931" s="1"/>
  <c r="AO931" s="1"/>
  <c r="AP931" s="1"/>
  <c r="AQ931" s="1"/>
  <c r="AR931" s="1"/>
  <c r="AS931" s="1"/>
  <c r="AT931" s="1"/>
  <c r="AU931" s="1"/>
  <c r="AV931" s="1"/>
  <c r="AW931" s="1"/>
  <c r="AX931" s="1"/>
  <c r="AY931" s="1"/>
  <c r="AZ931" s="1"/>
  <c r="BA931" s="1"/>
  <c r="BB931" s="1"/>
  <c r="BC931" s="1"/>
  <c r="BD931" s="1"/>
  <c r="BE931" s="1"/>
  <c r="BF931" s="1"/>
  <c r="BG931" s="1"/>
  <c r="BH931" s="1"/>
  <c r="BI931" s="1"/>
  <c r="X1108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S1108"/>
  <c r="S1109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X1106"/>
  <c r="Y1106" s="1"/>
  <c r="Z1106" s="1"/>
  <c r="AA1106" s="1"/>
  <c r="AB1106" s="1"/>
  <c r="AC1106" s="1"/>
  <c r="AD1106" s="1"/>
  <c r="AE1106" s="1"/>
  <c r="AF1106" s="1"/>
  <c r="AG1106" s="1"/>
  <c r="AH1106" s="1"/>
  <c r="AI1106" s="1"/>
  <c r="AJ1106" s="1"/>
  <c r="AK1106" s="1"/>
  <c r="AL1106" s="1"/>
  <c r="AM1106" s="1"/>
  <c r="AN1106" s="1"/>
  <c r="AO1106" s="1"/>
  <c r="AP1106" s="1"/>
  <c r="AQ1106" s="1"/>
  <c r="AR1106" s="1"/>
  <c r="AS1106" s="1"/>
  <c r="AT1106" s="1"/>
  <c r="AU1106" s="1"/>
  <c r="AV1106" s="1"/>
  <c r="AW1106" s="1"/>
  <c r="AX1106" s="1"/>
  <c r="AY1106" s="1"/>
  <c r="AZ1106" s="1"/>
  <c r="BA1106" s="1"/>
  <c r="BB1106" s="1"/>
  <c r="BC1106" s="1"/>
  <c r="BD1106" s="1"/>
  <c r="BE1106" s="1"/>
  <c r="BF1106" s="1"/>
  <c r="BG1106" s="1"/>
  <c r="BH1106" s="1"/>
  <c r="BI1106" s="1"/>
  <c r="AD1376" i="1"/>
  <c r="AC1376"/>
  <c r="AA1377"/>
  <c r="Y1376"/>
  <c r="T1377"/>
  <c r="U1377" s="1"/>
  <c r="V1377" s="1"/>
  <c r="W1377" s="1"/>
  <c r="T1376"/>
  <c r="U1376" s="1"/>
  <c r="V1376" s="1"/>
  <c r="W1376" s="1"/>
  <c r="S1376"/>
  <c r="S1377"/>
  <c r="R1377"/>
  <c r="R1376"/>
  <c r="Q1377"/>
  <c r="Q1376"/>
  <c r="M1377"/>
  <c r="N1377" s="1"/>
  <c r="O1377" s="1"/>
  <c r="P1377" s="1"/>
  <c r="M1376"/>
  <c r="N1376" s="1"/>
  <c r="O1376" s="1"/>
  <c r="P1376" s="1"/>
  <c r="L1376"/>
  <c r="L1377"/>
  <c r="K1377"/>
  <c r="K1376"/>
  <c r="J1377"/>
  <c r="J1376"/>
  <c r="I1377"/>
  <c r="H1376"/>
  <c r="I1376"/>
  <c r="G1377"/>
  <c r="H1377" s="1"/>
  <c r="F1377"/>
  <c r="F1376"/>
  <c r="E1377"/>
  <c r="D1376"/>
  <c r="E1376" s="1"/>
  <c r="D1377"/>
  <c r="C1377"/>
  <c r="C1376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177"/>
  <c r="D1177" s="1"/>
  <c r="E1177" s="1"/>
  <c r="F1177" s="1"/>
  <c r="G1177" s="1"/>
  <c r="C1176"/>
  <c r="D1176" s="1"/>
  <c r="E1176" s="1"/>
  <c r="F1176" s="1"/>
  <c r="G1176" s="1"/>
  <c r="C1209" i="3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1208"/>
  <c r="D1208" s="1"/>
  <c r="E1208" s="1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D1214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AD1213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110"/>
  <c r="D1110" s="1"/>
  <c r="E1110" s="1"/>
  <c r="F1110" s="1"/>
  <c r="G1110" s="1"/>
  <c r="H1110" s="1"/>
  <c r="I1110" s="1"/>
  <c r="J1110" s="1"/>
  <c r="K1110" s="1"/>
  <c r="L1110" s="1"/>
  <c r="M1110" s="1"/>
  <c r="N1110" s="1"/>
  <c r="O1110" s="1"/>
  <c r="P1110" s="1"/>
  <c r="Q1110" s="1"/>
  <c r="R1110" s="1"/>
  <c r="S1110" s="1"/>
  <c r="T1110" s="1"/>
  <c r="U1110" s="1"/>
  <c r="V1110" s="1"/>
  <c r="W1110" s="1"/>
  <c r="X1110" s="1"/>
  <c r="Y1110" s="1"/>
  <c r="Z1110" s="1"/>
  <c r="AA1110" s="1"/>
  <c r="AB1110" s="1"/>
  <c r="AC1110" s="1"/>
  <c r="AD1110" s="1"/>
  <c r="AE1110" s="1"/>
  <c r="AF1110" s="1"/>
  <c r="AG1110" s="1"/>
  <c r="AH1110" s="1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R276" i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924" i="3"/>
  <c r="D924" s="1"/>
  <c r="E924" s="1"/>
  <c r="F924" s="1"/>
  <c r="G924" s="1"/>
  <c r="H924" s="1"/>
  <c r="I924" s="1"/>
  <c r="J924" s="1"/>
  <c r="J923"/>
  <c r="K923" s="1"/>
  <c r="L923" s="1"/>
  <c r="M923" s="1"/>
  <c r="N923" s="1"/>
  <c r="O923" s="1"/>
  <c r="P923" s="1"/>
  <c r="Q923" s="1"/>
  <c r="R923" s="1"/>
  <c r="S923" s="1"/>
  <c r="T923" s="1"/>
  <c r="U923" s="1"/>
  <c r="V923" s="1"/>
  <c r="W923" s="1"/>
  <c r="B805" i="1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R804"/>
  <c r="R806" s="1"/>
  <c r="R803"/>
  <c r="R805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278"/>
  <c r="D1278" s="1"/>
  <c r="E1278" s="1"/>
  <c r="F1278" s="1"/>
  <c r="G1278" s="1"/>
  <c r="H1278" s="1"/>
  <c r="I1278" s="1"/>
  <c r="J1278" s="1"/>
  <c r="K1278" s="1"/>
  <c r="L1278" s="1"/>
  <c r="M1278" s="1"/>
  <c r="N1278" s="1"/>
  <c r="O1278" s="1"/>
  <c r="P1278" s="1"/>
  <c r="Q1278" s="1"/>
  <c r="R1278" s="1"/>
  <c r="S1278" s="1"/>
  <c r="T1278" s="1"/>
  <c r="U1278" s="1"/>
  <c r="V1278" s="1"/>
  <c r="W1278" s="1"/>
  <c r="X1278" s="1"/>
  <c r="Y1278" s="1"/>
  <c r="Z1278" s="1"/>
  <c r="AA1278" s="1"/>
  <c r="AB1278" s="1"/>
  <c r="AC1278" s="1"/>
  <c r="AD1278" s="1"/>
  <c r="AE1278" s="1"/>
  <c r="AF1278" s="1"/>
  <c r="AG1278" s="1"/>
  <c r="AH1278" s="1"/>
  <c r="AI1278" s="1"/>
  <c r="AJ1278" s="1"/>
  <c r="AK1278" s="1"/>
  <c r="AL1278" s="1"/>
  <c r="AM1278" s="1"/>
  <c r="AN1278" s="1"/>
  <c r="AO1278" s="1"/>
  <c r="AP1278" s="1"/>
  <c r="AQ1278" s="1"/>
  <c r="AR1278" s="1"/>
  <c r="AS1278" s="1"/>
  <c r="AT1278" s="1"/>
  <c r="AU1278" s="1"/>
  <c r="AV1278" s="1"/>
  <c r="AW1278" s="1"/>
  <c r="AX1278" s="1"/>
  <c r="AY1278" s="1"/>
  <c r="AZ1278" s="1"/>
  <c r="BA1278" s="1"/>
  <c r="BB1278" s="1"/>
  <c r="BC1278" s="1"/>
  <c r="BD1278" s="1"/>
  <c r="BE1278" s="1"/>
  <c r="BF1278" s="1"/>
  <c r="BG1278" s="1"/>
  <c r="BH1278" s="1"/>
  <c r="BI127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X1391" s="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C1390"/>
  <c r="D1390" s="1"/>
  <c r="E1390" s="1"/>
  <c r="F1390" s="1"/>
  <c r="G1390" s="1"/>
  <c r="H1390" s="1"/>
  <c r="I1390" s="1"/>
  <c r="J1390" s="1"/>
  <c r="K1390" s="1"/>
  <c r="L1390" s="1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310" i="3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1445"/>
  <c r="D1445" s="1"/>
  <c r="E1445" s="1"/>
  <c r="F1445" s="1"/>
  <c r="G1445" s="1"/>
  <c r="H1445" s="1"/>
  <c r="I1445" s="1"/>
  <c r="J1445" s="1"/>
  <c r="K1445" s="1"/>
  <c r="L1445" s="1"/>
  <c r="M1445" s="1"/>
  <c r="N1445" s="1"/>
  <c r="O1445" s="1"/>
  <c r="P1445" s="1"/>
  <c r="Q1445" s="1"/>
  <c r="R1445" s="1"/>
  <c r="S1445" s="1"/>
  <c r="T1445" s="1"/>
  <c r="U1445" s="1"/>
  <c r="V1445" s="1"/>
  <c r="W1445" s="1"/>
  <c r="X1445" s="1"/>
  <c r="Y1445" s="1"/>
  <c r="Z1445" s="1"/>
  <c r="AA1445" s="1"/>
  <c r="AB1445" s="1"/>
  <c r="AC1445" s="1"/>
  <c r="AD1445" s="1"/>
  <c r="AE1445" s="1"/>
  <c r="AF1445" s="1"/>
  <c r="AG1445" s="1"/>
  <c r="AH1445" s="1"/>
  <c r="AI1445" s="1"/>
  <c r="AJ1445" s="1"/>
  <c r="AK1445" s="1"/>
  <c r="AL1445" s="1"/>
  <c r="AM1445" s="1"/>
  <c r="AN1445" s="1"/>
  <c r="AO1445" s="1"/>
  <c r="AP1445" s="1"/>
  <c r="AQ1445" s="1"/>
  <c r="AR1445" s="1"/>
  <c r="AS1445" s="1"/>
  <c r="AT1445" s="1"/>
  <c r="AU1445" s="1"/>
  <c r="AV1445" s="1"/>
  <c r="AW1445" s="1"/>
  <c r="AX1445" s="1"/>
  <c r="AY1445" s="1"/>
  <c r="AZ1445" s="1"/>
  <c r="BA1445" s="1"/>
  <c r="BB1445" s="1"/>
  <c r="BC1445" s="1"/>
  <c r="BD1445" s="1"/>
  <c r="BE1445" s="1"/>
  <c r="BF1445" s="1"/>
  <c r="BG1445" s="1"/>
  <c r="BH1445" s="1"/>
  <c r="BI1445" s="1"/>
  <c r="Z1443"/>
  <c r="AA1443" s="1"/>
  <c r="AB1443" s="1"/>
  <c r="AC1443" s="1"/>
  <c r="AD1443" s="1"/>
  <c r="AE1443" s="1"/>
  <c r="AF1443" s="1"/>
  <c r="AG1443" s="1"/>
  <c r="AH1443" s="1"/>
  <c r="AI1443" s="1"/>
  <c r="AJ1443" s="1"/>
  <c r="AK1443" s="1"/>
  <c r="AL1443" s="1"/>
  <c r="AM1443" s="1"/>
  <c r="AN1443" s="1"/>
  <c r="AO1443" s="1"/>
  <c r="AP1443" s="1"/>
  <c r="AQ1443" s="1"/>
  <c r="AR1443" s="1"/>
  <c r="AS1443" s="1"/>
  <c r="AT1443" s="1"/>
  <c r="AU1443" s="1"/>
  <c r="AV1443" s="1"/>
  <c r="AW1443" s="1"/>
  <c r="AX1443" s="1"/>
  <c r="AY1443" s="1"/>
  <c r="AZ1443" s="1"/>
  <c r="BA1443" s="1"/>
  <c r="BB1443" s="1"/>
  <c r="BC1443" s="1"/>
  <c r="BD1443" s="1"/>
  <c r="BE1443" s="1"/>
  <c r="BF1443" s="1"/>
  <c r="BG1443" s="1"/>
  <c r="BH1443" s="1"/>
  <c r="BI1443" s="1"/>
  <c r="C1446"/>
  <c r="D1446" s="1"/>
  <c r="E1446" s="1"/>
  <c r="F1446" s="1"/>
  <c r="G1446" s="1"/>
  <c r="H1446" s="1"/>
  <c r="I1446" s="1"/>
  <c r="J1446" s="1"/>
  <c r="K1446" s="1"/>
  <c r="L1446" s="1"/>
  <c r="M1446" s="1"/>
  <c r="N1446" s="1"/>
  <c r="O1446" s="1"/>
  <c r="P1446" s="1"/>
  <c r="Q1446" s="1"/>
  <c r="R1446" s="1"/>
  <c r="S1446" s="1"/>
  <c r="T1446" s="1"/>
  <c r="U1446" s="1"/>
  <c r="V1446" s="1"/>
  <c r="W1446" s="1"/>
  <c r="X1446" s="1"/>
  <c r="Y1446" s="1"/>
  <c r="Z1446" s="1"/>
  <c r="AA1446" s="1"/>
  <c r="AB1446" s="1"/>
  <c r="AC1446" s="1"/>
  <c r="AD1446" s="1"/>
  <c r="AE1446" s="1"/>
  <c r="AF1446" s="1"/>
  <c r="AG1446" s="1"/>
  <c r="AH1446" s="1"/>
  <c r="AI1446" s="1"/>
  <c r="AJ1446" s="1"/>
  <c r="AK1446" s="1"/>
  <c r="AL1446" s="1"/>
  <c r="AM1446" s="1"/>
  <c r="AN1446" s="1"/>
  <c r="AO1446" s="1"/>
  <c r="AP1446" s="1"/>
  <c r="AQ1446" s="1"/>
  <c r="AR1446" s="1"/>
  <c r="AS1446" s="1"/>
  <c r="AT1446" s="1"/>
  <c r="AU1446" s="1"/>
  <c r="AV1446" s="1"/>
  <c r="AW1446" s="1"/>
  <c r="AX1446" s="1"/>
  <c r="AY1446" s="1"/>
  <c r="AZ1446" s="1"/>
  <c r="BA1446" s="1"/>
  <c r="BB1446" s="1"/>
  <c r="BC1446" s="1"/>
  <c r="BD1446" s="1"/>
  <c r="BE1446" s="1"/>
  <c r="BF1446" s="1"/>
  <c r="BG1446" s="1"/>
  <c r="BH1446" s="1"/>
  <c r="BI1446" s="1"/>
  <c r="C1444"/>
  <c r="D1444" s="1"/>
  <c r="E1444" s="1"/>
  <c r="F1444" s="1"/>
  <c r="G1444" s="1"/>
  <c r="H1444" s="1"/>
  <c r="I1444" s="1"/>
  <c r="J1444" s="1"/>
  <c r="K1444" s="1"/>
  <c r="L1444" s="1"/>
  <c r="M1444" s="1"/>
  <c r="N1444" s="1"/>
  <c r="O1444" s="1"/>
  <c r="P1444" s="1"/>
  <c r="Q1444" s="1"/>
  <c r="R1444" s="1"/>
  <c r="S1444" s="1"/>
  <c r="T1444" s="1"/>
  <c r="U1444" s="1"/>
  <c r="V1444" s="1"/>
  <c r="W1444" s="1"/>
  <c r="X1444" s="1"/>
  <c r="Y1444" s="1"/>
  <c r="Z1444" s="1"/>
  <c r="AA1444" s="1"/>
  <c r="AB1444" s="1"/>
  <c r="AC1444" s="1"/>
  <c r="AD1444" s="1"/>
  <c r="AE1444" s="1"/>
  <c r="AF1444" s="1"/>
  <c r="AG1444" s="1"/>
  <c r="AH1444" s="1"/>
  <c r="AI1444" s="1"/>
  <c r="AJ1444" s="1"/>
  <c r="AK1444" s="1"/>
  <c r="AL1444" s="1"/>
  <c r="AM1444" s="1"/>
  <c r="AN1444" s="1"/>
  <c r="AO1444" s="1"/>
  <c r="AP1444" s="1"/>
  <c r="AQ1444" s="1"/>
  <c r="AR1444" s="1"/>
  <c r="AS1444" s="1"/>
  <c r="AT1444" s="1"/>
  <c r="AU1444" s="1"/>
  <c r="AV1444" s="1"/>
  <c r="AW1444" s="1"/>
  <c r="AX1444" s="1"/>
  <c r="AY1444" s="1"/>
  <c r="AZ1444" s="1"/>
  <c r="BA1444" s="1"/>
  <c r="BB1444" s="1"/>
  <c r="BC1444" s="1"/>
  <c r="BD1444" s="1"/>
  <c r="BE1444" s="1"/>
  <c r="BF1444" s="1"/>
  <c r="BG1444" s="1"/>
  <c r="BH1444" s="1"/>
  <c r="BI1444" s="1"/>
  <c r="C1443"/>
  <c r="D1443" s="1"/>
  <c r="E1443" s="1"/>
  <c r="F1443" s="1"/>
  <c r="G1443" s="1"/>
  <c r="H1443" s="1"/>
  <c r="I1443" s="1"/>
  <c r="J1443" s="1"/>
  <c r="K1443" s="1"/>
  <c r="L1443" s="1"/>
  <c r="M1443" s="1"/>
  <c r="N1443" s="1"/>
  <c r="O1443" s="1"/>
  <c r="P1443" s="1"/>
  <c r="Q1443" s="1"/>
  <c r="R1443" s="1"/>
  <c r="S1443" s="1"/>
  <c r="T1443" s="1"/>
  <c r="U1443" s="1"/>
  <c r="V1443" s="1"/>
  <c r="W1443" s="1"/>
  <c r="X1443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781" i="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0"/>
  <c r="D780" s="1"/>
  <c r="E780" s="1"/>
  <c r="F780" s="1"/>
  <c r="G780" s="1"/>
  <c r="H780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H1109" i="3" l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AC1107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G1376" i="1"/>
  <c r="X1376" s="1"/>
  <c r="Z1376" s="1"/>
  <c r="AA1376" s="1"/>
  <c r="AB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X1377"/>
  <c r="Y1377" s="1"/>
  <c r="Z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S803"/>
  <c r="S804"/>
  <c r="X556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J565"/>
  <c r="H1177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H1176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J926" i="3"/>
  <c r="K924"/>
  <c r="L924" s="1"/>
  <c r="M924" s="1"/>
  <c r="N924" s="1"/>
  <c r="O924" s="1"/>
  <c r="P924" s="1"/>
  <c r="Q924" s="1"/>
  <c r="K925"/>
  <c r="J925"/>
  <c r="AR1011" i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I780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F567"/>
  <c r="I566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E566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O12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L926" i="3" l="1"/>
  <c r="S805" i="1"/>
  <c r="T803"/>
  <c r="J780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S806"/>
  <c r="T804"/>
  <c r="K926" i="3"/>
  <c r="L925"/>
  <c r="M926"/>
  <c r="G1077" i="1"/>
  <c r="E273"/>
  <c r="E1077"/>
  <c r="K565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U804" l="1"/>
  <c r="T806"/>
  <c r="U803"/>
  <c r="T805"/>
  <c r="M925" i="3"/>
  <c r="N926"/>
  <c r="J1077" i="1"/>
  <c r="F273"/>
  <c r="L565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V804" l="1"/>
  <c r="U806"/>
  <c r="V803"/>
  <c r="U805"/>
  <c r="N925" i="3"/>
  <c r="O926"/>
  <c r="G273" i="1"/>
  <c r="M565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W804" l="1"/>
  <c r="V806"/>
  <c r="W803"/>
  <c r="V805"/>
  <c r="O925" i="3"/>
  <c r="P926"/>
  <c r="H273" i="1"/>
  <c r="N565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W806" l="1"/>
  <c r="X804"/>
  <c r="X803"/>
  <c r="W805"/>
  <c r="Q926" i="3"/>
  <c r="R924"/>
  <c r="P925"/>
  <c r="I273" i="1"/>
  <c r="O565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X806" l="1"/>
  <c r="Y804"/>
  <c r="Y803"/>
  <c r="X805"/>
  <c r="R926" i="3"/>
  <c r="S924"/>
  <c r="Q925"/>
  <c r="J273" i="1"/>
  <c r="P565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Z804" l="1"/>
  <c r="Y806"/>
  <c r="Y805"/>
  <c r="Z803"/>
  <c r="T924" i="3"/>
  <c r="S926"/>
  <c r="R925"/>
  <c r="K273" i="1"/>
  <c r="Q565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AA803" l="1"/>
  <c r="Z805"/>
  <c r="AA804"/>
  <c r="Z806"/>
  <c r="U924" i="3"/>
  <c r="T926"/>
  <c r="S925"/>
  <c r="L273" i="1"/>
  <c r="R565"/>
  <c r="S565" s="1"/>
  <c r="T565" s="1"/>
  <c r="U565" s="1"/>
  <c r="V565" s="1"/>
  <c r="W565" s="1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AB803" l="1"/>
  <c r="AA805"/>
  <c r="AB804"/>
  <c r="AA806"/>
  <c r="V924" i="3"/>
  <c r="U926"/>
  <c r="T925"/>
  <c r="M273" i="1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AC803" l="1"/>
  <c r="AB805"/>
  <c r="AC804"/>
  <c r="AB806"/>
  <c r="W924" i="3"/>
  <c r="V926"/>
  <c r="U925"/>
  <c r="N273" i="1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AC805" l="1"/>
  <c r="AD803"/>
  <c r="AD804"/>
  <c r="AC806"/>
  <c r="W926" i="3"/>
  <c r="X924"/>
  <c r="V925"/>
  <c r="O273" i="1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AE803" l="1"/>
  <c r="AD805"/>
  <c r="AD806"/>
  <c r="AE804"/>
  <c r="X926" i="3"/>
  <c r="Y924"/>
  <c r="X923"/>
  <c r="W925"/>
  <c r="P273" i="1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AE805" l="1"/>
  <c r="AF803"/>
  <c r="AE806"/>
  <c r="AF804"/>
  <c r="Z924" i="3"/>
  <c r="Y926"/>
  <c r="X925"/>
  <c r="Y923"/>
  <c r="Q273" i="1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AG803" l="1"/>
  <c r="AF805"/>
  <c r="AF806"/>
  <c r="AG804"/>
  <c r="AA924" i="3"/>
  <c r="Z926"/>
  <c r="Z923"/>
  <c r="Y925"/>
  <c r="R273" i="1"/>
  <c r="X565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AH803" l="1"/>
  <c r="AG805"/>
  <c r="AH804"/>
  <c r="AG806"/>
  <c r="AB924" i="3"/>
  <c r="AA926"/>
  <c r="AA923"/>
  <c r="Z925"/>
  <c r="S273" i="1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AI803" l="1"/>
  <c r="AH805"/>
  <c r="AI804"/>
  <c r="AH806"/>
  <c r="AC924" i="3"/>
  <c r="AB926"/>
  <c r="AB923"/>
  <c r="AA925"/>
  <c r="T273" i="1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AJ803" l="1"/>
  <c r="AI805"/>
  <c r="AJ804"/>
  <c r="AI806"/>
  <c r="AD924" i="3"/>
  <c r="AC926"/>
  <c r="AC923"/>
  <c r="AB925"/>
  <c r="U273" i="1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AK803" l="1"/>
  <c r="AJ805"/>
  <c r="AK804"/>
  <c r="AJ806"/>
  <c r="AD926" i="3"/>
  <c r="AE924"/>
  <c r="AC925"/>
  <c r="AD923"/>
  <c r="V273" i="1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AL803" l="1"/>
  <c r="AK805"/>
  <c r="AL804"/>
  <c r="AK806"/>
  <c r="AF924" i="3"/>
  <c r="AE926"/>
  <c r="AE923"/>
  <c r="AD925"/>
  <c r="W273" i="1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AM804" l="1"/>
  <c r="AL806"/>
  <c r="AM803"/>
  <c r="AL805"/>
  <c r="AG924" i="3"/>
  <c r="AF926"/>
  <c r="AE925"/>
  <c r="AF923"/>
  <c r="X273" i="1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AN804" l="1"/>
  <c r="AM806"/>
  <c r="AN803"/>
  <c r="AM805"/>
  <c r="AH924" i="3"/>
  <c r="AG926"/>
  <c r="AG923"/>
  <c r="AF925"/>
  <c r="Y273" i="1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AO804" l="1"/>
  <c r="AN806"/>
  <c r="AO803"/>
  <c r="AN805"/>
  <c r="AI924" i="3"/>
  <c r="AH926"/>
  <c r="AH923"/>
  <c r="AG925"/>
  <c r="Z273" i="1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P803" l="1"/>
  <c r="AO805"/>
  <c r="AP804"/>
  <c r="AO806"/>
  <c r="AJ924" i="3"/>
  <c r="AI926"/>
  <c r="AI923"/>
  <c r="AH925"/>
  <c r="AA273" i="1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Q804" l="1"/>
  <c r="AP806"/>
  <c r="AQ803"/>
  <c r="AP805"/>
  <c r="AK924" i="3"/>
  <c r="AJ926"/>
  <c r="AJ923"/>
  <c r="AI925"/>
  <c r="AB273" i="1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R803" l="1"/>
  <c r="AQ805"/>
  <c r="AR804"/>
  <c r="AQ806"/>
  <c r="AL924" i="3"/>
  <c r="AK926"/>
  <c r="AK923"/>
  <c r="AJ925"/>
  <c r="AC273" i="1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S803" l="1"/>
  <c r="AR805"/>
  <c r="AS804"/>
  <c r="AR806"/>
  <c r="AM924" i="3"/>
  <c r="AL926"/>
  <c r="AL923"/>
  <c r="AK925"/>
  <c r="AD273" i="1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T803" l="1"/>
  <c r="AS805"/>
  <c r="AT804"/>
  <c r="AS806"/>
  <c r="AN924" i="3"/>
  <c r="AM926"/>
  <c r="AM923"/>
  <c r="AL925"/>
  <c r="AE273" i="1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U803" l="1"/>
  <c r="AT805"/>
  <c r="AU804"/>
  <c r="AT806"/>
  <c r="AO924" i="3"/>
  <c r="AN926"/>
  <c r="AN923"/>
  <c r="AM925"/>
  <c r="AF273" i="1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V803" l="1"/>
  <c r="AU805"/>
  <c r="AV804"/>
  <c r="AU806"/>
  <c r="AP924" i="3"/>
  <c r="AO926"/>
  <c r="AO923"/>
  <c r="AN925"/>
  <c r="AG273" i="1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W803" l="1"/>
  <c r="AV805"/>
  <c r="AW804"/>
  <c r="AV806"/>
  <c r="AQ924" i="3"/>
  <c r="AP926"/>
  <c r="AP923"/>
  <c r="AO925"/>
  <c r="AH273" i="1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X803" l="1"/>
  <c r="AW805"/>
  <c r="AX804"/>
  <c r="AW806"/>
  <c r="AR924" i="3"/>
  <c r="AQ926"/>
  <c r="AQ923"/>
  <c r="AP925"/>
  <c r="AI273" i="1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Y803" l="1"/>
  <c r="AX805"/>
  <c r="AY804"/>
  <c r="AX806"/>
  <c r="AS924" i="3"/>
  <c r="AR926"/>
  <c r="AR923"/>
  <c r="AQ925"/>
  <c r="AJ273" i="1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Z803" l="1"/>
  <c r="AY805"/>
  <c r="AZ804"/>
  <c r="AY806"/>
  <c r="AT924" i="3"/>
  <c r="AS926"/>
  <c r="AS923"/>
  <c r="AR925"/>
  <c r="AK273" i="1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BA803" l="1"/>
  <c r="AZ805"/>
  <c r="BA804"/>
  <c r="AZ806"/>
  <c r="AU924" i="3"/>
  <c r="AT926"/>
  <c r="AT923"/>
  <c r="AS925"/>
  <c r="AL273" i="1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BB803" l="1"/>
  <c r="BA805"/>
  <c r="BB804"/>
  <c r="BA806"/>
  <c r="AV924" i="3"/>
  <c r="AU926"/>
  <c r="AU923"/>
  <c r="AT925"/>
  <c r="AM273" i="1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BC803" l="1"/>
  <c r="BB805"/>
  <c r="BC804"/>
  <c r="BB806"/>
  <c r="AW924" i="3"/>
  <c r="AV926"/>
  <c r="AV923"/>
  <c r="AU925"/>
  <c r="AN273" i="1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BD803" l="1"/>
  <c r="BC805"/>
  <c r="BD804"/>
  <c r="BC806"/>
  <c r="AX924" i="3"/>
  <c r="AW926"/>
  <c r="AW923"/>
  <c r="AV925"/>
  <c r="AO273" i="1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BE803" l="1"/>
  <c r="BD805"/>
  <c r="BE804"/>
  <c r="BD806"/>
  <c r="AY924" i="3"/>
  <c r="AX926"/>
  <c r="AX923"/>
  <c r="AW925"/>
  <c r="AP273" i="1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BF803" l="1"/>
  <c r="BE805"/>
  <c r="BF804"/>
  <c r="BE806"/>
  <c r="AZ924" i="3"/>
  <c r="AY926"/>
  <c r="AY923"/>
  <c r="AX925"/>
  <c r="AQ273" i="1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BG803" l="1"/>
  <c r="BF805"/>
  <c r="BG804"/>
  <c r="BF806"/>
  <c r="BA924" i="3"/>
  <c r="AZ926"/>
  <c r="AZ923"/>
  <c r="AY925"/>
  <c r="AR273" i="1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BH803" l="1"/>
  <c r="BG805"/>
  <c r="BH804"/>
  <c r="BG806"/>
  <c r="BB924" i="3"/>
  <c r="BA926"/>
  <c r="BA923"/>
  <c r="AZ925"/>
  <c r="AS273" i="1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BI803" l="1"/>
  <c r="BI805" s="1"/>
  <c r="BH805"/>
  <c r="BI804"/>
  <c r="BI806" s="1"/>
  <c r="BH806"/>
  <c r="BC924" i="3"/>
  <c r="BB926"/>
  <c r="BB923"/>
  <c r="BA925"/>
  <c r="AT273" i="1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BD924" i="3" l="1"/>
  <c r="BC926"/>
  <c r="BC923"/>
  <c r="BB925"/>
  <c r="AU273" i="1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BE924" i="3" l="1"/>
  <c r="BD926"/>
  <c r="BD923"/>
  <c r="BC925"/>
  <c r="AV273" i="1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BF924" i="3" l="1"/>
  <c r="BE926"/>
  <c r="BE923"/>
  <c r="BD925"/>
  <c r="AW273" i="1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BG924" i="3" l="1"/>
  <c r="BF926"/>
  <c r="BF923"/>
  <c r="BE925"/>
  <c r="AX273" i="1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BH924" i="3" l="1"/>
  <c r="BG926"/>
  <c r="BG923"/>
  <c r="BF925"/>
  <c r="AY273" i="1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BI924" i="3" l="1"/>
  <c r="BI926" s="1"/>
  <c r="BH926"/>
  <c r="BH923"/>
  <c r="BG925"/>
  <c r="AZ273" i="1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I923" i="3" l="1"/>
  <c r="BI925" s="1"/>
  <c r="BH925"/>
  <c r="BA273" i="1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<sst xmlns="http://schemas.openxmlformats.org/spreadsheetml/2006/main" count="4583" uniqueCount="1048">
  <si>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</si>
  <si>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</si>
  <si>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</si>
  <si>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</si>
  <si>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</si>
  <si>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</si>
  <si>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</si>
  <si>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</si>
  <si>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</si>
  <si>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</si>
  <si>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</si>
  <si>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</si>
  <si>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</si>
  <si>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</si>
  <si>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</si>
  <si>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</si>
  <si>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</si>
  <si>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</si>
  <si>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</si>
  <si>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</si>
  <si>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</si>
  <si>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</si>
  <si>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</si>
  <si>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</si>
  <si>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</si>
  <si>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</si>
  <si>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</si>
  <si>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</si>
  <si>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</si>
  <si>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</si>
  <si>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</si>
  <si>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</si>
  <si>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</si>
  <si>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</si>
  <si>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</si>
  <si>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</si>
  <si>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</si>
  <si>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</si>
  <si>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</si>
  <si>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</si>
  <si>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</si>
  <si>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</si>
  <si>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</si>
  <si>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</si>
  <si>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</si>
  <si>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</si>
  <si>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</si>
  <si>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</si>
  <si>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</si>
  <si>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</si>
  <si>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</si>
  <si>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</si>
  <si>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</si>
  <si>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</si>
  <si>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</si>
  <si>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</si>
  <si>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</si>
  <si>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</si>
  <si>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</si>
  <si>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</si>
  <si>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</si>
  <si>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</si>
  <si>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</si>
  <si>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</si>
  <si>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</si>
  <si>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</si>
  <si>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</si>
  <si>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</si>
  <si>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</si>
  <si>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</si>
  <si>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</si>
  <si>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</si>
  <si>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</si>
  <si>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</si>
  <si>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</si>
  <si>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</si>
  <si>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</si>
  <si>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</si>
  <si>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</si>
  <si>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</si>
  <si>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</si>
  <si>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</si>
  <si>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</si>
  <si>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</si>
  <si>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</si>
  <si>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</si>
  <si>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</si>
  <si>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</si>
  <si>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</si>
  <si>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</si>
  <si>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</si>
  <si>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</si>
  <si>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</si>
  <si>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</si>
  <si>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</si>
  <si>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</si>
  <si>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</si>
  <si>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</si>
  <si>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</si>
  <si>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</si>
  <si>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</si>
  <si>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</si>
  <si>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</si>
  <si>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</si>
  <si>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</si>
  <si>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</si>
  <si>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</si>
  <si>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</si>
  <si>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</si>
  <si>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</si>
  <si>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</si>
  <si>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</si>
  <si>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</si>
  <si>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</si>
  <si>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</si>
  <si>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</si>
  <si>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</si>
  <si>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</si>
  <si>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</si>
  <si>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</si>
  <si>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</si>
  <si>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</si>
  <si>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</si>
  <si>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</si>
  <si>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</si>
  <si>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</si>
  <si>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</si>
  <si>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</si>
  <si>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</si>
  <si>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</si>
  <si>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</si>
  <si>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</si>
  <si>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</si>
  <si>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</si>
  <si>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</si>
  <si>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</si>
  <si>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</si>
  <si>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</si>
  <si>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</si>
  <si>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</si>
  <si>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</si>
  <si>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</si>
  <si>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</si>
  <si>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</si>
  <si>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</si>
  <si>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</si>
  <si>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</si>
  <si>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</si>
  <si>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</si>
  <si>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</si>
  <si>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</si>
  <si>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</si>
  <si>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</si>
  <si>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</si>
  <si>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</si>
  <si>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</si>
  <si>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</si>
  <si>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</si>
  <si>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</si>
  <si>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</si>
  <si>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</si>
  <si>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</si>
  <si>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</si>
  <si>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</si>
  <si>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</si>
  <si>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</si>
  <si>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</si>
  <si>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</si>
  <si>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</si>
  <si>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</si>
  <si>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</si>
  <si>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</si>
  <si>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</si>
  <si>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</si>
  <si>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</si>
  <si>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</si>
  <si>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</si>
  <si>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</si>
  <si>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</si>
  <si>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</si>
  <si>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</si>
  <si>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</si>
  <si>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</si>
  <si>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</si>
  <si>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</si>
  <si>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</si>
  <si>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</si>
  <si>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</si>
  <si>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</si>
  <si>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</si>
  <si>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</si>
  <si>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</si>
  <si>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</si>
  <si>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</si>
  <si>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</si>
  <si>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</si>
  <si>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</si>
  <si>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</si>
  <si>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</si>
  <si>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</si>
  <si>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</si>
  <si>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</si>
  <si>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</si>
  <si>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</si>
  <si>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</si>
  <si>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</si>
  <si>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</si>
  <si>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</si>
  <si>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</si>
  <si>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</si>
  <si>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</si>
  <si>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</si>
  <si>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</si>
  <si>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</si>
  <si>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</si>
  <si>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</si>
  <si>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</si>
  <si>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</si>
  <si>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</si>
  <si>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</si>
  <si>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</si>
  <si>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</si>
  <si>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</si>
  <si>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</si>
  <si>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</si>
  <si>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</si>
  <si>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</si>
  <si>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</si>
  <si>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</si>
  <si>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</si>
  <si>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</si>
  <si>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</si>
  <si>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</si>
  <si>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</si>
  <si>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</si>
  <si>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</si>
  <si>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</si>
  <si>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</si>
  <si>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</si>
  <si>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</si>
  <si>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</si>
  <si>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</si>
  <si>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</si>
  <si>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</si>
  <si>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</si>
  <si>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</si>
  <si>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</si>
  <si>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</si>
  <si>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</si>
  <si>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</si>
  <si>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</si>
  <si>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</si>
  <si>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</si>
  <si>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</si>
  <si>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</si>
  <si>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</si>
  <si>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</si>
  <si>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</si>
  <si>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</si>
  <si>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</si>
  <si>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</si>
  <si>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</si>
  <si>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</si>
  <si>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</si>
  <si>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</si>
  <si>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</si>
  <si>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</si>
  <si>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</si>
  <si>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</si>
  <si>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</si>
  <si>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</si>
  <si>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</si>
  <si>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</si>
  <si>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</si>
  <si>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</si>
  <si>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</si>
  <si>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</si>
  <si>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</si>
  <si>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</si>
  <si>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</si>
  <si>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</si>
  <si>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</si>
  <si>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</si>
  <si>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</si>
  <si>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</si>
  <si>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</si>
  <si>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</si>
  <si>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</si>
  <si>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</si>
  <si>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</si>
  <si>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</si>
  <si>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</si>
  <si>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</si>
  <si>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</si>
  <si>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</si>
  <si>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</si>
  <si>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</si>
  <si>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</si>
  <si>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</si>
  <si>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</si>
  <si>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</si>
  <si>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</si>
  <si>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</si>
  <si>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</si>
  <si>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</si>
  <si>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</si>
  <si>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</si>
  <si>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</si>
  <si>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</si>
  <si>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</si>
  <si>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</si>
  <si>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</si>
  <si>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</si>
  <si>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</si>
  <si>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</si>
  <si>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</si>
  <si>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</si>
  <si>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</si>
  <si>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</si>
  <si>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</si>
  <si>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</si>
  <si>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</si>
  <si>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</si>
  <si>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</si>
  <si>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</si>
  <si>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</si>
  <si>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</si>
  <si>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</si>
  <si>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</si>
  <si>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</si>
  <si>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</si>
  <si>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</si>
  <si>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</si>
  <si>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</si>
  <si>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</si>
  <si>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</si>
  <si>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</si>
  <si>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</si>
  <si>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</si>
  <si>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</si>
  <si>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</si>
  <si>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</si>
  <si>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</si>
  <si>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</si>
  <si>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</si>
  <si>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</si>
  <si>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</si>
  <si>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</si>
  <si>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</si>
  <si>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</si>
  <si>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</si>
  <si>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</si>
  <si>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</si>
  <si>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</si>
  <si>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</si>
  <si>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</si>
  <si>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</si>
  <si>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</si>
  <si>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</si>
  <si>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</si>
  <si>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</si>
  <si>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</si>
  <si>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</si>
  <si>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</si>
  <si>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</si>
  <si>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</si>
  <si>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</si>
  <si>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</si>
  <si>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</si>
  <si>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</si>
  <si>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</si>
  <si>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</si>
  <si>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</si>
  <si>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</si>
  <si>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</si>
  <si>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</si>
  <si>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</si>
  <si>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</si>
  <si>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</si>
  <si>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</si>
  <si>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</si>
  <si>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</si>
  <si>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</si>
  <si>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</si>
  <si>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</si>
  <si>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</si>
  <si>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</si>
  <si>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</si>
  <si>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</si>
  <si>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</si>
  <si>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</si>
  <si>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</si>
  <si>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</si>
  <si>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</si>
  <si>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</si>
  <si>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</si>
  <si>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</si>
  <si>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</si>
  <si>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</si>
  <si>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</si>
  <si>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</si>
  <si>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</si>
  <si>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</si>
  <si>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</si>
  <si>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</si>
  <si>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</si>
  <si>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</si>
  <si>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</si>
  <si>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</si>
  <si>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</si>
  <si>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</si>
  <si>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</si>
  <si>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</si>
  <si>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</si>
  <si>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</si>
  <si>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</si>
  <si>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</si>
  <si>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</si>
  <si>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</si>
  <si>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</si>
  <si>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</si>
  <si>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</si>
  <si>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</si>
  <si>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</si>
  <si>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</si>
  <si>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</si>
  <si>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</si>
  <si>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</si>
  <si>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</si>
  <si>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</si>
  <si>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</si>
  <si>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</si>
  <si>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</si>
  <si>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</si>
  <si>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</si>
  <si>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</si>
  <si>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</si>
  <si>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</si>
  <si>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</si>
  <si>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</si>
  <si>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</si>
  <si>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</si>
  <si>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</si>
  <si>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</si>
  <si>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</si>
  <si>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</si>
  <si>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</si>
  <si>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</si>
  <si>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</si>
  <si>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</si>
  <si>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</si>
  <si>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</si>
  <si>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</si>
  <si>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</si>
  <si>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</si>
  <si>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</si>
  <si>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</si>
  <si>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</si>
  <si>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</si>
  <si>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</si>
  <si>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</si>
  <si>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</si>
  <si>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</si>
  <si>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</si>
  <si>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</si>
  <si>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</si>
  <si>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</si>
  <si>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</si>
  <si>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</si>
  <si>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</si>
  <si>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</si>
  <si>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</si>
  <si>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</si>
  <si>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</si>
  <si>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</si>
  <si>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</si>
  <si>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</si>
  <si>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</si>
  <si>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</si>
  <si>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</si>
  <si>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</si>
  <si>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</si>
  <si>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</si>
  <si>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</si>
  <si>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</si>
  <si>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</si>
  <si>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</si>
  <si>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</si>
  <si>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</si>
  <si>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</si>
  <si>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</si>
  <si>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</si>
  <si>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</si>
  <si>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</si>
  <si>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</si>
  <si>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</si>
  <si>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</si>
  <si>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</si>
  <si>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</si>
  <si>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</si>
  <si>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</si>
  <si>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</si>
  <si>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</si>
  <si>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</si>
  <si>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</si>
  <si>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</si>
  <si>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</si>
  <si>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</si>
  <si>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</si>
  <si>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</si>
  <si>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</si>
  <si>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</si>
  <si>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</si>
  <si>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</si>
  <si>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</si>
  <si>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</si>
  <si>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</si>
  <si>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</si>
  <si>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</si>
  <si>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</si>
  <si>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</si>
  <si>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</si>
  <si>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</si>
  <si>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</si>
  <si>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</si>
  <si>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</si>
  <si>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</si>
  <si>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</si>
  <si>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</si>
  <si>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</si>
  <si>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</si>
  <si>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</si>
  <si>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</si>
  <si>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</si>
  <si>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</si>
  <si>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</si>
  <si>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</si>
  <si>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</si>
  <si>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</si>
  <si>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</si>
  <si>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</si>
  <si>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</si>
  <si>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</si>
  <si>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</si>
  <si>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</si>
  <si>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</si>
  <si>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</si>
  <si>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</si>
  <si>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</si>
  <si>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</si>
  <si>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</si>
  <si>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</si>
  <si>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</si>
  <si>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</si>
  <si>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</si>
  <si>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</si>
  <si>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</si>
  <si>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</si>
  <si>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</si>
  <si>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</si>
  <si>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</si>
  <si>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</si>
  <si>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</si>
  <si>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</si>
  <si>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</si>
  <si>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</si>
  <si>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</si>
  <si>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</si>
  <si>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</si>
  <si>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</si>
  <si>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</si>
  <si>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</si>
  <si>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</si>
  <si>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</si>
  <si>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</si>
  <si>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</si>
  <si>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</si>
  <si>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</si>
  <si>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</si>
  <si>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</si>
  <si>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</si>
  <si>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</si>
  <si>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</si>
  <si>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</si>
  <si>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</si>
  <si>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</si>
  <si>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</si>
  <si>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</si>
  <si>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</si>
  <si>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</si>
  <si>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</si>
  <si>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</si>
  <si>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</si>
  <si>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</si>
  <si>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</si>
  <si>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</si>
  <si>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</si>
  <si>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</si>
  <si>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</si>
  <si>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</si>
  <si>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</si>
  <si>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</si>
  <si>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</si>
  <si>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</si>
  <si>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</si>
  <si>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</si>
  <si>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</si>
  <si>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</si>
  <si>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</si>
  <si>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</si>
  <si>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</si>
  <si>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</si>
  <si>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</si>
  <si>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</si>
  <si>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</si>
  <si>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</si>
  <si>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</si>
  <si>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</si>
  <si>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</si>
  <si>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</si>
  <si>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</si>
  <si>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</si>
  <si>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</si>
  <si>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</si>
  <si>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</si>
  <si>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</si>
  <si>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</si>
  <si>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</si>
  <si>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</si>
  <si>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</si>
  <si>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</si>
  <si>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</si>
  <si>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</si>
  <si>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</si>
  <si>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</si>
  <si>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</si>
  <si>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</si>
  <si>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</si>
  <si>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</si>
  <si>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</si>
  <si>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</si>
  <si>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</si>
  <si>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</si>
  <si>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</si>
  <si>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</si>
  <si>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</si>
  <si>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</si>
  <si>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</si>
  <si>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</si>
  <si>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</si>
  <si>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</si>
  <si>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</si>
  <si>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</si>
  <si>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</si>
  <si>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</si>
  <si>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</si>
  <si>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</si>
  <si>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</si>
  <si>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</si>
  <si>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</si>
  <si>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</si>
  <si>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</si>
  <si>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</si>
  <si>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</si>
  <si>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</si>
  <si>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</si>
  <si>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</si>
  <si>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</si>
  <si>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</si>
  <si>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</si>
  <si>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</si>
  <si>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</si>
  <si>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</si>
  <si>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</si>
  <si>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</si>
  <si>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</si>
  <si>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</si>
  <si>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</si>
  <si>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</si>
  <si>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</si>
  <si>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</si>
  <si>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</si>
  <si>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</si>
  <si>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</si>
  <si>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</si>
  <si>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</si>
  <si>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</si>
  <si>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</si>
  <si>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</si>
  <si>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</si>
  <si>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</si>
  <si>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</si>
  <si>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</si>
  <si>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</si>
  <si>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</si>
  <si>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</si>
  <si>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</si>
  <si>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</si>
  <si>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</si>
  <si>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</si>
  <si>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</si>
  <si>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</si>
  <si>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</si>
  <si>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</si>
  <si>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</si>
  <si>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</si>
  <si>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</si>
  <si>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</si>
  <si>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</si>
  <si>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</si>
  <si>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</si>
  <si>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</si>
  <si>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</si>
  <si>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</si>
  <si>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</si>
  <si>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</si>
  <si>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</si>
  <si>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</si>
  <si>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</si>
  <si>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</si>
  <si>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</si>
  <si>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</si>
  <si>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</si>
  <si>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</si>
  <si>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</si>
  <si>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</si>
  <si>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</si>
  <si>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</si>
  <si>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</si>
  <si>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</si>
  <si>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</si>
  <si>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</si>
  <si>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</si>
  <si>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</si>
  <si>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</si>
  <si>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</si>
  <si>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</si>
  <si>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</si>
  <si>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</si>
  <si>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</si>
  <si>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</si>
  <si>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</si>
  <si>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</si>
  <si>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</si>
  <si>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</si>
  <si>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</si>
  <si>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</si>
  <si>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</si>
  <si>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</si>
  <si>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</si>
  <si>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</si>
  <si>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</si>
  <si>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</si>
  <si>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</si>
  <si>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</si>
  <si>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</si>
  <si>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</si>
  <si>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</si>
  <si>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</si>
  <si>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</si>
  <si>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</si>
  <si>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</si>
  <si>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</si>
  <si>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</si>
  <si>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</si>
  <si>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</si>
  <si>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</si>
  <si>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</si>
  <si>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</si>
  <si>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</si>
  <si>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</si>
  <si>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</si>
  <si>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</si>
  <si>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</si>
  <si>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</si>
  <si>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</si>
  <si>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</si>
  <si>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</si>
  <si>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</si>
  <si>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</si>
  <si>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</si>
  <si>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</si>
  <si>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</si>
  <si>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</si>
  <si>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</si>
  <si>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</si>
  <si>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</si>
  <si>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</si>
  <si>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</si>
  <si>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</si>
  <si>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</si>
  <si>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</si>
  <si>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</si>
  <si>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</si>
  <si>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</si>
  <si>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</si>
  <si>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</si>
  <si>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</si>
  <si>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</si>
  <si>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</si>
  <si>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</si>
  <si>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</si>
  <si>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</si>
  <si>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</si>
  <si>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</si>
  <si>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</si>
  <si>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</si>
  <si>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</si>
  <si>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</si>
  <si>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</si>
  <si>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</si>
  <si>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</si>
  <si>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</si>
  <si>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</si>
  <si>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</si>
  <si>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</si>
  <si>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</si>
  <si>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</si>
  <si>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</si>
  <si>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</si>
  <si>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</si>
  <si>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</si>
  <si>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</si>
  <si>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</si>
  <si>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</si>
  <si>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</si>
  <si>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</si>
  <si>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</si>
  <si>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</si>
  <si>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</si>
  <si>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</si>
  <si>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</si>
  <si>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</si>
  <si>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</si>
  <si>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</si>
  <si>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</si>
  <si>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</si>
  <si>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</si>
  <si>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</si>
  <si>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</si>
  <si>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</si>
  <si>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</si>
  <si>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</si>
  <si>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</si>
  <si>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</si>
  <si>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</si>
  <si>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</si>
  <si>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</si>
  <si>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</si>
  <si>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</si>
  <si>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</si>
  <si>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</si>
  <si>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</si>
  <si>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</si>
  <si>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</si>
  <si>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</si>
  <si>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</si>
  <si>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</si>
  <si>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</si>
  <si>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</si>
  <si>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</si>
  <si>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</si>
  <si>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</si>
  <si>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</si>
  <si>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</si>
  <si>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</si>
  <si>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</si>
  <si>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</si>
  <si>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</si>
  <si>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</si>
  <si>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</si>
  <si>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</si>
  <si>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</si>
  <si>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</si>
  <si>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</si>
  <si>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</si>
  <si>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</si>
  <si>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</si>
  <si>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</si>
  <si>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</si>
  <si>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</si>
  <si>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</si>
  <si>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</si>
  <si>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</si>
  <si>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</si>
  <si>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</si>
  <si>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</si>
  <si>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</si>
  <si>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</si>
  <si>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</si>
  <si>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</si>
  <si>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</si>
  <si>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</si>
  <si>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</si>
  <si>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</si>
  <si>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</si>
  <si>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</si>
  <si>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</si>
  <si>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</si>
  <si>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</si>
  <si>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</si>
  <si>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</si>
  <si>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</si>
  <si>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</si>
  <si>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</si>
  <si>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</si>
  <si>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</si>
  <si>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</si>
  <si>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</si>
  <si>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</si>
  <si>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</si>
  <si>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</si>
  <si>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</si>
  <si>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</si>
  <si>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</si>
  <si>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</si>
  <si>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</si>
  <si>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</si>
  <si>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</si>
  <si>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</si>
  <si>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</si>
  <si>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</si>
  <si>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</si>
  <si>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</si>
  <si>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</si>
  <si>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</si>
  <si>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</si>
  <si>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</si>
  <si>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</si>
  <si>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</si>
  <si>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</si>
  <si>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</si>
  <si>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</si>
  <si>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</si>
  <si>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</si>
  <si>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</si>
  <si>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</si>
  <si>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</si>
  <si>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</si>
  <si>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</si>
  <si>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</si>
  <si>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</si>
  <si>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</si>
  <si>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</si>
  <si>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</si>
  <si>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</si>
  <si>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</si>
  <si>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</si>
  <si>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</si>
  <si>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</si>
  <si>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</si>
  <si>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</si>
  <si>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</si>
  <si>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</si>
  <si>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</si>
  <si>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</si>
  <si>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</si>
  <si>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</si>
  <si>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</si>
  <si>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</si>
  <si>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</si>
  <si>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</si>
  <si>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</si>
  <si>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</si>
  <si>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</si>
  <si>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</si>
  <si>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</si>
  <si>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</si>
  <si>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</si>
  <si>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</si>
  <si>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</si>
  <si>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</si>
  <si>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</si>
  <si>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</si>
  <si>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</si>
  <si>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</si>
  <si>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</si>
  <si>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</si>
  <si>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</si>
  <si>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</si>
  <si>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</si>
  <si>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</si>
  <si>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</si>
  <si>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</si>
  <si>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</si>
  <si>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</si>
  <si>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</si>
  <si>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</si>
  <si>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</si>
  <si>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</si>
  <si>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</si>
  <si>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</si>
  <si>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</si>
  <si>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</si>
  <si>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</si>
  <si>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</si>
  <si>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</si>
  <si>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</si>
  <si>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</si>
  <si>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</si>
  <si>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</si>
  <si>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</si>
  <si>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</si>
  <si>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</si>
  <si>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</si>
  <si>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</si>
  <si>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</si>
  <si>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</si>
  <si>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</si>
  <si>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</si>
  <si>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</si>
  <si>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</si>
  <si>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</si>
  <si>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</si>
  <si>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</si>
  <si>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</si>
  <si>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</si>
  <si>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</si>
  <si>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</si>
  <si>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</si>
  <si>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</si>
  <si>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</si>
  <si>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</si>
  <si>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</si>
  <si>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</si>
  <si>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</si>
  <si>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</si>
  <si>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</si>
  <si>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</si>
  <si>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</si>
  <si>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</si>
  <si>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</si>
  <si>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</si>
  <si>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</si>
  <si>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</si>
  <si>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</si>
  <si>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</si>
  <si>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</si>
  <si>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</si>
  <si>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</si>
  <si>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</si>
  <si>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</si>
  <si>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Last Updated: Season 7</t>
  </si>
  <si>
    <t>NOTICE: The data here is mostly from SEASON 5 - some skill info will be outdated! See the "copied data" tab for data copied from the javascript files</t>
  </si>
  <si>
    <t>/*Blade Dance$$*/ var d000 = {values:[</t>
  </si>
  <si>
    <t>/*[27] Holy Sword$$*/ var d343 = {values:[</t>
  </si>
  <si>
    <t>$$["Parry Chance %"</t>
  </si>
  <si>
    <t>$$["Damage to Demons/Undead +%"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</si>
</sst>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47"/>
  <sheetViews>
    <sheetView tabSelected="1" zoomScale="85" zoomScaleNormal="85" workbookViewId="0">
      <pane xSplit="1" topLeftCell="B1" activePane="topRight" state="frozen"/>
      <selection activeCell="A1049" sqref="A1049"/>
      <selection pane="topRight" activeCell="A2" sqref="A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 t="s">
        <v>1042</v>
      </c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 t="s">
        <v>0</v>
      </c>
      <c r="C90" s="14"/>
      <c r="D90" s="14"/>
      <c r="E90" s="14"/>
      <c r="F90" s="14"/>
      <c r="G90" s="14"/>
      <c r="H90" s="14"/>
      <c r="J90" s="15"/>
      <c r="R90" s="15"/>
      <c r="X90" s="15"/>
      <c r="AD90" s="15"/>
      <c r="BJ90" s="17"/>
    </row>
    <row r="91" spans="1:62">
      <c r="A91" s="4" t="s">
        <v>574</v>
      </c>
      <c r="B91" s="14">
        <v>5</v>
      </c>
      <c r="C91" s="14">
        <f>B91+1</f>
        <v>6</v>
      </c>
      <c r="D91" s="14">
        <f t="shared" ref="D91:AK91" si="1">C91+1</f>
        <v>7</v>
      </c>
      <c r="E91" s="14">
        <f t="shared" si="1"/>
        <v>8</v>
      </c>
      <c r="F91" s="14">
        <f t="shared" si="1"/>
        <v>9</v>
      </c>
      <c r="G91" s="14">
        <f t="shared" si="1"/>
        <v>10</v>
      </c>
      <c r="H91" s="14">
        <f t="shared" si="1"/>
        <v>11</v>
      </c>
      <c r="I91" s="14">
        <f t="shared" si="1"/>
        <v>12</v>
      </c>
      <c r="J91" s="14">
        <f t="shared" si="1"/>
        <v>13</v>
      </c>
      <c r="K91" s="14">
        <f t="shared" si="1"/>
        <v>14</v>
      </c>
      <c r="L91" s="14">
        <f t="shared" si="1"/>
        <v>15</v>
      </c>
      <c r="M91" s="14">
        <f t="shared" si="1"/>
        <v>16</v>
      </c>
      <c r="N91" s="14">
        <f t="shared" si="1"/>
        <v>17</v>
      </c>
      <c r="O91" s="14">
        <f t="shared" si="1"/>
        <v>18</v>
      </c>
      <c r="P91" s="14">
        <f t="shared" si="1"/>
        <v>19</v>
      </c>
      <c r="Q91" s="14">
        <f t="shared" si="1"/>
        <v>20</v>
      </c>
      <c r="R91" s="14">
        <f t="shared" si="1"/>
        <v>21</v>
      </c>
      <c r="S91" s="14">
        <f t="shared" si="1"/>
        <v>22</v>
      </c>
      <c r="T91" s="14">
        <f t="shared" si="1"/>
        <v>23</v>
      </c>
      <c r="U91" s="14">
        <f t="shared" si="1"/>
        <v>24</v>
      </c>
      <c r="V91" s="14">
        <f t="shared" si="1"/>
        <v>25</v>
      </c>
      <c r="W91" s="14">
        <f t="shared" si="1"/>
        <v>26</v>
      </c>
      <c r="X91" s="14">
        <f t="shared" si="1"/>
        <v>27</v>
      </c>
      <c r="Y91" s="14">
        <f t="shared" si="1"/>
        <v>28</v>
      </c>
      <c r="Z91" s="14">
        <f t="shared" si="1"/>
        <v>29</v>
      </c>
      <c r="AA91" s="14">
        <f t="shared" si="1"/>
        <v>30</v>
      </c>
      <c r="AB91" s="14">
        <f t="shared" si="1"/>
        <v>31</v>
      </c>
      <c r="AC91" s="14">
        <f t="shared" si="1"/>
        <v>32</v>
      </c>
      <c r="AD91" s="14">
        <f t="shared" si="1"/>
        <v>33</v>
      </c>
      <c r="AE91" s="14">
        <f t="shared" si="1"/>
        <v>34</v>
      </c>
      <c r="AF91" s="14">
        <f t="shared" si="1"/>
        <v>35</v>
      </c>
      <c r="AG91" s="14">
        <f t="shared" si="1"/>
        <v>36</v>
      </c>
      <c r="AH91" s="14">
        <f t="shared" si="1"/>
        <v>37</v>
      </c>
      <c r="AI91" s="14">
        <f t="shared" si="1"/>
        <v>38</v>
      </c>
      <c r="AJ91" s="14">
        <f t="shared" si="1"/>
        <v>39</v>
      </c>
      <c r="AK91" s="14">
        <f t="shared" si="1"/>
        <v>40</v>
      </c>
      <c r="AL91" s="14">
        <f>AK91</f>
        <v>40</v>
      </c>
      <c r="AM91" s="14">
        <f t="shared" ref="AM91:BI91" si="2">AL91</f>
        <v>40</v>
      </c>
      <c r="AN91" s="14">
        <f t="shared" si="2"/>
        <v>40</v>
      </c>
      <c r="AO91" s="14">
        <f t="shared" si="2"/>
        <v>40</v>
      </c>
      <c r="AP91" s="14">
        <f t="shared" si="2"/>
        <v>40</v>
      </c>
      <c r="AQ91" s="14">
        <f t="shared" si="2"/>
        <v>40</v>
      </c>
      <c r="AR91" s="14">
        <f t="shared" si="2"/>
        <v>40</v>
      </c>
      <c r="AS91" s="14">
        <f t="shared" si="2"/>
        <v>40</v>
      </c>
      <c r="AT91" s="14">
        <f t="shared" si="2"/>
        <v>40</v>
      </c>
      <c r="AU91" s="14">
        <f t="shared" si="2"/>
        <v>40</v>
      </c>
      <c r="AV91" s="14">
        <f t="shared" si="2"/>
        <v>40</v>
      </c>
      <c r="AW91" s="14">
        <f t="shared" si="2"/>
        <v>40</v>
      </c>
      <c r="AX91" s="14">
        <f t="shared" si="2"/>
        <v>40</v>
      </c>
      <c r="AY91" s="14">
        <f t="shared" si="2"/>
        <v>40</v>
      </c>
      <c r="AZ91" s="14">
        <f t="shared" si="2"/>
        <v>40</v>
      </c>
      <c r="BA91" s="14">
        <f t="shared" si="2"/>
        <v>40</v>
      </c>
      <c r="BB91" s="14">
        <f t="shared" si="2"/>
        <v>40</v>
      </c>
      <c r="BC91" s="14">
        <f t="shared" si="2"/>
        <v>40</v>
      </c>
      <c r="BD91" s="14">
        <f t="shared" si="2"/>
        <v>40</v>
      </c>
      <c r="BE91" s="14">
        <f t="shared" si="2"/>
        <v>40</v>
      </c>
      <c r="BF91" s="14">
        <f t="shared" si="2"/>
        <v>40</v>
      </c>
      <c r="BG91" s="14">
        <f t="shared" si="2"/>
        <v>40</v>
      </c>
      <c r="BH91" s="14">
        <f t="shared" si="2"/>
        <v>40</v>
      </c>
      <c r="BI91" s="14">
        <f t="shared" si="2"/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5</v>
      </c>
      <c r="C99" s="14">
        <f>B99+1</f>
        <v>6</v>
      </c>
      <c r="D99" s="14">
        <f t="shared" ref="D99:AK99" si="3">C99+1</f>
        <v>7</v>
      </c>
      <c r="E99" s="14">
        <f t="shared" si="3"/>
        <v>8</v>
      </c>
      <c r="F99" s="14">
        <f t="shared" si="3"/>
        <v>9</v>
      </c>
      <c r="G99" s="14">
        <f t="shared" si="3"/>
        <v>10</v>
      </c>
      <c r="H99" s="14">
        <f t="shared" si="3"/>
        <v>11</v>
      </c>
      <c r="I99" s="14">
        <f t="shared" si="3"/>
        <v>12</v>
      </c>
      <c r="J99" s="14">
        <f t="shared" si="3"/>
        <v>13</v>
      </c>
      <c r="K99" s="14">
        <f t="shared" si="3"/>
        <v>14</v>
      </c>
      <c r="L99" s="14">
        <f t="shared" si="3"/>
        <v>15</v>
      </c>
      <c r="M99" s="14">
        <f t="shared" si="3"/>
        <v>16</v>
      </c>
      <c r="N99" s="14">
        <f t="shared" si="3"/>
        <v>17</v>
      </c>
      <c r="O99" s="14">
        <f t="shared" si="3"/>
        <v>18</v>
      </c>
      <c r="P99" s="14">
        <f t="shared" si="3"/>
        <v>19</v>
      </c>
      <c r="Q99" s="14">
        <f t="shared" si="3"/>
        <v>20</v>
      </c>
      <c r="R99" s="14">
        <f t="shared" si="3"/>
        <v>21</v>
      </c>
      <c r="S99" s="14">
        <f t="shared" si="3"/>
        <v>22</v>
      </c>
      <c r="T99" s="14">
        <f t="shared" si="3"/>
        <v>23</v>
      </c>
      <c r="U99" s="14">
        <f t="shared" si="3"/>
        <v>24</v>
      </c>
      <c r="V99" s="14">
        <f t="shared" si="3"/>
        <v>25</v>
      </c>
      <c r="W99" s="14">
        <f t="shared" si="3"/>
        <v>26</v>
      </c>
      <c r="X99" s="14">
        <f t="shared" si="3"/>
        <v>27</v>
      </c>
      <c r="Y99" s="14">
        <f t="shared" si="3"/>
        <v>28</v>
      </c>
      <c r="Z99" s="14">
        <f t="shared" si="3"/>
        <v>29</v>
      </c>
      <c r="AA99" s="14">
        <f t="shared" si="3"/>
        <v>30</v>
      </c>
      <c r="AB99" s="14">
        <f t="shared" si="3"/>
        <v>31</v>
      </c>
      <c r="AC99" s="14">
        <f t="shared" si="3"/>
        <v>32</v>
      </c>
      <c r="AD99" s="14">
        <f t="shared" si="3"/>
        <v>33</v>
      </c>
      <c r="AE99" s="14">
        <f t="shared" si="3"/>
        <v>34</v>
      </c>
      <c r="AF99" s="14">
        <f t="shared" si="3"/>
        <v>35</v>
      </c>
      <c r="AG99" s="14">
        <f t="shared" si="3"/>
        <v>36</v>
      </c>
      <c r="AH99" s="14">
        <f t="shared" si="3"/>
        <v>37</v>
      </c>
      <c r="AI99" s="14">
        <f t="shared" si="3"/>
        <v>38</v>
      </c>
      <c r="AJ99" s="14">
        <f t="shared" si="3"/>
        <v>39</v>
      </c>
      <c r="AK99" s="14">
        <f t="shared" si="3"/>
        <v>40</v>
      </c>
      <c r="AL99" s="14">
        <f>AK99</f>
        <v>40</v>
      </c>
      <c r="AM99" s="14">
        <f t="shared" ref="AM99:BI99" si="4">AL99</f>
        <v>40</v>
      </c>
      <c r="AN99" s="14">
        <f t="shared" si="4"/>
        <v>40</v>
      </c>
      <c r="AO99" s="14">
        <f t="shared" si="4"/>
        <v>40</v>
      </c>
      <c r="AP99" s="14">
        <f t="shared" si="4"/>
        <v>40</v>
      </c>
      <c r="AQ99" s="14">
        <f t="shared" si="4"/>
        <v>40</v>
      </c>
      <c r="AR99" s="14">
        <f t="shared" si="4"/>
        <v>40</v>
      </c>
      <c r="AS99" s="14">
        <f t="shared" si="4"/>
        <v>40</v>
      </c>
      <c r="AT99" s="14">
        <f t="shared" si="4"/>
        <v>40</v>
      </c>
      <c r="AU99" s="14">
        <f t="shared" si="4"/>
        <v>40</v>
      </c>
      <c r="AV99" s="14">
        <f t="shared" si="4"/>
        <v>40</v>
      </c>
      <c r="AW99" s="14">
        <f t="shared" si="4"/>
        <v>40</v>
      </c>
      <c r="AX99" s="14">
        <f t="shared" si="4"/>
        <v>40</v>
      </c>
      <c r="AY99" s="14">
        <f t="shared" si="4"/>
        <v>40</v>
      </c>
      <c r="AZ99" s="14">
        <f t="shared" si="4"/>
        <v>40</v>
      </c>
      <c r="BA99" s="14">
        <f t="shared" si="4"/>
        <v>40</v>
      </c>
      <c r="BB99" s="14">
        <f t="shared" si="4"/>
        <v>40</v>
      </c>
      <c r="BC99" s="14">
        <f t="shared" si="4"/>
        <v>40</v>
      </c>
      <c r="BD99" s="14">
        <f t="shared" si="4"/>
        <v>40</v>
      </c>
      <c r="BE99" s="14">
        <f t="shared" si="4"/>
        <v>40</v>
      </c>
      <c r="BF99" s="14">
        <f t="shared" si="4"/>
        <v>40</v>
      </c>
      <c r="BG99" s="14">
        <f t="shared" si="4"/>
        <v>40</v>
      </c>
      <c r="BH99" s="14">
        <f t="shared" si="4"/>
        <v>40</v>
      </c>
      <c r="BI99" s="14">
        <f t="shared" si="4"/>
        <v>40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14" t="s">
        <v>0</v>
      </c>
      <c r="C281" s="14"/>
      <c r="D281" s="14"/>
      <c r="E281" s="14"/>
      <c r="F281" s="14"/>
      <c r="G281" s="14"/>
      <c r="H281" s="14"/>
      <c r="J281" s="15"/>
      <c r="R281" s="15"/>
      <c r="X281" s="15"/>
      <c r="AD281" s="15"/>
      <c r="BJ281" s="17"/>
    </row>
    <row r="282" spans="1:62">
      <c r="A282" s="4" t="s">
        <v>653</v>
      </c>
      <c r="B282" s="14">
        <v>14</v>
      </c>
      <c r="C282" s="14">
        <v>20</v>
      </c>
      <c r="D282" s="14">
        <v>25</v>
      </c>
      <c r="E282" s="14">
        <v>29</v>
      </c>
      <c r="F282" s="14">
        <v>33</v>
      </c>
      <c r="G282" s="14">
        <v>35</v>
      </c>
      <c r="H282" s="14">
        <v>37</v>
      </c>
      <c r="I282" s="4">
        <v>39</v>
      </c>
      <c r="J282" s="15">
        <v>41</v>
      </c>
      <c r="K282" s="1">
        <v>42</v>
      </c>
      <c r="L282" s="4">
        <v>44</v>
      </c>
      <c r="M282" s="4">
        <v>45</v>
      </c>
      <c r="N282" s="4">
        <v>46</v>
      </c>
      <c r="O282" s="4">
        <v>47</v>
      </c>
      <c r="P282" s="4">
        <v>48</v>
      </c>
      <c r="Q282" s="4">
        <v>49</v>
      </c>
      <c r="R282" s="15">
        <v>49</v>
      </c>
      <c r="S282" s="4">
        <v>50</v>
      </c>
      <c r="T282" s="4">
        <v>50</v>
      </c>
      <c r="U282" s="2">
        <v>51</v>
      </c>
      <c r="V282" s="4">
        <v>51</v>
      </c>
      <c r="W282" s="4">
        <v>52</v>
      </c>
      <c r="X282" s="15">
        <v>52</v>
      </c>
      <c r="Y282" s="4">
        <v>53</v>
      </c>
      <c r="Z282" s="4">
        <v>53</v>
      </c>
      <c r="AA282" s="4">
        <v>54</v>
      </c>
      <c r="AB282" s="4">
        <v>54</v>
      </c>
      <c r="AC282" s="4">
        <v>54</v>
      </c>
      <c r="AD282" s="15">
        <v>55</v>
      </c>
      <c r="AE282" s="1">
        <v>55</v>
      </c>
      <c r="AF282" s="4">
        <v>55</v>
      </c>
      <c r="AG282" s="4">
        <v>55</v>
      </c>
      <c r="AH282" s="4">
        <v>56</v>
      </c>
      <c r="AI282" s="4">
        <v>56</v>
      </c>
      <c r="AJ282" s="4">
        <v>56</v>
      </c>
      <c r="AK282" s="4">
        <v>56</v>
      </c>
      <c r="AL282" s="4">
        <v>56</v>
      </c>
      <c r="AM282" s="4">
        <v>57</v>
      </c>
      <c r="AN282" s="4">
        <v>57</v>
      </c>
      <c r="AO282" s="2">
        <v>57</v>
      </c>
      <c r="AP282" s="4">
        <v>57</v>
      </c>
      <c r="AQ282" s="4">
        <v>57</v>
      </c>
      <c r="AR282" s="4">
        <v>57</v>
      </c>
      <c r="AS282" s="4">
        <v>57</v>
      </c>
      <c r="AT282" s="4">
        <v>58</v>
      </c>
      <c r="AU282" s="4">
        <v>58</v>
      </c>
      <c r="AV282" s="4">
        <v>58</v>
      </c>
      <c r="AW282" s="4">
        <v>58</v>
      </c>
      <c r="AX282" s="4">
        <v>58</v>
      </c>
      <c r="AY282" s="1">
        <v>58</v>
      </c>
      <c r="AZ282" s="4">
        <v>58</v>
      </c>
      <c r="BA282" s="4">
        <v>58</v>
      </c>
      <c r="BB282" s="4">
        <v>58</v>
      </c>
      <c r="BC282" s="4">
        <v>59</v>
      </c>
      <c r="BD282" s="4">
        <v>59</v>
      </c>
      <c r="BE282" s="4">
        <v>59</v>
      </c>
      <c r="BF282" s="4">
        <v>59</v>
      </c>
      <c r="BG282" s="4">
        <v>59</v>
      </c>
      <c r="BH282" s="4">
        <v>59</v>
      </c>
      <c r="BI282" s="2">
        <v>60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5">
        <v>5.3</v>
      </c>
      <c r="L306" s="15">
        <v>5.3</v>
      </c>
      <c r="M306" s="15">
        <v>5.3</v>
      </c>
      <c r="N306" s="15">
        <v>5.3</v>
      </c>
      <c r="O306" s="15">
        <v>5.3</v>
      </c>
      <c r="P306" s="15">
        <v>5.3</v>
      </c>
      <c r="Q306" s="15">
        <v>5.3</v>
      </c>
      <c r="R306" s="15">
        <v>5.3</v>
      </c>
      <c r="S306" s="15">
        <v>5.3</v>
      </c>
      <c r="T306" s="15">
        <v>5.3</v>
      </c>
      <c r="U306" s="15">
        <v>5.3</v>
      </c>
      <c r="V306" s="4" t="s">
        <v>0</v>
      </c>
      <c r="X306" s="15"/>
      <c r="AD306" s="15"/>
      <c r="BJ306" s="17"/>
    </row>
    <row r="307" spans="1:62">
      <c r="A307" s="4" t="s">
        <v>597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598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580</v>
      </c>
      <c r="B309" s="4">
        <v>7</v>
      </c>
      <c r="C309" s="4">
        <f>B309+2</f>
        <v>9</v>
      </c>
      <c r="D309" s="4">
        <f t="shared" ref="D309:I310" si="5">C309+2</f>
        <v>11</v>
      </c>
      <c r="E309" s="4">
        <f t="shared" si="5"/>
        <v>13</v>
      </c>
      <c r="F309" s="4">
        <f t="shared" si="5"/>
        <v>15</v>
      </c>
      <c r="G309" s="4">
        <f t="shared" si="5"/>
        <v>17</v>
      </c>
      <c r="H309" s="4">
        <f t="shared" si="5"/>
        <v>19</v>
      </c>
      <c r="I309" s="4">
        <f t="shared" si="5"/>
        <v>21</v>
      </c>
      <c r="J309" s="4">
        <f>I309+5</f>
        <v>26</v>
      </c>
      <c r="K309" s="4">
        <f t="shared" ref="K309:Q310" si="6">J309+5</f>
        <v>31</v>
      </c>
      <c r="L309" s="4">
        <f t="shared" si="6"/>
        <v>36</v>
      </c>
      <c r="M309" s="4">
        <f t="shared" si="6"/>
        <v>41</v>
      </c>
      <c r="N309" s="4">
        <f t="shared" si="6"/>
        <v>46</v>
      </c>
      <c r="O309" s="4">
        <f t="shared" si="6"/>
        <v>51</v>
      </c>
      <c r="P309" s="4">
        <f t="shared" si="6"/>
        <v>56</v>
      </c>
      <c r="Q309" s="4">
        <f t="shared" si="6"/>
        <v>61</v>
      </c>
      <c r="R309" s="15">
        <f>Q309+12</f>
        <v>73</v>
      </c>
      <c r="S309" s="15">
        <f t="shared" ref="S309:W310" si="7">R309+12</f>
        <v>85</v>
      </c>
      <c r="T309" s="15">
        <f t="shared" si="7"/>
        <v>97</v>
      </c>
      <c r="U309" s="15">
        <f t="shared" si="7"/>
        <v>109</v>
      </c>
      <c r="V309" s="15">
        <f t="shared" si="7"/>
        <v>121</v>
      </c>
      <c r="W309" s="15">
        <f t="shared" si="7"/>
        <v>133</v>
      </c>
      <c r="X309" s="16">
        <f>W309+24</f>
        <v>157</v>
      </c>
      <c r="Y309" s="16">
        <f t="shared" ref="Y309:AC310" si="8">X309+24</f>
        <v>181</v>
      </c>
      <c r="Z309" s="16">
        <f t="shared" si="8"/>
        <v>205</v>
      </c>
      <c r="AA309" s="16">
        <f t="shared" si="8"/>
        <v>229</v>
      </c>
      <c r="AB309" s="16">
        <f t="shared" si="8"/>
        <v>253</v>
      </c>
      <c r="AC309" s="16">
        <f t="shared" si="8"/>
        <v>277</v>
      </c>
      <c r="AD309" s="16">
        <f>AC309+36</f>
        <v>313</v>
      </c>
      <c r="AE309" s="16">
        <f t="shared" ref="AE309:BI310" si="9">AD309+36</f>
        <v>349</v>
      </c>
      <c r="AF309" s="16">
        <f t="shared" si="9"/>
        <v>385</v>
      </c>
      <c r="AG309" s="16">
        <f t="shared" si="9"/>
        <v>421</v>
      </c>
      <c r="AH309" s="16">
        <f t="shared" si="9"/>
        <v>457</v>
      </c>
      <c r="AI309" s="16">
        <f t="shared" si="9"/>
        <v>493</v>
      </c>
      <c r="AJ309" s="16">
        <f t="shared" si="9"/>
        <v>529</v>
      </c>
      <c r="AK309" s="16">
        <f t="shared" si="9"/>
        <v>565</v>
      </c>
      <c r="AL309" s="16">
        <f t="shared" si="9"/>
        <v>601</v>
      </c>
      <c r="AM309" s="16">
        <f t="shared" si="9"/>
        <v>637</v>
      </c>
      <c r="AN309" s="16">
        <f t="shared" si="9"/>
        <v>673</v>
      </c>
      <c r="AO309" s="16">
        <f t="shared" si="9"/>
        <v>709</v>
      </c>
      <c r="AP309" s="16">
        <f t="shared" si="9"/>
        <v>745</v>
      </c>
      <c r="AQ309" s="16">
        <f t="shared" si="9"/>
        <v>781</v>
      </c>
      <c r="AR309" s="16">
        <f t="shared" si="9"/>
        <v>817</v>
      </c>
      <c r="AS309" s="16">
        <f t="shared" si="9"/>
        <v>853</v>
      </c>
      <c r="AT309" s="16">
        <f t="shared" si="9"/>
        <v>889</v>
      </c>
      <c r="AU309" s="16">
        <f t="shared" si="9"/>
        <v>925</v>
      </c>
      <c r="AV309" s="16">
        <f t="shared" si="9"/>
        <v>961</v>
      </c>
      <c r="AW309" s="16">
        <f t="shared" si="9"/>
        <v>997</v>
      </c>
      <c r="AX309" s="16">
        <f t="shared" si="9"/>
        <v>1033</v>
      </c>
      <c r="AY309" s="16">
        <f t="shared" si="9"/>
        <v>1069</v>
      </c>
      <c r="AZ309" s="16">
        <f t="shared" si="9"/>
        <v>1105</v>
      </c>
      <c r="BA309" s="16">
        <f t="shared" si="9"/>
        <v>1141</v>
      </c>
      <c r="BB309" s="16">
        <f t="shared" si="9"/>
        <v>1177</v>
      </c>
      <c r="BC309" s="16">
        <f t="shared" si="9"/>
        <v>1213</v>
      </c>
      <c r="BD309" s="16">
        <f t="shared" si="9"/>
        <v>1249</v>
      </c>
      <c r="BE309" s="16">
        <f t="shared" si="9"/>
        <v>1285</v>
      </c>
      <c r="BF309" s="16">
        <f t="shared" si="9"/>
        <v>1321</v>
      </c>
      <c r="BG309" s="16">
        <f t="shared" si="9"/>
        <v>1357</v>
      </c>
      <c r="BH309" s="16">
        <f t="shared" si="9"/>
        <v>1393</v>
      </c>
      <c r="BI309" s="16">
        <f t="shared" si="9"/>
        <v>1429</v>
      </c>
      <c r="BJ309" s="17" t="s">
        <v>0</v>
      </c>
    </row>
    <row r="310" spans="1:62">
      <c r="A310" s="4" t="s">
        <v>581</v>
      </c>
      <c r="B310" s="4">
        <v>15</v>
      </c>
      <c r="C310" s="4">
        <f>B310+2</f>
        <v>17</v>
      </c>
      <c r="D310" s="4">
        <f t="shared" si="5"/>
        <v>19</v>
      </c>
      <c r="E310" s="4">
        <f t="shared" si="5"/>
        <v>21</v>
      </c>
      <c r="F310" s="4">
        <f t="shared" si="5"/>
        <v>23</v>
      </c>
      <c r="G310" s="4">
        <f t="shared" si="5"/>
        <v>25</v>
      </c>
      <c r="H310" s="4">
        <f t="shared" si="5"/>
        <v>27</v>
      </c>
      <c r="I310" s="4">
        <f t="shared" si="5"/>
        <v>29</v>
      </c>
      <c r="J310" s="4">
        <f>I310+5</f>
        <v>34</v>
      </c>
      <c r="K310" s="4">
        <f t="shared" si="6"/>
        <v>39</v>
      </c>
      <c r="L310" s="4">
        <f t="shared" si="6"/>
        <v>44</v>
      </c>
      <c r="M310" s="4">
        <f t="shared" si="6"/>
        <v>49</v>
      </c>
      <c r="N310" s="4">
        <f t="shared" si="6"/>
        <v>54</v>
      </c>
      <c r="O310" s="4">
        <f t="shared" si="6"/>
        <v>59</v>
      </c>
      <c r="P310" s="4">
        <f t="shared" si="6"/>
        <v>64</v>
      </c>
      <c r="Q310" s="4">
        <f t="shared" si="6"/>
        <v>69</v>
      </c>
      <c r="R310" s="15">
        <f>Q310+12</f>
        <v>81</v>
      </c>
      <c r="S310" s="15">
        <f t="shared" si="7"/>
        <v>93</v>
      </c>
      <c r="T310" s="15">
        <f t="shared" si="7"/>
        <v>105</v>
      </c>
      <c r="U310" s="15">
        <f t="shared" si="7"/>
        <v>117</v>
      </c>
      <c r="V310" s="15">
        <f t="shared" si="7"/>
        <v>129</v>
      </c>
      <c r="W310" s="15">
        <f t="shared" si="7"/>
        <v>141</v>
      </c>
      <c r="X310" s="16">
        <f>W310+24</f>
        <v>165</v>
      </c>
      <c r="Y310" s="16">
        <f t="shared" si="8"/>
        <v>189</v>
      </c>
      <c r="Z310" s="16">
        <f t="shared" si="8"/>
        <v>213</v>
      </c>
      <c r="AA310" s="16">
        <f t="shared" si="8"/>
        <v>237</v>
      </c>
      <c r="AB310" s="16">
        <f t="shared" si="8"/>
        <v>261</v>
      </c>
      <c r="AC310" s="16">
        <f t="shared" si="8"/>
        <v>285</v>
      </c>
      <c r="AD310" s="16">
        <f>AC310+36</f>
        <v>321</v>
      </c>
      <c r="AE310" s="16">
        <f t="shared" si="9"/>
        <v>357</v>
      </c>
      <c r="AF310" s="16">
        <f t="shared" si="9"/>
        <v>393</v>
      </c>
      <c r="AG310" s="16">
        <f t="shared" si="9"/>
        <v>429</v>
      </c>
      <c r="AH310" s="16">
        <f t="shared" si="9"/>
        <v>465</v>
      </c>
      <c r="AI310" s="16">
        <f t="shared" si="9"/>
        <v>501</v>
      </c>
      <c r="AJ310" s="16">
        <f t="shared" si="9"/>
        <v>537</v>
      </c>
      <c r="AK310" s="16">
        <f t="shared" si="9"/>
        <v>573</v>
      </c>
      <c r="AL310" s="16">
        <f t="shared" si="9"/>
        <v>609</v>
      </c>
      <c r="AM310" s="16">
        <f t="shared" si="9"/>
        <v>645</v>
      </c>
      <c r="AN310" s="16">
        <f t="shared" si="9"/>
        <v>681</v>
      </c>
      <c r="AO310" s="16">
        <f t="shared" si="9"/>
        <v>717</v>
      </c>
      <c r="AP310" s="16">
        <f t="shared" si="9"/>
        <v>753</v>
      </c>
      <c r="AQ310" s="16">
        <f t="shared" si="9"/>
        <v>789</v>
      </c>
      <c r="AR310" s="16">
        <f t="shared" si="9"/>
        <v>825</v>
      </c>
      <c r="AS310" s="16">
        <f t="shared" si="9"/>
        <v>861</v>
      </c>
      <c r="AT310" s="16">
        <f t="shared" si="9"/>
        <v>897</v>
      </c>
      <c r="AU310" s="16">
        <f t="shared" si="9"/>
        <v>933</v>
      </c>
      <c r="AV310" s="16">
        <f t="shared" si="9"/>
        <v>969</v>
      </c>
      <c r="AW310" s="16">
        <f t="shared" si="9"/>
        <v>1005</v>
      </c>
      <c r="AX310" s="16">
        <f t="shared" si="9"/>
        <v>1041</v>
      </c>
      <c r="AY310" s="16">
        <f t="shared" si="9"/>
        <v>1077</v>
      </c>
      <c r="AZ310" s="16">
        <f t="shared" si="9"/>
        <v>1113</v>
      </c>
      <c r="BA310" s="16">
        <f t="shared" si="9"/>
        <v>1149</v>
      </c>
      <c r="BB310" s="16">
        <f t="shared" si="9"/>
        <v>1185</v>
      </c>
      <c r="BC310" s="16">
        <f t="shared" si="9"/>
        <v>1221</v>
      </c>
      <c r="BD310" s="16">
        <f t="shared" si="9"/>
        <v>1257</v>
      </c>
      <c r="BE310" s="16">
        <f t="shared" si="9"/>
        <v>1293</v>
      </c>
      <c r="BF310" s="16">
        <f t="shared" si="9"/>
        <v>1329</v>
      </c>
      <c r="BG310" s="16">
        <f t="shared" si="9"/>
        <v>1365</v>
      </c>
      <c r="BH310" s="16">
        <f t="shared" si="9"/>
        <v>1401</v>
      </c>
      <c r="BI310" s="16">
        <f t="shared" si="9"/>
        <v>1437</v>
      </c>
      <c r="BJ310" s="17" t="s">
        <v>0</v>
      </c>
    </row>
    <row r="311" spans="1:62">
      <c r="A311" s="4" t="s">
        <v>3</v>
      </c>
      <c r="B311" s="14"/>
      <c r="C311" s="14"/>
      <c r="D311" s="14"/>
      <c r="E311" s="14"/>
      <c r="F311" s="14"/>
      <c r="G311" s="14"/>
      <c r="H311" s="14"/>
      <c r="J311" s="15"/>
      <c r="R311" s="15"/>
      <c r="X311" s="15"/>
      <c r="AD311" s="15"/>
      <c r="BJ311" s="17"/>
    </row>
    <row r="312" spans="1:62">
      <c r="A312" s="4" t="s">
        <v>664</v>
      </c>
      <c r="B312" s="14"/>
      <c r="C312" s="14"/>
      <c r="D312" s="14"/>
      <c r="E312" s="14"/>
      <c r="F312" s="14"/>
      <c r="G312" s="14"/>
      <c r="H312" s="14"/>
      <c r="J312" s="15"/>
      <c r="R312" s="15"/>
      <c r="X312" s="15"/>
      <c r="AD312" s="15"/>
      <c r="BJ312" s="17"/>
    </row>
    <row r="313" spans="1:62">
      <c r="A313" s="4" t="s">
        <v>550</v>
      </c>
      <c r="B313" s="14">
        <v>60</v>
      </c>
      <c r="C313" s="14">
        <v>75</v>
      </c>
      <c r="D313" s="14">
        <v>90</v>
      </c>
      <c r="E313" s="14">
        <v>105</v>
      </c>
      <c r="F313" s="14">
        <v>120</v>
      </c>
      <c r="G313" s="14">
        <v>135</v>
      </c>
      <c r="H313" s="14">
        <v>150</v>
      </c>
      <c r="I313" s="4">
        <v>165</v>
      </c>
      <c r="J313" s="15">
        <v>185</v>
      </c>
      <c r="K313" s="1">
        <v>205</v>
      </c>
      <c r="L313" s="4">
        <v>225</v>
      </c>
      <c r="M313" s="4">
        <v>245</v>
      </c>
      <c r="N313" s="4">
        <v>265</v>
      </c>
      <c r="O313" s="4">
        <v>285</v>
      </c>
      <c r="P313" s="4">
        <v>305</v>
      </c>
      <c r="Q313" s="4">
        <v>325</v>
      </c>
      <c r="R313" s="15">
        <v>350</v>
      </c>
      <c r="S313" s="4">
        <v>375</v>
      </c>
      <c r="T313" s="4">
        <v>400</v>
      </c>
      <c r="U313" s="2">
        <v>425</v>
      </c>
      <c r="V313" s="4">
        <v>450</v>
      </c>
      <c r="W313" s="4">
        <v>475</v>
      </c>
      <c r="X313" s="15">
        <v>507</v>
      </c>
      <c r="Y313" s="4">
        <v>540</v>
      </c>
      <c r="Z313" s="4">
        <v>572</v>
      </c>
      <c r="AA313" s="4">
        <v>605</v>
      </c>
      <c r="AB313" s="4">
        <v>637</v>
      </c>
      <c r="AC313" s="4">
        <v>670</v>
      </c>
      <c r="AD313" s="15">
        <v>712</v>
      </c>
      <c r="AE313" s="1">
        <v>755</v>
      </c>
      <c r="AF313" s="4">
        <v>797</v>
      </c>
      <c r="AG313" s="4">
        <v>840</v>
      </c>
      <c r="AH313" s="4">
        <v>882</v>
      </c>
      <c r="AI313" s="4">
        <v>925</v>
      </c>
      <c r="AJ313" s="4">
        <v>967</v>
      </c>
      <c r="AK313" s="4">
        <v>1010</v>
      </c>
      <c r="AL313" s="4">
        <v>1052</v>
      </c>
      <c r="AM313" s="4">
        <v>1095</v>
      </c>
      <c r="AN313" s="4">
        <v>1137</v>
      </c>
      <c r="AO313" s="2">
        <v>1180</v>
      </c>
      <c r="AP313" s="4">
        <v>1222</v>
      </c>
      <c r="AQ313" s="4">
        <v>1265</v>
      </c>
      <c r="AR313" s="4">
        <v>1307</v>
      </c>
      <c r="AS313" s="4">
        <v>1350</v>
      </c>
      <c r="AT313" s="4">
        <v>1392</v>
      </c>
      <c r="AU313" s="4">
        <v>1435</v>
      </c>
      <c r="AV313" s="4">
        <v>1477</v>
      </c>
      <c r="AW313" s="4">
        <v>1520</v>
      </c>
      <c r="AX313" s="4">
        <v>1562</v>
      </c>
      <c r="AY313" s="1">
        <v>1605</v>
      </c>
      <c r="AZ313" s="4">
        <v>1647</v>
      </c>
      <c r="BA313" s="4">
        <v>1690</v>
      </c>
      <c r="BB313" s="4">
        <v>1732</v>
      </c>
      <c r="BC313" s="4">
        <v>1775</v>
      </c>
      <c r="BD313" s="4">
        <v>1817</v>
      </c>
      <c r="BE313" s="4">
        <v>1860</v>
      </c>
      <c r="BF313" s="4">
        <v>1902</v>
      </c>
      <c r="BG313" s="4">
        <v>1945</v>
      </c>
      <c r="BH313" s="4">
        <v>1987</v>
      </c>
      <c r="BI313" s="2">
        <v>2030</v>
      </c>
      <c r="BJ313" s="17" t="s">
        <v>0</v>
      </c>
    </row>
    <row r="314" spans="1:62">
      <c r="A314" s="4" t="s">
        <v>551</v>
      </c>
      <c r="B314" s="14">
        <v>80</v>
      </c>
      <c r="C314" s="14">
        <v>95</v>
      </c>
      <c r="D314" s="14">
        <v>110</v>
      </c>
      <c r="E314" s="14">
        <v>125</v>
      </c>
      <c r="F314" s="14">
        <v>140</v>
      </c>
      <c r="G314" s="14">
        <v>155</v>
      </c>
      <c r="H314" s="14">
        <v>170</v>
      </c>
      <c r="I314" s="4">
        <v>185</v>
      </c>
      <c r="J314" s="15">
        <v>205</v>
      </c>
      <c r="K314" s="1">
        <v>225</v>
      </c>
      <c r="L314" s="4">
        <v>245</v>
      </c>
      <c r="M314" s="4">
        <v>265</v>
      </c>
      <c r="N314" s="4">
        <v>285</v>
      </c>
      <c r="O314" s="4">
        <v>305</v>
      </c>
      <c r="P314" s="4">
        <v>325</v>
      </c>
      <c r="Q314" s="4">
        <v>345</v>
      </c>
      <c r="R314" s="15">
        <v>370</v>
      </c>
      <c r="S314" s="4">
        <v>395</v>
      </c>
      <c r="T314" s="4">
        <v>420</v>
      </c>
      <c r="U314" s="2">
        <v>445</v>
      </c>
      <c r="V314" s="4">
        <v>470</v>
      </c>
      <c r="W314" s="4">
        <v>495</v>
      </c>
      <c r="X314" s="15">
        <v>527</v>
      </c>
      <c r="Y314" s="4">
        <v>560</v>
      </c>
      <c r="Z314" s="4">
        <v>592</v>
      </c>
      <c r="AA314" s="4">
        <v>625</v>
      </c>
      <c r="AB314" s="4">
        <v>657</v>
      </c>
      <c r="AC314" s="4">
        <v>690</v>
      </c>
      <c r="AD314" s="15">
        <v>732</v>
      </c>
      <c r="AE314" s="1">
        <v>775</v>
      </c>
      <c r="AF314" s="4">
        <v>817</v>
      </c>
      <c r="AG314" s="4">
        <v>860</v>
      </c>
      <c r="AH314" s="4">
        <v>902</v>
      </c>
      <c r="AI314" s="4">
        <v>945</v>
      </c>
      <c r="AJ314" s="4">
        <v>987</v>
      </c>
      <c r="AK314" s="4">
        <v>1030</v>
      </c>
      <c r="AL314" s="4">
        <v>1072</v>
      </c>
      <c r="AM314" s="4">
        <v>1115</v>
      </c>
      <c r="AN314" s="4">
        <v>1157</v>
      </c>
      <c r="AO314" s="2">
        <v>1200</v>
      </c>
      <c r="AP314" s="4">
        <v>1242</v>
      </c>
      <c r="AQ314" s="4">
        <v>1285</v>
      </c>
      <c r="AR314" s="4">
        <v>1327</v>
      </c>
      <c r="AS314" s="4">
        <v>1370</v>
      </c>
      <c r="AT314" s="4">
        <v>1412</v>
      </c>
      <c r="AU314" s="4">
        <v>1455</v>
      </c>
      <c r="AV314" s="4">
        <v>1497</v>
      </c>
      <c r="AW314" s="4">
        <v>1540</v>
      </c>
      <c r="AX314" s="4">
        <v>1582</v>
      </c>
      <c r="AY314" s="1">
        <v>1625</v>
      </c>
      <c r="AZ314" s="4">
        <v>1667</v>
      </c>
      <c r="BA314" s="4">
        <v>1710</v>
      </c>
      <c r="BB314" s="4">
        <v>1752</v>
      </c>
      <c r="BC314" s="4">
        <v>1795</v>
      </c>
      <c r="BD314" s="4">
        <v>1837</v>
      </c>
      <c r="BE314" s="4">
        <v>1880</v>
      </c>
      <c r="BF314" s="4">
        <v>1922</v>
      </c>
      <c r="BG314" s="4">
        <v>1965</v>
      </c>
      <c r="BH314" s="4">
        <v>2007</v>
      </c>
      <c r="BI314" s="2">
        <v>2050</v>
      </c>
      <c r="BJ314" s="17" t="s">
        <v>0</v>
      </c>
    </row>
    <row r="315" spans="1:62">
      <c r="A315" s="4" t="s">
        <v>562</v>
      </c>
      <c r="B315" s="14">
        <v>300</v>
      </c>
      <c r="C315" s="14">
        <v>305</v>
      </c>
      <c r="D315" s="14">
        <v>310</v>
      </c>
      <c r="E315" s="14">
        <v>315</v>
      </c>
      <c r="F315" s="14">
        <v>320</v>
      </c>
      <c r="G315" s="14">
        <v>325</v>
      </c>
      <c r="H315" s="14">
        <v>330</v>
      </c>
      <c r="I315" s="4">
        <v>335</v>
      </c>
      <c r="J315" s="15">
        <v>340</v>
      </c>
      <c r="K315" s="1">
        <v>345</v>
      </c>
      <c r="L315" s="4">
        <v>350</v>
      </c>
      <c r="M315" s="4">
        <v>355</v>
      </c>
      <c r="N315" s="4">
        <v>360</v>
      </c>
      <c r="O315" s="4">
        <v>365</v>
      </c>
      <c r="P315" s="4">
        <v>370</v>
      </c>
      <c r="Q315" s="4">
        <v>375</v>
      </c>
      <c r="R315" s="15">
        <v>380</v>
      </c>
      <c r="S315" s="4">
        <v>385</v>
      </c>
      <c r="T315" s="4">
        <v>390</v>
      </c>
      <c r="U315" s="2">
        <v>395</v>
      </c>
      <c r="V315" s="4">
        <v>400</v>
      </c>
      <c r="W315" s="4">
        <v>405</v>
      </c>
      <c r="X315" s="15">
        <v>410</v>
      </c>
      <c r="Y315" s="4">
        <v>415</v>
      </c>
      <c r="Z315" s="4">
        <v>420</v>
      </c>
      <c r="AA315" s="4">
        <v>425</v>
      </c>
      <c r="AB315" s="4">
        <v>430</v>
      </c>
      <c r="AC315" s="4">
        <v>435</v>
      </c>
      <c r="AD315" s="15">
        <v>440</v>
      </c>
      <c r="AE315" s="1">
        <v>445</v>
      </c>
      <c r="AF315" s="4">
        <v>450</v>
      </c>
      <c r="AG315" s="4">
        <v>455</v>
      </c>
      <c r="AH315" s="4">
        <v>460</v>
      </c>
      <c r="AI315" s="4">
        <v>465</v>
      </c>
      <c r="AJ315" s="4">
        <v>470</v>
      </c>
      <c r="AK315" s="4">
        <v>475</v>
      </c>
      <c r="AL315" s="4">
        <v>480</v>
      </c>
      <c r="AM315" s="4">
        <v>485</v>
      </c>
      <c r="AN315" s="4">
        <v>490</v>
      </c>
      <c r="AO315" s="2">
        <v>495</v>
      </c>
      <c r="AP315" s="4">
        <v>500</v>
      </c>
      <c r="AQ315" s="4">
        <v>505</v>
      </c>
      <c r="AR315" s="4">
        <v>510</v>
      </c>
      <c r="AS315" s="4">
        <v>515</v>
      </c>
      <c r="AT315" s="4">
        <v>520</v>
      </c>
      <c r="AU315" s="4">
        <v>525</v>
      </c>
      <c r="AV315" s="4">
        <v>530</v>
      </c>
      <c r="AW315" s="4">
        <v>535</v>
      </c>
      <c r="AX315" s="4">
        <v>540</v>
      </c>
      <c r="AY315" s="1">
        <v>545</v>
      </c>
      <c r="AZ315" s="4">
        <v>550</v>
      </c>
      <c r="BA315" s="4">
        <v>555</v>
      </c>
      <c r="BB315" s="4">
        <v>560</v>
      </c>
      <c r="BC315" s="4">
        <v>565</v>
      </c>
      <c r="BD315" s="4">
        <v>570</v>
      </c>
      <c r="BE315" s="4">
        <v>575</v>
      </c>
      <c r="BF315" s="4">
        <v>580</v>
      </c>
      <c r="BG315" s="4">
        <v>585</v>
      </c>
      <c r="BH315" s="4">
        <v>590</v>
      </c>
      <c r="BI315" s="2">
        <v>595</v>
      </c>
      <c r="BJ315" s="17" t="s">
        <v>0</v>
      </c>
    </row>
    <row r="316" spans="1:62">
      <c r="A316" s="4" t="s">
        <v>3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665</v>
      </c>
      <c r="B317" s="14"/>
      <c r="C317" s="14"/>
      <c r="D317" s="14"/>
      <c r="E317" s="14"/>
      <c r="F317" s="14"/>
      <c r="G317" s="14"/>
      <c r="H317" s="14"/>
      <c r="J317" s="15"/>
      <c r="R317" s="15"/>
      <c r="X317" s="15"/>
      <c r="AD317" s="15"/>
      <c r="BJ317" s="17"/>
    </row>
    <row r="318" spans="1:62">
      <c r="A318" s="4" t="s">
        <v>582</v>
      </c>
      <c r="B318" s="14"/>
      <c r="C318" s="14"/>
      <c r="D318" s="14"/>
      <c r="E318" s="14"/>
      <c r="F318" s="14"/>
      <c r="G318" s="14"/>
      <c r="H318" s="14"/>
      <c r="J318" s="15"/>
      <c r="R318" s="15"/>
      <c r="X318" s="15"/>
      <c r="AD318" s="15"/>
      <c r="BJ318" s="17"/>
    </row>
    <row r="319" spans="1:62">
      <c r="A319" s="4" t="s">
        <v>585</v>
      </c>
      <c r="B319" s="14">
        <v>600</v>
      </c>
      <c r="C319" s="14">
        <v>630</v>
      </c>
      <c r="D319" s="14">
        <v>660</v>
      </c>
      <c r="E319" s="14">
        <v>690</v>
      </c>
      <c r="F319" s="14">
        <v>720</v>
      </c>
      <c r="G319" s="14">
        <v>750</v>
      </c>
      <c r="H319" s="14">
        <v>780</v>
      </c>
      <c r="I319" s="4">
        <v>810</v>
      </c>
      <c r="J319" s="15">
        <v>840</v>
      </c>
      <c r="K319" s="1">
        <v>870</v>
      </c>
      <c r="L319" s="4">
        <v>900</v>
      </c>
      <c r="M319" s="4">
        <v>930</v>
      </c>
      <c r="N319" s="4">
        <v>960</v>
      </c>
      <c r="O319" s="4">
        <v>990</v>
      </c>
      <c r="P319" s="4">
        <v>1020</v>
      </c>
      <c r="Q319" s="4">
        <v>1050</v>
      </c>
      <c r="R319" s="15">
        <v>1080</v>
      </c>
      <c r="S319" s="4">
        <v>1110</v>
      </c>
      <c r="T319" s="4">
        <v>1140</v>
      </c>
      <c r="U319" s="2">
        <v>1170</v>
      </c>
      <c r="V319" s="4">
        <v>1200</v>
      </c>
      <c r="W319" s="4">
        <v>1230</v>
      </c>
      <c r="X319" s="15">
        <v>1260</v>
      </c>
      <c r="Y319" s="4">
        <v>1290</v>
      </c>
      <c r="Z319" s="4">
        <v>1320</v>
      </c>
      <c r="AA319" s="4">
        <v>1350</v>
      </c>
      <c r="AB319" s="4">
        <v>1380</v>
      </c>
      <c r="AC319" s="4">
        <v>1410</v>
      </c>
      <c r="AD319" s="15">
        <v>1440</v>
      </c>
      <c r="AE319" s="1">
        <v>1470</v>
      </c>
      <c r="AF319" s="4">
        <v>1500</v>
      </c>
      <c r="AG319" s="4">
        <v>1530</v>
      </c>
      <c r="AH319" s="4">
        <v>1560</v>
      </c>
      <c r="AI319" s="4">
        <v>1590</v>
      </c>
      <c r="AJ319" s="4">
        <v>1620</v>
      </c>
      <c r="AK319" s="4">
        <v>1650</v>
      </c>
      <c r="AL319" s="4">
        <v>1680</v>
      </c>
      <c r="AM319" s="4">
        <v>1710</v>
      </c>
      <c r="AN319" s="4">
        <v>1740</v>
      </c>
      <c r="AO319" s="2">
        <v>1770</v>
      </c>
      <c r="AP319" s="4">
        <v>1800</v>
      </c>
      <c r="AQ319" s="4">
        <v>1830</v>
      </c>
      <c r="AR319" s="4">
        <v>1860</v>
      </c>
      <c r="AS319" s="4">
        <v>1890</v>
      </c>
      <c r="AT319" s="4">
        <v>1920</v>
      </c>
      <c r="AU319" s="4">
        <v>1950</v>
      </c>
      <c r="AV319" s="4">
        <v>1980</v>
      </c>
      <c r="AW319" s="4">
        <v>2010</v>
      </c>
      <c r="AX319" s="4">
        <v>2040</v>
      </c>
      <c r="AY319" s="1">
        <v>2070</v>
      </c>
      <c r="AZ319" s="4">
        <v>2100</v>
      </c>
      <c r="BA319" s="4">
        <v>2130</v>
      </c>
      <c r="BB319" s="4">
        <v>2160</v>
      </c>
      <c r="BC319" s="4">
        <v>2190</v>
      </c>
      <c r="BD319" s="4">
        <v>2220</v>
      </c>
      <c r="BE319" s="4">
        <v>2250</v>
      </c>
      <c r="BF319" s="4">
        <v>2280</v>
      </c>
      <c r="BG319" s="4">
        <v>2310</v>
      </c>
      <c r="BH319" s="4">
        <v>2340</v>
      </c>
      <c r="BI319" s="2">
        <v>2370</v>
      </c>
      <c r="BJ319" s="17" t="s">
        <v>0</v>
      </c>
    </row>
    <row r="320" spans="1:62">
      <c r="A320" s="4" t="s">
        <v>586</v>
      </c>
      <c r="B320" s="14">
        <v>800</v>
      </c>
      <c r="C320" s="14">
        <v>840</v>
      </c>
      <c r="D320" s="14">
        <v>880</v>
      </c>
      <c r="E320" s="14">
        <v>920</v>
      </c>
      <c r="F320" s="14">
        <v>960</v>
      </c>
      <c r="G320" s="14">
        <v>1000</v>
      </c>
      <c r="H320" s="14">
        <v>1040</v>
      </c>
      <c r="I320" s="4">
        <v>1080</v>
      </c>
      <c r="J320" s="15">
        <v>1120</v>
      </c>
      <c r="K320" s="1">
        <v>1160</v>
      </c>
      <c r="L320" s="4">
        <v>1200</v>
      </c>
      <c r="M320" s="4">
        <v>1240</v>
      </c>
      <c r="N320" s="4">
        <v>1280</v>
      </c>
      <c r="O320" s="4">
        <v>1320</v>
      </c>
      <c r="P320" s="4">
        <v>1360</v>
      </c>
      <c r="Q320" s="4">
        <v>1400</v>
      </c>
      <c r="R320" s="15">
        <v>1440</v>
      </c>
      <c r="S320" s="4">
        <v>1480</v>
      </c>
      <c r="T320" s="4">
        <v>1520</v>
      </c>
      <c r="U320" s="2">
        <v>1560</v>
      </c>
      <c r="V320" s="4">
        <v>1600</v>
      </c>
      <c r="W320" s="4">
        <v>1640</v>
      </c>
      <c r="X320" s="15">
        <v>1680</v>
      </c>
      <c r="Y320" s="4">
        <v>1720</v>
      </c>
      <c r="Z320" s="4">
        <v>1760</v>
      </c>
      <c r="AA320" s="4">
        <v>1800</v>
      </c>
      <c r="AB320" s="4">
        <v>1840</v>
      </c>
      <c r="AC320" s="4">
        <v>1880</v>
      </c>
      <c r="AD320" s="15">
        <v>1920</v>
      </c>
      <c r="AE320" s="1">
        <v>1960</v>
      </c>
      <c r="AF320" s="4">
        <v>2000</v>
      </c>
      <c r="AG320" s="4">
        <v>2040</v>
      </c>
      <c r="AH320" s="4">
        <v>2080</v>
      </c>
      <c r="AI320" s="4">
        <v>2120</v>
      </c>
      <c r="AJ320" s="4">
        <v>2160</v>
      </c>
      <c r="AK320" s="4">
        <v>2200</v>
      </c>
      <c r="AL320" s="4">
        <v>2240</v>
      </c>
      <c r="AM320" s="4">
        <v>2280</v>
      </c>
      <c r="AN320" s="4">
        <v>2320</v>
      </c>
      <c r="AO320" s="2">
        <v>2360</v>
      </c>
      <c r="AP320" s="4">
        <v>2400</v>
      </c>
      <c r="AQ320" s="4">
        <v>2440</v>
      </c>
      <c r="AR320" s="4">
        <v>2480</v>
      </c>
      <c r="AS320" s="4">
        <v>2520</v>
      </c>
      <c r="AT320" s="4">
        <v>2560</v>
      </c>
      <c r="AU320" s="4">
        <v>2600</v>
      </c>
      <c r="AV320" s="4">
        <v>2640</v>
      </c>
      <c r="AW320" s="4">
        <v>2680</v>
      </c>
      <c r="AX320" s="4">
        <v>2720</v>
      </c>
      <c r="AY320" s="1">
        <v>2760</v>
      </c>
      <c r="AZ320" s="4">
        <v>2800</v>
      </c>
      <c r="BA320" s="4">
        <v>2840</v>
      </c>
      <c r="BB320" s="4">
        <v>2880</v>
      </c>
      <c r="BC320" s="4">
        <v>2920</v>
      </c>
      <c r="BD320" s="4">
        <v>2960</v>
      </c>
      <c r="BE320" s="4">
        <v>3000</v>
      </c>
      <c r="BF320" s="4">
        <v>3040</v>
      </c>
      <c r="BG320" s="4">
        <v>3080</v>
      </c>
      <c r="BH320" s="4">
        <v>3120</v>
      </c>
      <c r="BI320" s="2">
        <v>3160</v>
      </c>
      <c r="BJ320" s="17" t="s">
        <v>0</v>
      </c>
    </row>
    <row r="321" spans="1:62">
      <c r="A321" s="4" t="s">
        <v>587</v>
      </c>
      <c r="B321" s="14">
        <v>1000</v>
      </c>
      <c r="C321" s="14">
        <v>1050</v>
      </c>
      <c r="D321" s="14">
        <v>1100</v>
      </c>
      <c r="E321" s="14">
        <v>1150</v>
      </c>
      <c r="F321" s="14">
        <v>1200</v>
      </c>
      <c r="G321" s="14">
        <v>1250</v>
      </c>
      <c r="H321" s="14">
        <v>1300</v>
      </c>
      <c r="I321" s="4">
        <v>1350</v>
      </c>
      <c r="J321" s="15">
        <v>1400</v>
      </c>
      <c r="K321" s="1">
        <v>1450</v>
      </c>
      <c r="L321" s="4">
        <v>1500</v>
      </c>
      <c r="M321" s="4">
        <v>1550</v>
      </c>
      <c r="N321" s="4">
        <v>1600</v>
      </c>
      <c r="O321" s="4">
        <v>1650</v>
      </c>
      <c r="P321" s="4">
        <v>1700</v>
      </c>
      <c r="Q321" s="4">
        <v>1750</v>
      </c>
      <c r="R321" s="15">
        <v>1800</v>
      </c>
      <c r="S321" s="4">
        <v>1850</v>
      </c>
      <c r="T321" s="4">
        <v>1900</v>
      </c>
      <c r="U321" s="2">
        <v>1950</v>
      </c>
      <c r="V321" s="4">
        <v>2000</v>
      </c>
      <c r="W321" s="4">
        <v>2050</v>
      </c>
      <c r="X321" s="15">
        <v>2100</v>
      </c>
      <c r="Y321" s="4">
        <v>2150</v>
      </c>
      <c r="Z321" s="4">
        <v>2200</v>
      </c>
      <c r="AA321" s="4">
        <v>2250</v>
      </c>
      <c r="AB321" s="4">
        <v>2300</v>
      </c>
      <c r="AC321" s="4">
        <v>2350</v>
      </c>
      <c r="AD321" s="15">
        <v>2400</v>
      </c>
      <c r="AE321" s="1">
        <v>2450</v>
      </c>
      <c r="AF321" s="4">
        <v>2500</v>
      </c>
      <c r="AG321" s="4">
        <v>2550</v>
      </c>
      <c r="AH321" s="4">
        <v>2600</v>
      </c>
      <c r="AI321" s="4">
        <v>2650</v>
      </c>
      <c r="AJ321" s="4">
        <v>2700</v>
      </c>
      <c r="AK321" s="4">
        <v>2750</v>
      </c>
      <c r="AL321" s="4">
        <v>2800</v>
      </c>
      <c r="AM321" s="4">
        <v>2850</v>
      </c>
      <c r="AN321" s="4">
        <v>2900</v>
      </c>
      <c r="AO321" s="2">
        <v>2950</v>
      </c>
      <c r="AP321" s="4">
        <v>3000</v>
      </c>
      <c r="AQ321" s="4">
        <v>3050</v>
      </c>
      <c r="AR321" s="4">
        <v>3100</v>
      </c>
      <c r="AS321" s="4">
        <v>3150</v>
      </c>
      <c r="AT321" s="4">
        <v>3200</v>
      </c>
      <c r="AU321" s="4">
        <v>3250</v>
      </c>
      <c r="AV321" s="4">
        <v>3300</v>
      </c>
      <c r="AW321" s="4">
        <v>3350</v>
      </c>
      <c r="AX321" s="4">
        <v>3400</v>
      </c>
      <c r="AY321" s="1">
        <v>3450</v>
      </c>
      <c r="AZ321" s="4">
        <v>3500</v>
      </c>
      <c r="BA321" s="4">
        <v>3550</v>
      </c>
      <c r="BB321" s="4">
        <v>3600</v>
      </c>
      <c r="BC321" s="4">
        <v>3650</v>
      </c>
      <c r="BD321" s="4">
        <v>3700</v>
      </c>
      <c r="BE321" s="4">
        <v>3750</v>
      </c>
      <c r="BF321" s="4">
        <v>3800</v>
      </c>
      <c r="BG321" s="4">
        <v>3850</v>
      </c>
      <c r="BH321" s="4">
        <v>3900</v>
      </c>
      <c r="BI321" s="2">
        <v>3950</v>
      </c>
      <c r="BJ321" s="17" t="s">
        <v>0</v>
      </c>
    </row>
    <row r="322" spans="1:62">
      <c r="A322" s="4" t="s">
        <v>588</v>
      </c>
      <c r="B322" s="14"/>
      <c r="C322" s="14"/>
      <c r="D322" s="14"/>
      <c r="E322" s="14"/>
      <c r="F322" s="14"/>
      <c r="G322" s="14"/>
      <c r="H322" s="14"/>
      <c r="J322" s="15"/>
      <c r="R322" s="15"/>
      <c r="X322" s="15"/>
      <c r="AD322" s="15"/>
      <c r="BJ322" s="17"/>
    </row>
    <row r="323" spans="1:62">
      <c r="A323" s="4" t="s">
        <v>619</v>
      </c>
      <c r="B323" s="14">
        <v>40</v>
      </c>
      <c r="C323" s="14">
        <v>80</v>
      </c>
      <c r="D323" s="14">
        <v>120</v>
      </c>
      <c r="E323" s="14">
        <v>160</v>
      </c>
      <c r="F323" s="14">
        <v>200</v>
      </c>
      <c r="G323" s="14">
        <v>240</v>
      </c>
      <c r="H323" s="14">
        <v>280</v>
      </c>
      <c r="I323" s="4">
        <v>320</v>
      </c>
      <c r="J323" s="15">
        <v>360</v>
      </c>
      <c r="K323" s="1">
        <v>400</v>
      </c>
      <c r="L323" s="4">
        <v>440</v>
      </c>
      <c r="M323" s="4">
        <v>480</v>
      </c>
      <c r="N323" s="4">
        <v>520</v>
      </c>
      <c r="O323" s="4">
        <v>560</v>
      </c>
      <c r="P323" s="4">
        <v>600</v>
      </c>
      <c r="Q323" s="4">
        <v>640</v>
      </c>
      <c r="R323" s="15">
        <v>680</v>
      </c>
      <c r="S323" s="4">
        <v>720</v>
      </c>
      <c r="T323" s="4">
        <v>760</v>
      </c>
      <c r="U323" s="2">
        <v>800</v>
      </c>
      <c r="V323" s="4">
        <v>840</v>
      </c>
      <c r="W323" s="4">
        <v>880</v>
      </c>
      <c r="X323" s="15">
        <v>920</v>
      </c>
      <c r="Y323" s="4">
        <v>960</v>
      </c>
      <c r="Z323" s="4">
        <v>1000</v>
      </c>
      <c r="AA323" s="4">
        <v>1040</v>
      </c>
      <c r="AB323" s="4">
        <v>1080</v>
      </c>
      <c r="AC323" s="4">
        <v>1120</v>
      </c>
      <c r="AD323" s="15">
        <v>1160</v>
      </c>
      <c r="AE323" s="1">
        <v>1200</v>
      </c>
      <c r="AF323" s="4">
        <v>1240</v>
      </c>
      <c r="AG323" s="4">
        <v>1280</v>
      </c>
      <c r="AH323" s="4">
        <v>1320</v>
      </c>
      <c r="AI323" s="4">
        <v>1360</v>
      </c>
      <c r="AJ323" s="4">
        <v>1400</v>
      </c>
      <c r="AK323" s="4">
        <v>1440</v>
      </c>
      <c r="AL323" s="4">
        <v>1480</v>
      </c>
      <c r="AM323" s="4">
        <v>1520</v>
      </c>
      <c r="AN323" s="4">
        <v>1560</v>
      </c>
      <c r="AO323" s="2">
        <v>1600</v>
      </c>
      <c r="AP323" s="4">
        <v>1640</v>
      </c>
      <c r="AQ323" s="4">
        <v>1680</v>
      </c>
      <c r="AR323" s="4">
        <v>1720</v>
      </c>
      <c r="AS323" s="4">
        <v>1760</v>
      </c>
      <c r="AT323" s="4">
        <v>1800</v>
      </c>
      <c r="AU323" s="4">
        <v>1840</v>
      </c>
      <c r="AV323" s="4">
        <v>1880</v>
      </c>
      <c r="AW323" s="4">
        <v>1920</v>
      </c>
      <c r="AX323" s="4">
        <v>1960</v>
      </c>
      <c r="AY323" s="1">
        <v>2000</v>
      </c>
      <c r="AZ323" s="4">
        <v>2040</v>
      </c>
      <c r="BA323" s="4">
        <v>2080</v>
      </c>
      <c r="BB323" s="4">
        <v>2120</v>
      </c>
      <c r="BC323" s="4">
        <v>2160</v>
      </c>
      <c r="BD323" s="4">
        <v>2200</v>
      </c>
      <c r="BE323" s="4">
        <v>2240</v>
      </c>
      <c r="BF323" s="4">
        <v>2280</v>
      </c>
      <c r="BG323" s="4">
        <v>2320</v>
      </c>
      <c r="BH323" s="4">
        <v>2360</v>
      </c>
      <c r="BI323" s="2">
        <v>2400</v>
      </c>
      <c r="BJ323" s="17" t="s">
        <v>0</v>
      </c>
    </row>
    <row r="324" spans="1:62">
      <c r="A324" s="4" t="s">
        <v>660</v>
      </c>
      <c r="B324" s="14">
        <v>5</v>
      </c>
      <c r="C324" s="14">
        <v>17</v>
      </c>
      <c r="D324" s="14">
        <v>27</v>
      </c>
      <c r="E324" s="14">
        <v>35</v>
      </c>
      <c r="F324" s="14">
        <v>42</v>
      </c>
      <c r="G324" s="14">
        <v>47</v>
      </c>
      <c r="H324" s="14">
        <v>51</v>
      </c>
      <c r="I324" s="4">
        <v>55</v>
      </c>
      <c r="J324" s="15">
        <v>57</v>
      </c>
      <c r="K324" s="1">
        <v>61</v>
      </c>
      <c r="L324" s="4">
        <v>62</v>
      </c>
      <c r="M324" s="4">
        <v>65</v>
      </c>
      <c r="N324" s="4">
        <v>67</v>
      </c>
      <c r="O324" s="4">
        <v>68</v>
      </c>
      <c r="P324" s="4">
        <v>70</v>
      </c>
      <c r="Q324" s="4">
        <v>71</v>
      </c>
      <c r="R324" s="15">
        <v>73</v>
      </c>
      <c r="S324" s="4">
        <v>73</v>
      </c>
      <c r="T324" s="4">
        <v>74</v>
      </c>
      <c r="U324" s="2">
        <v>75</v>
      </c>
      <c r="V324" s="4">
        <v>76</v>
      </c>
      <c r="W324" s="4">
        <v>77</v>
      </c>
      <c r="X324" s="15">
        <v>78</v>
      </c>
      <c r="Y324" s="4">
        <v>78</v>
      </c>
      <c r="Z324" s="4">
        <v>79</v>
      </c>
      <c r="AA324" s="4">
        <v>79</v>
      </c>
      <c r="AB324" s="4">
        <v>80</v>
      </c>
      <c r="AC324" s="4">
        <v>81</v>
      </c>
      <c r="AD324" s="15">
        <v>81</v>
      </c>
      <c r="AE324" s="1">
        <v>82</v>
      </c>
      <c r="AF324" s="4">
        <v>82</v>
      </c>
      <c r="AG324" s="4">
        <v>83</v>
      </c>
      <c r="AH324" s="4">
        <v>83</v>
      </c>
      <c r="AI324" s="4">
        <v>84</v>
      </c>
      <c r="AJ324" s="4">
        <v>84</v>
      </c>
      <c r="AK324" s="4">
        <v>84</v>
      </c>
      <c r="AL324" s="4">
        <v>84</v>
      </c>
      <c r="AM324" s="4">
        <v>84</v>
      </c>
      <c r="AN324" s="4">
        <v>85</v>
      </c>
      <c r="AO324" s="2">
        <v>85</v>
      </c>
      <c r="AP324" s="4">
        <v>85</v>
      </c>
      <c r="AQ324" s="4">
        <v>85</v>
      </c>
      <c r="AR324" s="4">
        <v>86</v>
      </c>
      <c r="AS324" s="4">
        <v>86</v>
      </c>
      <c r="AT324" s="4">
        <v>86</v>
      </c>
      <c r="AU324" s="4">
        <v>87</v>
      </c>
      <c r="AV324" s="4">
        <v>87</v>
      </c>
      <c r="AW324" s="4">
        <v>87</v>
      </c>
      <c r="AX324" s="4">
        <v>87</v>
      </c>
      <c r="AY324" s="1">
        <v>88</v>
      </c>
      <c r="AZ324" s="4">
        <v>88</v>
      </c>
      <c r="BA324" s="4">
        <v>88</v>
      </c>
      <c r="BB324" s="4">
        <v>88</v>
      </c>
      <c r="BC324" s="4">
        <v>88</v>
      </c>
      <c r="BD324" s="4">
        <v>89</v>
      </c>
      <c r="BE324" s="4">
        <v>89</v>
      </c>
      <c r="BF324" s="4">
        <v>89</v>
      </c>
      <c r="BG324" s="4">
        <v>89</v>
      </c>
      <c r="BH324" s="4">
        <v>89</v>
      </c>
      <c r="BI324" s="2">
        <v>89</v>
      </c>
      <c r="BJ324" s="17" t="s">
        <v>0</v>
      </c>
    </row>
    <row r="325" spans="1:62">
      <c r="A325" s="4" t="s">
        <v>543</v>
      </c>
      <c r="B325" s="14">
        <v>35</v>
      </c>
      <c r="C325" s="14">
        <v>35</v>
      </c>
      <c r="D325" s="14">
        <v>36</v>
      </c>
      <c r="E325" s="14">
        <v>36</v>
      </c>
      <c r="F325" s="14">
        <v>37</v>
      </c>
      <c r="G325" s="14">
        <v>37</v>
      </c>
      <c r="H325" s="14">
        <v>38</v>
      </c>
      <c r="I325" s="4">
        <v>38</v>
      </c>
      <c r="J325" s="15">
        <v>39</v>
      </c>
      <c r="K325" s="1">
        <v>39</v>
      </c>
      <c r="L325" s="4">
        <v>40</v>
      </c>
      <c r="M325" s="4">
        <v>40</v>
      </c>
      <c r="N325" s="4">
        <v>41</v>
      </c>
      <c r="O325" s="4">
        <v>41</v>
      </c>
      <c r="P325" s="4">
        <v>42</v>
      </c>
      <c r="Q325" s="4">
        <v>42</v>
      </c>
      <c r="R325" s="15">
        <v>43</v>
      </c>
      <c r="S325" s="4">
        <v>43</v>
      </c>
      <c r="T325" s="4">
        <v>44</v>
      </c>
      <c r="U325" s="2">
        <v>44</v>
      </c>
      <c r="V325" s="4">
        <v>45</v>
      </c>
      <c r="W325" s="4">
        <v>45</v>
      </c>
      <c r="X325" s="15">
        <v>46</v>
      </c>
      <c r="Y325" s="4">
        <v>46</v>
      </c>
      <c r="Z325" s="4">
        <v>47</v>
      </c>
      <c r="AA325" s="4">
        <v>47</v>
      </c>
      <c r="AB325" s="4">
        <v>48</v>
      </c>
      <c r="AC325" s="4">
        <v>48</v>
      </c>
      <c r="AD325" s="15">
        <v>49</v>
      </c>
      <c r="AE325" s="1">
        <v>49</v>
      </c>
      <c r="AF325" s="4">
        <v>50</v>
      </c>
      <c r="AG325" s="4">
        <v>50</v>
      </c>
      <c r="AH325" s="4">
        <v>51</v>
      </c>
      <c r="AI325" s="4">
        <v>51</v>
      </c>
      <c r="AJ325" s="4">
        <v>52</v>
      </c>
      <c r="AK325" s="4">
        <v>52</v>
      </c>
      <c r="AL325" s="4">
        <v>53</v>
      </c>
      <c r="AM325" s="4">
        <v>53</v>
      </c>
      <c r="AN325" s="4">
        <v>54</v>
      </c>
      <c r="AO325" s="2">
        <v>54</v>
      </c>
      <c r="AP325" s="4">
        <v>55</v>
      </c>
      <c r="AQ325" s="4">
        <v>55</v>
      </c>
      <c r="AR325" s="4">
        <v>56</v>
      </c>
      <c r="AS325" s="4">
        <v>56</v>
      </c>
      <c r="AT325" s="4">
        <v>57</v>
      </c>
      <c r="AU325" s="4">
        <v>57</v>
      </c>
      <c r="AV325" s="4">
        <v>58</v>
      </c>
      <c r="AW325" s="4">
        <v>58</v>
      </c>
      <c r="AX325" s="4">
        <v>59</v>
      </c>
      <c r="AY325" s="1">
        <v>59</v>
      </c>
      <c r="AZ325" s="4">
        <v>60</v>
      </c>
      <c r="BA325" s="4">
        <v>60</v>
      </c>
      <c r="BB325" s="4">
        <v>61</v>
      </c>
      <c r="BC325" s="4">
        <v>61</v>
      </c>
      <c r="BD325" s="4">
        <v>62</v>
      </c>
      <c r="BE325" s="4">
        <v>62</v>
      </c>
      <c r="BF325" s="4">
        <v>63</v>
      </c>
      <c r="BG325" s="4">
        <v>63</v>
      </c>
      <c r="BH325" s="4">
        <v>64</v>
      </c>
      <c r="BI325" s="2">
        <v>64</v>
      </c>
      <c r="BJ325" s="17" t="s">
        <v>0</v>
      </c>
    </row>
    <row r="326" spans="1:62">
      <c r="A326" s="4" t="s">
        <v>3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B327" s="14"/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666</v>
      </c>
      <c r="B328" s="14"/>
      <c r="C328" s="14"/>
      <c r="D328" s="14"/>
      <c r="E328" s="14"/>
      <c r="F328" s="14"/>
      <c r="G328" s="14"/>
      <c r="H328" s="14"/>
      <c r="J328" s="15"/>
      <c r="R328" s="15"/>
      <c r="X328" s="15"/>
      <c r="AD328" s="15"/>
      <c r="BJ328" s="17"/>
    </row>
    <row r="329" spans="1:62">
      <c r="A329" s="4" t="s">
        <v>667</v>
      </c>
      <c r="B329" s="14" t="s">
        <v>0</v>
      </c>
      <c r="C329" s="14"/>
      <c r="D329" s="14"/>
      <c r="E329" s="14"/>
      <c r="F329" s="14"/>
      <c r="G329" s="14"/>
      <c r="H329" s="14"/>
      <c r="J329" s="15"/>
      <c r="R329" s="15"/>
      <c r="X329" s="15"/>
      <c r="AD329" s="15"/>
      <c r="BJ329" s="17"/>
    </row>
    <row r="330" spans="1:62">
      <c r="A330" s="4" t="s">
        <v>602</v>
      </c>
      <c r="B330" s="14">
        <v>2</v>
      </c>
      <c r="C330" s="14">
        <v>3</v>
      </c>
      <c r="D330" s="14">
        <v>4</v>
      </c>
      <c r="E330" s="14">
        <v>5</v>
      </c>
      <c r="F330" s="14">
        <v>6</v>
      </c>
      <c r="G330" s="14">
        <v>7</v>
      </c>
      <c r="H330" s="14">
        <v>8</v>
      </c>
      <c r="I330" s="4">
        <v>9</v>
      </c>
      <c r="J330" s="15">
        <v>11</v>
      </c>
      <c r="K330" s="1">
        <v>13</v>
      </c>
      <c r="L330" s="4">
        <v>15</v>
      </c>
      <c r="M330" s="4">
        <v>17</v>
      </c>
      <c r="N330" s="4">
        <v>19</v>
      </c>
      <c r="O330" s="4">
        <v>21</v>
      </c>
      <c r="P330" s="4">
        <v>23</v>
      </c>
      <c r="Q330" s="4">
        <v>25</v>
      </c>
      <c r="R330" s="15">
        <v>29</v>
      </c>
      <c r="S330" s="4">
        <v>33</v>
      </c>
      <c r="T330" s="4">
        <v>37</v>
      </c>
      <c r="U330" s="2">
        <v>41</v>
      </c>
      <c r="V330" s="4">
        <v>45</v>
      </c>
      <c r="W330" s="4">
        <v>49</v>
      </c>
      <c r="X330" s="15">
        <v>58</v>
      </c>
      <c r="Y330" s="4">
        <v>67</v>
      </c>
      <c r="Z330" s="4">
        <v>76</v>
      </c>
      <c r="AA330" s="4">
        <v>85</v>
      </c>
      <c r="AB330" s="4">
        <v>94</v>
      </c>
      <c r="AC330" s="4">
        <v>103</v>
      </c>
      <c r="AD330" s="15">
        <v>112</v>
      </c>
      <c r="AE330" s="1">
        <v>121</v>
      </c>
      <c r="AF330" s="4">
        <v>130</v>
      </c>
      <c r="AG330" s="4">
        <v>139</v>
      </c>
      <c r="AH330" s="4">
        <v>148</v>
      </c>
      <c r="AI330" s="4">
        <v>157</v>
      </c>
      <c r="AJ330" s="4">
        <v>166</v>
      </c>
      <c r="AK330" s="4">
        <v>175</v>
      </c>
      <c r="AL330" s="4">
        <v>184</v>
      </c>
      <c r="AM330" s="4">
        <v>193</v>
      </c>
      <c r="AN330" s="4">
        <v>202</v>
      </c>
      <c r="AO330" s="2">
        <v>211</v>
      </c>
      <c r="AP330" s="4">
        <v>220</v>
      </c>
      <c r="AQ330" s="4">
        <v>229</v>
      </c>
      <c r="AR330" s="4">
        <v>238</v>
      </c>
      <c r="AS330" s="4">
        <v>247</v>
      </c>
      <c r="AT330" s="4">
        <v>256</v>
      </c>
      <c r="AU330" s="4">
        <v>265</v>
      </c>
      <c r="AV330" s="4">
        <v>274</v>
      </c>
      <c r="AW330" s="4">
        <v>283</v>
      </c>
      <c r="AX330" s="4">
        <v>292</v>
      </c>
      <c r="AY330" s="1">
        <v>301</v>
      </c>
      <c r="AZ330" s="4">
        <v>310</v>
      </c>
      <c r="BA330" s="4">
        <v>319</v>
      </c>
      <c r="BB330" s="4">
        <v>328</v>
      </c>
      <c r="BC330" s="4">
        <v>337</v>
      </c>
      <c r="BD330" s="4">
        <v>346</v>
      </c>
      <c r="BE330" s="4">
        <v>355</v>
      </c>
      <c r="BF330" s="4">
        <v>364</v>
      </c>
      <c r="BG330" s="4">
        <v>373</v>
      </c>
      <c r="BH330" s="4">
        <v>382</v>
      </c>
      <c r="BI330" s="2">
        <v>391</v>
      </c>
      <c r="BJ330" s="17" t="s">
        <v>0</v>
      </c>
    </row>
    <row r="331" spans="1:62">
      <c r="A331" s="4" t="s">
        <v>603</v>
      </c>
      <c r="B331" s="14">
        <v>3</v>
      </c>
      <c r="C331" s="14">
        <v>4</v>
      </c>
      <c r="D331" s="14">
        <v>6</v>
      </c>
      <c r="E331" s="14">
        <v>7</v>
      </c>
      <c r="F331" s="14">
        <v>9</v>
      </c>
      <c r="G331" s="14">
        <v>10</v>
      </c>
      <c r="H331" s="14">
        <v>12</v>
      </c>
      <c r="I331" s="4">
        <v>13</v>
      </c>
      <c r="J331" s="15">
        <v>16</v>
      </c>
      <c r="K331" s="1">
        <v>18</v>
      </c>
      <c r="L331" s="4">
        <v>21</v>
      </c>
      <c r="M331" s="4">
        <v>23</v>
      </c>
      <c r="N331" s="4">
        <v>26</v>
      </c>
      <c r="O331" s="4">
        <v>28</v>
      </c>
      <c r="P331" s="4">
        <v>31</v>
      </c>
      <c r="Q331" s="4">
        <v>33</v>
      </c>
      <c r="R331" s="15">
        <v>38</v>
      </c>
      <c r="S331" s="4">
        <v>43</v>
      </c>
      <c r="T331" s="4">
        <v>48</v>
      </c>
      <c r="U331" s="2">
        <v>53</v>
      </c>
      <c r="V331" s="4">
        <v>58</v>
      </c>
      <c r="W331" s="4">
        <v>63</v>
      </c>
      <c r="X331" s="15">
        <v>73</v>
      </c>
      <c r="Y331" s="4">
        <v>83</v>
      </c>
      <c r="Z331" s="4">
        <v>93</v>
      </c>
      <c r="AA331" s="4">
        <v>103</v>
      </c>
      <c r="AB331" s="4">
        <v>113</v>
      </c>
      <c r="AC331" s="4">
        <v>123</v>
      </c>
      <c r="AD331" s="15">
        <v>133</v>
      </c>
      <c r="AE331" s="1">
        <v>143</v>
      </c>
      <c r="AF331" s="4">
        <v>153</v>
      </c>
      <c r="AG331" s="4">
        <v>163</v>
      </c>
      <c r="AH331" s="4">
        <v>173</v>
      </c>
      <c r="AI331" s="4">
        <v>183</v>
      </c>
      <c r="AJ331" s="4">
        <v>193</v>
      </c>
      <c r="AK331" s="4">
        <v>203</v>
      </c>
      <c r="AL331" s="4">
        <v>213</v>
      </c>
      <c r="AM331" s="4">
        <v>223</v>
      </c>
      <c r="AN331" s="4">
        <v>233</v>
      </c>
      <c r="AO331" s="2">
        <v>243</v>
      </c>
      <c r="AP331" s="4">
        <v>253</v>
      </c>
      <c r="AQ331" s="4">
        <v>263</v>
      </c>
      <c r="AR331" s="4">
        <v>273</v>
      </c>
      <c r="AS331" s="4">
        <v>283</v>
      </c>
      <c r="AT331" s="4">
        <v>293</v>
      </c>
      <c r="AU331" s="4">
        <v>303</v>
      </c>
      <c r="AV331" s="4">
        <v>313</v>
      </c>
      <c r="AW331" s="4">
        <v>323</v>
      </c>
      <c r="AX331" s="4">
        <v>333</v>
      </c>
      <c r="AY331" s="1">
        <v>343</v>
      </c>
      <c r="AZ331" s="4">
        <v>353</v>
      </c>
      <c r="BA331" s="4">
        <v>363</v>
      </c>
      <c r="BB331" s="4">
        <v>373</v>
      </c>
      <c r="BC331" s="4">
        <v>383</v>
      </c>
      <c r="BD331" s="4">
        <v>393</v>
      </c>
      <c r="BE331" s="4">
        <v>403</v>
      </c>
      <c r="BF331" s="4">
        <v>413</v>
      </c>
      <c r="BG331" s="4">
        <v>423</v>
      </c>
      <c r="BH331" s="4">
        <v>433</v>
      </c>
      <c r="BI331" s="2">
        <v>443</v>
      </c>
      <c r="BJ331" s="17" t="s">
        <v>0</v>
      </c>
    </row>
    <row r="332" spans="1:62">
      <c r="A332" s="4" t="s">
        <v>543</v>
      </c>
      <c r="B332" s="14">
        <v>2</v>
      </c>
      <c r="C332" s="14">
        <v>2.1</v>
      </c>
      <c r="D332" s="14">
        <v>2.2000000000000002</v>
      </c>
      <c r="E332" s="14">
        <v>2.2999999999999998</v>
      </c>
      <c r="F332" s="14">
        <v>2.5</v>
      </c>
      <c r="G332" s="14">
        <v>2.6</v>
      </c>
      <c r="H332" s="14">
        <v>2.7</v>
      </c>
      <c r="I332" s="4">
        <v>2.8</v>
      </c>
      <c r="J332" s="15">
        <v>3</v>
      </c>
      <c r="K332" s="1">
        <v>3.1</v>
      </c>
      <c r="L332" s="4">
        <v>3.2</v>
      </c>
      <c r="M332" s="4">
        <v>3.3</v>
      </c>
      <c r="N332" s="4">
        <v>3.5</v>
      </c>
      <c r="O332" s="4">
        <v>3.6</v>
      </c>
      <c r="P332" s="4">
        <v>3.7</v>
      </c>
      <c r="Q332" s="4">
        <v>3.8</v>
      </c>
      <c r="R332" s="15">
        <v>4</v>
      </c>
      <c r="S332" s="4">
        <v>4.0999999999999996</v>
      </c>
      <c r="T332" s="4">
        <v>4.2</v>
      </c>
      <c r="U332" s="2">
        <v>4.3</v>
      </c>
      <c r="V332" s="4">
        <v>4.5</v>
      </c>
      <c r="W332" s="4">
        <v>4.5999999999999996</v>
      </c>
      <c r="X332" s="15">
        <v>4.7</v>
      </c>
      <c r="Y332" s="4">
        <v>4.8</v>
      </c>
      <c r="Z332" s="4">
        <v>5</v>
      </c>
      <c r="AA332" s="4">
        <v>5.0999999999999996</v>
      </c>
      <c r="AB332" s="4">
        <v>5.2</v>
      </c>
      <c r="AC332" s="4">
        <v>5.3</v>
      </c>
      <c r="AD332" s="15">
        <v>5.5</v>
      </c>
      <c r="AE332" s="1">
        <v>5.6</v>
      </c>
      <c r="AF332" s="4">
        <v>5.7</v>
      </c>
      <c r="AG332" s="4">
        <v>5.8</v>
      </c>
      <c r="AH332" s="4">
        <v>6</v>
      </c>
      <c r="AI332" s="4">
        <v>6.1</v>
      </c>
      <c r="AJ332" s="4">
        <v>6.2</v>
      </c>
      <c r="AK332" s="4">
        <v>6.3</v>
      </c>
      <c r="AL332" s="4">
        <v>6.5</v>
      </c>
      <c r="AM332" s="4">
        <v>6.6</v>
      </c>
      <c r="AN332" s="4">
        <v>6.7</v>
      </c>
      <c r="AO332" s="2">
        <v>6.8</v>
      </c>
      <c r="AP332" s="4">
        <v>7</v>
      </c>
      <c r="AQ332" s="4">
        <v>7.1</v>
      </c>
      <c r="AR332" s="4">
        <v>7.2</v>
      </c>
      <c r="AS332" s="4">
        <v>7.3</v>
      </c>
      <c r="AT332" s="4">
        <v>7.5</v>
      </c>
      <c r="AU332" s="4">
        <v>7.6</v>
      </c>
      <c r="AV332" s="4">
        <v>7.7</v>
      </c>
      <c r="AW332" s="4">
        <v>7.8</v>
      </c>
      <c r="AX332" s="4">
        <v>8</v>
      </c>
      <c r="AY332" s="1">
        <v>8.1</v>
      </c>
      <c r="AZ332" s="4">
        <v>8.1999999999999993</v>
      </c>
      <c r="BA332" s="4">
        <v>8.3000000000000007</v>
      </c>
      <c r="BB332" s="4">
        <v>8.5</v>
      </c>
      <c r="BC332" s="4">
        <v>8.6</v>
      </c>
      <c r="BD332" s="4">
        <v>8.6999999999999993</v>
      </c>
      <c r="BE332" s="4">
        <v>8.8000000000000007</v>
      </c>
      <c r="BF332" s="4">
        <v>9</v>
      </c>
      <c r="BG332" s="4">
        <v>9.1</v>
      </c>
      <c r="BH332" s="4">
        <v>9.1999999999999993</v>
      </c>
      <c r="BI332" s="2">
        <v>9.3000000000000007</v>
      </c>
      <c r="BJ332" s="17" t="s">
        <v>0</v>
      </c>
    </row>
    <row r="333" spans="1:62">
      <c r="A333" s="4" t="s">
        <v>3</v>
      </c>
      <c r="B333" s="14"/>
      <c r="C333" s="14"/>
      <c r="D333" s="14"/>
      <c r="E333" s="14"/>
      <c r="F333" s="14"/>
      <c r="G333" s="14"/>
      <c r="H333" s="14"/>
      <c r="J333" s="15"/>
      <c r="R333" s="15"/>
      <c r="X333" s="15"/>
      <c r="AD333" s="15"/>
      <c r="BJ333" s="17"/>
    </row>
    <row r="334" spans="1:62">
      <c r="A334" s="4" t="s">
        <v>668</v>
      </c>
      <c r="B334" s="14"/>
      <c r="C334" s="14"/>
      <c r="D334" s="14"/>
      <c r="E334" s="14"/>
      <c r="F334" s="14"/>
      <c r="G334" s="14"/>
      <c r="H334" s="14"/>
      <c r="J334" s="15"/>
      <c r="R334" s="15"/>
      <c r="X334" s="15"/>
      <c r="AD334" s="15"/>
      <c r="BJ334" s="17"/>
    </row>
    <row r="335" spans="1:62">
      <c r="A335" s="4" t="s">
        <v>669</v>
      </c>
      <c r="B335" s="14">
        <v>4</v>
      </c>
      <c r="C335" s="14">
        <v>4</v>
      </c>
      <c r="D335" s="14">
        <v>5</v>
      </c>
      <c r="E335" s="14">
        <v>5</v>
      </c>
      <c r="F335" s="14">
        <v>5</v>
      </c>
      <c r="G335" s="14">
        <v>6</v>
      </c>
      <c r="H335" s="14">
        <v>6</v>
      </c>
      <c r="I335" s="4">
        <v>6</v>
      </c>
      <c r="J335" s="15">
        <v>7</v>
      </c>
      <c r="K335" s="1">
        <v>7</v>
      </c>
      <c r="L335" s="4">
        <v>7</v>
      </c>
      <c r="M335" s="4">
        <v>8</v>
      </c>
      <c r="N335" s="4">
        <v>8</v>
      </c>
      <c r="O335" s="4">
        <v>8</v>
      </c>
      <c r="P335" s="4">
        <v>9</v>
      </c>
      <c r="Q335" s="4">
        <v>9</v>
      </c>
      <c r="R335" s="15">
        <v>9</v>
      </c>
      <c r="S335" s="4">
        <v>10</v>
      </c>
      <c r="T335" s="4">
        <v>10</v>
      </c>
      <c r="U335" s="2">
        <v>10</v>
      </c>
      <c r="V335" s="4">
        <v>11</v>
      </c>
      <c r="W335" s="4">
        <v>11</v>
      </c>
      <c r="X335" s="15">
        <v>11</v>
      </c>
      <c r="Y335" s="4">
        <v>12</v>
      </c>
      <c r="Z335" s="4">
        <v>12</v>
      </c>
      <c r="AA335" s="4">
        <v>12</v>
      </c>
      <c r="AB335" s="4">
        <v>13</v>
      </c>
      <c r="AC335" s="4">
        <v>13</v>
      </c>
      <c r="AD335" s="15">
        <v>13</v>
      </c>
      <c r="AE335" s="1">
        <v>14</v>
      </c>
      <c r="AF335" s="4">
        <v>14</v>
      </c>
      <c r="AG335" s="4">
        <v>14</v>
      </c>
      <c r="AH335" s="4">
        <v>15</v>
      </c>
      <c r="AI335" s="4">
        <v>15</v>
      </c>
      <c r="AJ335" s="4">
        <v>15</v>
      </c>
      <c r="AK335" s="4">
        <v>16</v>
      </c>
      <c r="AL335" s="4">
        <v>16</v>
      </c>
      <c r="AM335" s="4">
        <v>16</v>
      </c>
      <c r="AN335" s="4">
        <v>17</v>
      </c>
      <c r="AO335" s="2">
        <v>17</v>
      </c>
      <c r="AP335" s="4">
        <v>17</v>
      </c>
      <c r="AQ335" s="4">
        <v>18</v>
      </c>
      <c r="AR335" s="4">
        <v>18</v>
      </c>
      <c r="AS335" s="4">
        <v>18</v>
      </c>
      <c r="AT335" s="4">
        <v>19</v>
      </c>
      <c r="AU335" s="4">
        <v>19</v>
      </c>
      <c r="AV335" s="4">
        <v>19</v>
      </c>
      <c r="AW335" s="4">
        <v>20</v>
      </c>
      <c r="AX335" s="4">
        <v>20</v>
      </c>
      <c r="AY335" s="1">
        <v>20</v>
      </c>
      <c r="AZ335" s="4">
        <v>21</v>
      </c>
      <c r="BA335" s="4">
        <v>21</v>
      </c>
      <c r="BB335" s="4">
        <v>21</v>
      </c>
      <c r="BC335" s="4">
        <v>22</v>
      </c>
      <c r="BD335" s="4">
        <v>22</v>
      </c>
      <c r="BE335" s="4">
        <v>22</v>
      </c>
      <c r="BF335" s="4">
        <v>23</v>
      </c>
      <c r="BG335" s="4">
        <v>23</v>
      </c>
      <c r="BH335" s="4">
        <v>23</v>
      </c>
      <c r="BI335" s="2">
        <v>24</v>
      </c>
      <c r="BJ335" s="17" t="s">
        <v>0</v>
      </c>
    </row>
    <row r="336" spans="1:62">
      <c r="A336" s="4" t="s">
        <v>545</v>
      </c>
      <c r="B336" s="14">
        <v>1</v>
      </c>
      <c r="C336" s="14">
        <v>1</v>
      </c>
      <c r="D336" s="14">
        <v>1</v>
      </c>
      <c r="E336" s="14">
        <v>1</v>
      </c>
      <c r="F336" s="14">
        <v>1</v>
      </c>
      <c r="G336" s="14">
        <v>1</v>
      </c>
      <c r="H336" s="14">
        <v>1</v>
      </c>
      <c r="I336" s="4">
        <v>1</v>
      </c>
      <c r="J336" s="15">
        <v>1</v>
      </c>
      <c r="K336" s="1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15">
        <v>1</v>
      </c>
      <c r="S336" s="4">
        <v>1</v>
      </c>
      <c r="T336" s="4">
        <v>1</v>
      </c>
      <c r="U336" s="2">
        <v>1</v>
      </c>
      <c r="V336" s="4">
        <v>1</v>
      </c>
      <c r="W336" s="4">
        <v>1</v>
      </c>
      <c r="X336" s="15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15">
        <v>1</v>
      </c>
      <c r="AE336" s="1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2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1">
        <v>1</v>
      </c>
      <c r="AZ336" s="4">
        <v>1</v>
      </c>
      <c r="BA336" s="4">
        <v>1</v>
      </c>
      <c r="BB336" s="4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2">
        <v>1</v>
      </c>
      <c r="BJ336" s="17" t="s">
        <v>0</v>
      </c>
    </row>
    <row r="337" spans="1:62">
      <c r="A337" s="4" t="s">
        <v>546</v>
      </c>
      <c r="B337" s="14">
        <v>7</v>
      </c>
      <c r="C337" s="14">
        <v>14</v>
      </c>
      <c r="D337" s="14">
        <v>20</v>
      </c>
      <c r="E337" s="14">
        <v>26</v>
      </c>
      <c r="F337" s="14">
        <v>32</v>
      </c>
      <c r="G337" s="14">
        <v>39</v>
      </c>
      <c r="H337" s="14">
        <v>45</v>
      </c>
      <c r="I337" s="4">
        <v>51</v>
      </c>
      <c r="J337" s="15">
        <v>67</v>
      </c>
      <c r="K337" s="1">
        <v>83</v>
      </c>
      <c r="L337" s="4">
        <v>98</v>
      </c>
      <c r="M337" s="4">
        <v>114</v>
      </c>
      <c r="N337" s="4">
        <v>129</v>
      </c>
      <c r="O337" s="4">
        <v>145</v>
      </c>
      <c r="P337" s="4">
        <v>160</v>
      </c>
      <c r="Q337" s="4">
        <v>176</v>
      </c>
      <c r="R337" s="15">
        <v>201</v>
      </c>
      <c r="S337" s="4">
        <v>226</v>
      </c>
      <c r="T337" s="4">
        <v>251</v>
      </c>
      <c r="U337" s="2">
        <v>276</v>
      </c>
      <c r="V337" s="4">
        <v>301</v>
      </c>
      <c r="W337" s="4">
        <v>326</v>
      </c>
      <c r="X337" s="15">
        <v>360</v>
      </c>
      <c r="Y337" s="4">
        <v>395</v>
      </c>
      <c r="Z337" s="4">
        <v>429</v>
      </c>
      <c r="AA337" s="4">
        <v>464</v>
      </c>
      <c r="AB337" s="4">
        <v>498</v>
      </c>
      <c r="AC337" s="4">
        <v>532</v>
      </c>
      <c r="AD337" s="15">
        <v>576</v>
      </c>
      <c r="AE337" s="1">
        <v>620</v>
      </c>
      <c r="AF337" s="4">
        <v>664</v>
      </c>
      <c r="AG337" s="4">
        <v>707</v>
      </c>
      <c r="AH337" s="4">
        <v>751</v>
      </c>
      <c r="AI337" s="4">
        <v>795</v>
      </c>
      <c r="AJ337" s="4">
        <v>839</v>
      </c>
      <c r="AK337" s="4">
        <v>882</v>
      </c>
      <c r="AL337" s="4">
        <v>926</v>
      </c>
      <c r="AM337" s="4">
        <v>970</v>
      </c>
      <c r="AN337" s="4">
        <v>1014</v>
      </c>
      <c r="AO337" s="2">
        <v>1057</v>
      </c>
      <c r="AP337" s="4">
        <v>1101</v>
      </c>
      <c r="AQ337" s="4">
        <v>1145</v>
      </c>
      <c r="AR337" s="4">
        <v>1189</v>
      </c>
      <c r="AS337" s="4">
        <v>1232</v>
      </c>
      <c r="AT337" s="4">
        <v>1276</v>
      </c>
      <c r="AU337" s="4">
        <v>1320</v>
      </c>
      <c r="AV337" s="4">
        <v>1364</v>
      </c>
      <c r="AW337" s="4">
        <v>1407</v>
      </c>
      <c r="AX337" s="4">
        <v>1451</v>
      </c>
      <c r="AY337" s="1">
        <v>1495</v>
      </c>
      <c r="AZ337" s="4">
        <v>1539</v>
      </c>
      <c r="BA337" s="4">
        <v>1582</v>
      </c>
      <c r="BB337" s="4">
        <v>1626</v>
      </c>
      <c r="BC337" s="4">
        <v>1670</v>
      </c>
      <c r="BD337" s="4">
        <v>1714</v>
      </c>
      <c r="BE337" s="4">
        <v>1757</v>
      </c>
      <c r="BF337" s="4">
        <v>1801</v>
      </c>
      <c r="BG337" s="4">
        <v>1845</v>
      </c>
      <c r="BH337" s="4">
        <v>1889</v>
      </c>
      <c r="BI337" s="2">
        <v>1932</v>
      </c>
      <c r="BJ337" s="17" t="s">
        <v>0</v>
      </c>
    </row>
    <row r="338" spans="1:62">
      <c r="A338" s="4" t="s">
        <v>3</v>
      </c>
      <c r="B338" s="14"/>
      <c r="C338" s="14"/>
      <c r="D338" s="14"/>
      <c r="E338" s="14"/>
      <c r="F338" s="14"/>
      <c r="G338" s="14"/>
      <c r="H338" s="14"/>
      <c r="J338" s="15"/>
      <c r="R338" s="15"/>
      <c r="X338" s="15"/>
      <c r="AD338" s="15"/>
      <c r="BJ338" s="17"/>
    </row>
    <row r="339" spans="1:62">
      <c r="A339" s="4" t="s">
        <v>670</v>
      </c>
      <c r="B339" s="14"/>
      <c r="C339" s="14"/>
      <c r="D339" s="14"/>
      <c r="E339" s="14"/>
      <c r="F339" s="14"/>
      <c r="G339" s="14"/>
      <c r="H339" s="14"/>
      <c r="J339" s="15"/>
      <c r="R339" s="15"/>
      <c r="X339" s="15"/>
      <c r="AD339" s="15"/>
      <c r="BJ339" s="17"/>
    </row>
    <row r="340" spans="1:62">
      <c r="A340" s="4" t="s">
        <v>580</v>
      </c>
      <c r="B340" s="14">
        <v>1</v>
      </c>
      <c r="C340" s="14">
        <v>2</v>
      </c>
      <c r="D340" s="14">
        <v>3</v>
      </c>
      <c r="E340" s="14">
        <v>4</v>
      </c>
      <c r="F340" s="14">
        <v>5</v>
      </c>
      <c r="G340" s="14">
        <v>6</v>
      </c>
      <c r="H340" s="14">
        <v>7</v>
      </c>
      <c r="I340" s="4">
        <v>8</v>
      </c>
      <c r="J340" s="15">
        <v>10</v>
      </c>
      <c r="K340" s="1">
        <v>12</v>
      </c>
      <c r="L340" s="4">
        <v>14</v>
      </c>
      <c r="M340" s="4">
        <v>16</v>
      </c>
      <c r="N340" s="4">
        <v>18</v>
      </c>
      <c r="O340" s="4">
        <v>20</v>
      </c>
      <c r="P340" s="4">
        <v>22</v>
      </c>
      <c r="Q340" s="4">
        <v>24</v>
      </c>
      <c r="R340" s="15">
        <v>28</v>
      </c>
      <c r="S340" s="4">
        <v>32</v>
      </c>
      <c r="T340" s="4">
        <v>36</v>
      </c>
      <c r="U340" s="2">
        <v>40</v>
      </c>
      <c r="V340" s="4">
        <v>44</v>
      </c>
      <c r="W340" s="4">
        <v>48</v>
      </c>
      <c r="X340" s="15">
        <v>54</v>
      </c>
      <c r="Y340" s="4">
        <v>60</v>
      </c>
      <c r="Z340" s="4">
        <v>66</v>
      </c>
      <c r="AA340" s="4">
        <v>72</v>
      </c>
      <c r="AB340" s="4">
        <v>78</v>
      </c>
      <c r="AC340" s="4">
        <v>84</v>
      </c>
      <c r="AD340" s="15">
        <v>92</v>
      </c>
      <c r="AE340" s="1">
        <v>100</v>
      </c>
      <c r="AF340" s="4">
        <v>108</v>
      </c>
      <c r="AG340" s="4">
        <v>116</v>
      </c>
      <c r="AH340" s="4">
        <v>124</v>
      </c>
      <c r="AI340" s="4">
        <v>132</v>
      </c>
      <c r="AJ340" s="4">
        <v>140</v>
      </c>
      <c r="AK340" s="4">
        <v>148</v>
      </c>
      <c r="AL340" s="4">
        <v>156</v>
      </c>
      <c r="AM340" s="4">
        <v>164</v>
      </c>
      <c r="AN340" s="4">
        <v>172</v>
      </c>
      <c r="AO340" s="2">
        <v>180</v>
      </c>
      <c r="AP340" s="4">
        <v>188</v>
      </c>
      <c r="AQ340" s="4">
        <v>196</v>
      </c>
      <c r="AR340" s="4">
        <v>204</v>
      </c>
      <c r="AS340" s="4">
        <v>212</v>
      </c>
      <c r="AT340" s="4">
        <v>220</v>
      </c>
      <c r="AU340" s="4">
        <v>228</v>
      </c>
      <c r="AV340" s="4">
        <v>236</v>
      </c>
      <c r="AW340" s="4">
        <v>244</v>
      </c>
      <c r="AX340" s="4">
        <v>252</v>
      </c>
      <c r="AY340" s="1">
        <v>260</v>
      </c>
      <c r="AZ340" s="4">
        <v>268</v>
      </c>
      <c r="BA340" s="4">
        <v>276</v>
      </c>
      <c r="BB340" s="4">
        <v>284</v>
      </c>
      <c r="BC340" s="4">
        <v>292</v>
      </c>
      <c r="BD340" s="4">
        <v>300</v>
      </c>
      <c r="BE340" s="4">
        <v>308</v>
      </c>
      <c r="BF340" s="4">
        <v>316</v>
      </c>
      <c r="BG340" s="4">
        <v>324</v>
      </c>
      <c r="BH340" s="4">
        <v>332</v>
      </c>
      <c r="BI340" s="2">
        <v>340</v>
      </c>
      <c r="BJ340" s="17" t="s">
        <v>0</v>
      </c>
    </row>
    <row r="341" spans="1:62">
      <c r="A341" s="4" t="s">
        <v>581</v>
      </c>
      <c r="B341" s="14">
        <v>3</v>
      </c>
      <c r="C341" s="14">
        <v>4</v>
      </c>
      <c r="D341" s="14">
        <v>5</v>
      </c>
      <c r="E341" s="14">
        <v>6</v>
      </c>
      <c r="F341" s="14">
        <v>7</v>
      </c>
      <c r="G341" s="14">
        <v>8</v>
      </c>
      <c r="H341" s="14">
        <v>9</v>
      </c>
      <c r="I341" s="4">
        <v>10</v>
      </c>
      <c r="J341" s="15">
        <v>12</v>
      </c>
      <c r="K341" s="1">
        <v>14</v>
      </c>
      <c r="L341" s="4">
        <v>16</v>
      </c>
      <c r="M341" s="4">
        <v>18</v>
      </c>
      <c r="N341" s="4">
        <v>20</v>
      </c>
      <c r="O341" s="4">
        <v>22</v>
      </c>
      <c r="P341" s="4">
        <v>24</v>
      </c>
      <c r="Q341" s="4">
        <v>26</v>
      </c>
      <c r="R341" s="15">
        <v>30</v>
      </c>
      <c r="S341" s="4">
        <v>34</v>
      </c>
      <c r="T341" s="4">
        <v>38</v>
      </c>
      <c r="U341" s="2">
        <v>42</v>
      </c>
      <c r="V341" s="4">
        <v>46</v>
      </c>
      <c r="W341" s="4">
        <v>50</v>
      </c>
      <c r="X341" s="15">
        <v>56</v>
      </c>
      <c r="Y341" s="4">
        <v>62</v>
      </c>
      <c r="Z341" s="4">
        <v>68</v>
      </c>
      <c r="AA341" s="4">
        <v>74</v>
      </c>
      <c r="AB341" s="4">
        <v>80</v>
      </c>
      <c r="AC341" s="4">
        <v>86</v>
      </c>
      <c r="AD341" s="15">
        <v>94</v>
      </c>
      <c r="AE341" s="1">
        <v>102</v>
      </c>
      <c r="AF341" s="4">
        <v>110</v>
      </c>
      <c r="AG341" s="4">
        <v>118</v>
      </c>
      <c r="AH341" s="4">
        <v>126</v>
      </c>
      <c r="AI341" s="4">
        <v>134</v>
      </c>
      <c r="AJ341" s="4">
        <v>142</v>
      </c>
      <c r="AK341" s="4">
        <v>150</v>
      </c>
      <c r="AL341" s="4">
        <v>158</v>
      </c>
      <c r="AM341" s="4">
        <v>166</v>
      </c>
      <c r="AN341" s="4">
        <v>174</v>
      </c>
      <c r="AO341" s="2">
        <v>182</v>
      </c>
      <c r="AP341" s="4">
        <v>190</v>
      </c>
      <c r="AQ341" s="4">
        <v>198</v>
      </c>
      <c r="AR341" s="4">
        <v>206</v>
      </c>
      <c r="AS341" s="4">
        <v>214</v>
      </c>
      <c r="AT341" s="4">
        <v>222</v>
      </c>
      <c r="AU341" s="4">
        <v>230</v>
      </c>
      <c r="AV341" s="4">
        <v>238</v>
      </c>
      <c r="AW341" s="4">
        <v>246</v>
      </c>
      <c r="AX341" s="4">
        <v>254</v>
      </c>
      <c r="AY341" s="1">
        <v>262</v>
      </c>
      <c r="AZ341" s="4">
        <v>270</v>
      </c>
      <c r="BA341" s="4">
        <v>278</v>
      </c>
      <c r="BB341" s="4">
        <v>286</v>
      </c>
      <c r="BC341" s="4">
        <v>294</v>
      </c>
      <c r="BD341" s="4">
        <v>302</v>
      </c>
      <c r="BE341" s="4">
        <v>310</v>
      </c>
      <c r="BF341" s="4">
        <v>318</v>
      </c>
      <c r="BG341" s="4">
        <v>326</v>
      </c>
      <c r="BH341" s="4">
        <v>334</v>
      </c>
      <c r="BI341" s="2">
        <v>342</v>
      </c>
      <c r="BJ341" s="17" t="s">
        <v>0</v>
      </c>
    </row>
    <row r="342" spans="1:62">
      <c r="A342" s="4" t="s">
        <v>543</v>
      </c>
      <c r="B342" s="14">
        <v>4</v>
      </c>
      <c r="C342" s="14">
        <v>4.5</v>
      </c>
      <c r="D342" s="14">
        <v>5</v>
      </c>
      <c r="E342" s="14">
        <v>5.5</v>
      </c>
      <c r="F342" s="14">
        <v>6</v>
      </c>
      <c r="G342" s="14">
        <v>6.5</v>
      </c>
      <c r="H342" s="14">
        <v>7</v>
      </c>
      <c r="I342" s="4">
        <v>7.5</v>
      </c>
      <c r="J342" s="15">
        <v>8</v>
      </c>
      <c r="K342" s="1">
        <v>8.5</v>
      </c>
      <c r="L342" s="4">
        <v>9</v>
      </c>
      <c r="M342" s="4">
        <v>9.5</v>
      </c>
      <c r="N342" s="4">
        <v>10</v>
      </c>
      <c r="O342" s="4">
        <v>10.5</v>
      </c>
      <c r="P342" s="4">
        <v>11</v>
      </c>
      <c r="Q342" s="4">
        <v>11.5</v>
      </c>
      <c r="R342" s="15">
        <v>12</v>
      </c>
      <c r="S342" s="4">
        <v>12.5</v>
      </c>
      <c r="T342" s="4">
        <v>13</v>
      </c>
      <c r="U342" s="2">
        <v>13.5</v>
      </c>
      <c r="V342" s="4">
        <v>14</v>
      </c>
      <c r="W342" s="4">
        <v>14.5</v>
      </c>
      <c r="X342" s="15">
        <v>15</v>
      </c>
      <c r="Y342" s="4">
        <v>15.5</v>
      </c>
      <c r="Z342" s="4">
        <v>16</v>
      </c>
      <c r="AA342" s="4">
        <v>16.5</v>
      </c>
      <c r="AB342" s="4">
        <v>17</v>
      </c>
      <c r="AC342" s="4">
        <v>17.5</v>
      </c>
      <c r="AD342" s="15">
        <v>18</v>
      </c>
      <c r="AE342" s="1">
        <v>18.5</v>
      </c>
      <c r="AF342" s="4">
        <v>19</v>
      </c>
      <c r="AG342" s="4">
        <v>19.5</v>
      </c>
      <c r="AH342" s="4">
        <v>20</v>
      </c>
      <c r="AI342" s="4">
        <v>20.5</v>
      </c>
      <c r="AJ342" s="4">
        <v>21</v>
      </c>
      <c r="AK342" s="4">
        <v>21.5</v>
      </c>
      <c r="AL342" s="4">
        <v>22</v>
      </c>
      <c r="AM342" s="4">
        <v>22.5</v>
      </c>
      <c r="AN342" s="4">
        <v>23</v>
      </c>
      <c r="AO342" s="2">
        <v>23.5</v>
      </c>
      <c r="AP342" s="4">
        <v>24</v>
      </c>
      <c r="AQ342" s="4">
        <v>24.5</v>
      </c>
      <c r="AR342" s="4">
        <v>25</v>
      </c>
      <c r="AS342" s="4">
        <v>25.5</v>
      </c>
      <c r="AT342" s="4">
        <v>26</v>
      </c>
      <c r="AU342" s="4">
        <v>26.5</v>
      </c>
      <c r="AV342" s="4">
        <v>27</v>
      </c>
      <c r="AW342" s="4">
        <v>27.5</v>
      </c>
      <c r="AX342" s="4">
        <v>28</v>
      </c>
      <c r="AY342" s="1">
        <v>28.5</v>
      </c>
      <c r="AZ342" s="4">
        <v>29</v>
      </c>
      <c r="BA342" s="4">
        <v>29.5</v>
      </c>
      <c r="BB342" s="4">
        <v>30</v>
      </c>
      <c r="BC342" s="4">
        <v>30.5</v>
      </c>
      <c r="BD342" s="4">
        <v>31</v>
      </c>
      <c r="BE342" s="4">
        <v>31.5</v>
      </c>
      <c r="BF342" s="4">
        <v>32</v>
      </c>
      <c r="BG342" s="4">
        <v>32.5</v>
      </c>
      <c r="BH342" s="4">
        <v>33</v>
      </c>
      <c r="BI342" s="2">
        <v>33.5</v>
      </c>
      <c r="BJ342" s="17" t="s">
        <v>0</v>
      </c>
    </row>
    <row r="343" spans="1:62">
      <c r="A343" s="4" t="s">
        <v>3</v>
      </c>
      <c r="B343" s="14"/>
      <c r="C343" s="14"/>
      <c r="D343" s="14"/>
      <c r="E343" s="14"/>
      <c r="F343" s="14"/>
      <c r="G343" s="14"/>
      <c r="H343" s="14"/>
      <c r="J343" s="15"/>
      <c r="R343" s="15"/>
      <c r="X343" s="15"/>
      <c r="AD343" s="15"/>
      <c r="BJ343" s="17"/>
    </row>
    <row r="344" spans="1:62">
      <c r="A344" s="4" t="s">
        <v>423</v>
      </c>
      <c r="B344" s="14"/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671</v>
      </c>
      <c r="B345" s="14" t="s">
        <v>0</v>
      </c>
      <c r="C345" s="14"/>
      <c r="D345" s="14"/>
      <c r="E345" s="14"/>
      <c r="F345" s="14"/>
      <c r="G345" s="14"/>
      <c r="H345" s="14"/>
      <c r="J345" s="15"/>
      <c r="R345" s="15"/>
      <c r="X345" s="15"/>
      <c r="AD345" s="15"/>
      <c r="BJ345" s="17"/>
    </row>
    <row r="346" spans="1:62">
      <c r="A346" s="4" t="s">
        <v>545</v>
      </c>
      <c r="B346" s="14">
        <v>1</v>
      </c>
      <c r="C346" s="14">
        <v>1</v>
      </c>
      <c r="D346" s="14">
        <v>1</v>
      </c>
      <c r="E346" s="14">
        <v>1</v>
      </c>
      <c r="F346" s="14">
        <v>1</v>
      </c>
      <c r="G346" s="14">
        <v>1</v>
      </c>
      <c r="H346" s="14">
        <v>1</v>
      </c>
      <c r="I346" s="4">
        <v>1</v>
      </c>
      <c r="J346" s="15">
        <v>1</v>
      </c>
      <c r="K346" s="1">
        <v>1</v>
      </c>
      <c r="L346" s="4">
        <v>1</v>
      </c>
      <c r="M346" s="4">
        <v>1</v>
      </c>
      <c r="N346" s="4">
        <v>1</v>
      </c>
      <c r="O346" s="4">
        <v>1</v>
      </c>
      <c r="P346" s="4">
        <v>1</v>
      </c>
      <c r="Q346" s="4">
        <v>1</v>
      </c>
      <c r="R346" s="15">
        <v>1</v>
      </c>
      <c r="S346" s="4">
        <v>1</v>
      </c>
      <c r="T346" s="4">
        <v>1</v>
      </c>
      <c r="U346" s="2">
        <v>1</v>
      </c>
      <c r="V346" s="4">
        <v>1</v>
      </c>
      <c r="W346" s="4">
        <v>1</v>
      </c>
      <c r="X346" s="15">
        <v>1</v>
      </c>
      <c r="Y346" s="4">
        <v>1</v>
      </c>
      <c r="Z346" s="4">
        <v>1</v>
      </c>
      <c r="AA346" s="4">
        <v>1</v>
      </c>
      <c r="AB346" s="4">
        <v>1</v>
      </c>
      <c r="AC346" s="4">
        <v>1</v>
      </c>
      <c r="AD346" s="15">
        <v>1</v>
      </c>
      <c r="AE346" s="1">
        <v>1</v>
      </c>
      <c r="AF346" s="4">
        <v>1</v>
      </c>
      <c r="AG346" s="4">
        <v>1</v>
      </c>
      <c r="AH346" s="4">
        <v>1</v>
      </c>
      <c r="AI346" s="4">
        <v>1</v>
      </c>
      <c r="AJ346" s="4">
        <v>1</v>
      </c>
      <c r="AK346" s="4">
        <v>1</v>
      </c>
      <c r="AL346" s="4">
        <v>1</v>
      </c>
      <c r="AM346" s="4">
        <v>1</v>
      </c>
      <c r="AN346" s="4">
        <v>1</v>
      </c>
      <c r="AO346" s="2">
        <v>1</v>
      </c>
      <c r="AP346" s="4">
        <v>1</v>
      </c>
      <c r="AQ346" s="4">
        <v>1</v>
      </c>
      <c r="AR346" s="4">
        <v>1</v>
      </c>
      <c r="AS346" s="4">
        <v>1</v>
      </c>
      <c r="AT346" s="4">
        <v>1</v>
      </c>
      <c r="AU346" s="4">
        <v>1</v>
      </c>
      <c r="AV346" s="4">
        <v>1</v>
      </c>
      <c r="AW346" s="4">
        <v>1</v>
      </c>
      <c r="AX346" s="4">
        <v>1</v>
      </c>
      <c r="AY346" s="1">
        <v>1</v>
      </c>
      <c r="AZ346" s="4">
        <v>1</v>
      </c>
      <c r="BA346" s="4">
        <v>1</v>
      </c>
      <c r="BB346" s="4">
        <v>1</v>
      </c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4">
        <v>1</v>
      </c>
      <c r="BI346" s="2">
        <v>1</v>
      </c>
      <c r="BJ346" s="17" t="s">
        <v>0</v>
      </c>
    </row>
    <row r="347" spans="1:62">
      <c r="A347" s="4" t="s">
        <v>546</v>
      </c>
      <c r="B347" s="14">
        <v>8</v>
      </c>
      <c r="C347" s="14">
        <v>13</v>
      </c>
      <c r="D347" s="14">
        <v>18</v>
      </c>
      <c r="E347" s="14">
        <v>23</v>
      </c>
      <c r="F347" s="14">
        <v>28</v>
      </c>
      <c r="G347" s="14">
        <v>33</v>
      </c>
      <c r="H347" s="14">
        <v>38</v>
      </c>
      <c r="I347" s="4">
        <v>43</v>
      </c>
      <c r="J347" s="15">
        <v>48</v>
      </c>
      <c r="K347" s="1">
        <v>54</v>
      </c>
      <c r="L347" s="4">
        <v>59</v>
      </c>
      <c r="M347" s="4">
        <v>65</v>
      </c>
      <c r="N347" s="4">
        <v>70</v>
      </c>
      <c r="O347" s="4">
        <v>76</v>
      </c>
      <c r="P347" s="4">
        <v>81</v>
      </c>
      <c r="Q347" s="4">
        <v>87</v>
      </c>
      <c r="R347" s="15">
        <v>93</v>
      </c>
      <c r="S347" s="4">
        <v>99</v>
      </c>
      <c r="T347" s="4">
        <v>105</v>
      </c>
      <c r="U347" s="2">
        <v>111</v>
      </c>
      <c r="V347" s="4">
        <v>117</v>
      </c>
      <c r="W347" s="4">
        <v>123</v>
      </c>
      <c r="X347" s="15">
        <v>129</v>
      </c>
      <c r="Y347" s="4">
        <v>136</v>
      </c>
      <c r="Z347" s="4">
        <v>142</v>
      </c>
      <c r="AA347" s="4">
        <v>149</v>
      </c>
      <c r="AB347" s="4">
        <v>155</v>
      </c>
      <c r="AC347" s="4">
        <v>162</v>
      </c>
      <c r="AD347" s="15">
        <v>169</v>
      </c>
      <c r="AE347" s="1">
        <v>176</v>
      </c>
      <c r="AF347" s="4">
        <v>183</v>
      </c>
      <c r="AG347" s="4">
        <v>190</v>
      </c>
      <c r="AH347" s="4">
        <v>197</v>
      </c>
      <c r="AI347" s="4">
        <v>204</v>
      </c>
      <c r="AJ347" s="4">
        <v>211</v>
      </c>
      <c r="AK347" s="4">
        <v>218</v>
      </c>
      <c r="AL347" s="4">
        <v>225</v>
      </c>
      <c r="AM347" s="4">
        <v>232</v>
      </c>
      <c r="AN347" s="4">
        <v>239</v>
      </c>
      <c r="AO347" s="2">
        <v>246</v>
      </c>
      <c r="AP347" s="4">
        <v>253</v>
      </c>
      <c r="AQ347" s="4">
        <v>260</v>
      </c>
      <c r="AR347" s="4">
        <v>267</v>
      </c>
      <c r="AS347" s="4">
        <v>274</v>
      </c>
      <c r="AT347" s="4">
        <v>281</v>
      </c>
      <c r="AU347" s="4">
        <v>288</v>
      </c>
      <c r="AV347" s="4">
        <v>295</v>
      </c>
      <c r="AW347" s="4">
        <v>302</v>
      </c>
      <c r="AX347" s="4">
        <v>309</v>
      </c>
      <c r="AY347" s="1">
        <v>316</v>
      </c>
      <c r="AZ347" s="4">
        <v>323</v>
      </c>
      <c r="BA347" s="4">
        <v>330</v>
      </c>
      <c r="BB347" s="4">
        <v>337</v>
      </c>
      <c r="BC347" s="4">
        <v>344</v>
      </c>
      <c r="BD347" s="4">
        <v>351</v>
      </c>
      <c r="BE347" s="4">
        <v>358</v>
      </c>
      <c r="BF347" s="4">
        <v>365</v>
      </c>
      <c r="BG347" s="4">
        <v>372</v>
      </c>
      <c r="BH347" s="4">
        <v>379</v>
      </c>
      <c r="BI347" s="2">
        <v>386</v>
      </c>
      <c r="BJ347" s="17" t="s">
        <v>0</v>
      </c>
    </row>
    <row r="348" spans="1:62">
      <c r="A348" s="4" t="s">
        <v>543</v>
      </c>
      <c r="B348" s="14">
        <v>4</v>
      </c>
      <c r="C348" s="14">
        <v>4</v>
      </c>
      <c r="D348" s="14">
        <v>4.5</v>
      </c>
      <c r="E348" s="14">
        <v>4.5</v>
      </c>
      <c r="F348" s="14">
        <v>5</v>
      </c>
      <c r="G348" s="14">
        <v>5</v>
      </c>
      <c r="H348" s="14">
        <v>5.5</v>
      </c>
      <c r="I348" s="4">
        <v>5.5</v>
      </c>
      <c r="J348" s="15">
        <v>6</v>
      </c>
      <c r="K348" s="1">
        <v>6</v>
      </c>
      <c r="L348" s="4">
        <v>6.5</v>
      </c>
      <c r="M348" s="4">
        <v>6.5</v>
      </c>
      <c r="N348" s="4">
        <v>7</v>
      </c>
      <c r="O348" s="4">
        <v>7</v>
      </c>
      <c r="P348" s="4">
        <v>7.5</v>
      </c>
      <c r="Q348" s="4">
        <v>7.5</v>
      </c>
      <c r="R348" s="15">
        <v>8</v>
      </c>
      <c r="S348" s="4">
        <v>8</v>
      </c>
      <c r="T348" s="4">
        <v>8.5</v>
      </c>
      <c r="U348" s="2">
        <v>8.5</v>
      </c>
      <c r="V348" s="4">
        <v>9</v>
      </c>
      <c r="W348" s="4">
        <v>9</v>
      </c>
      <c r="X348" s="15">
        <v>9.5</v>
      </c>
      <c r="Y348" s="4">
        <v>9.5</v>
      </c>
      <c r="Z348" s="4">
        <v>10</v>
      </c>
      <c r="AA348" s="4">
        <v>10</v>
      </c>
      <c r="AB348" s="4">
        <v>10.5</v>
      </c>
      <c r="AC348" s="4">
        <v>10.5</v>
      </c>
      <c r="AD348" s="15">
        <v>11</v>
      </c>
      <c r="AE348" s="1">
        <v>11</v>
      </c>
      <c r="AF348" s="4">
        <v>11.5</v>
      </c>
      <c r="AG348" s="4">
        <v>11.5</v>
      </c>
      <c r="AH348" s="4">
        <v>12</v>
      </c>
      <c r="AI348" s="4">
        <v>12</v>
      </c>
      <c r="AJ348" s="4">
        <v>12.5</v>
      </c>
      <c r="AK348" s="4">
        <v>12.5</v>
      </c>
      <c r="AL348" s="4">
        <v>13</v>
      </c>
      <c r="AM348" s="4">
        <v>13</v>
      </c>
      <c r="AN348" s="4">
        <v>13.5</v>
      </c>
      <c r="AO348" s="2">
        <v>13.5</v>
      </c>
      <c r="AP348" s="4">
        <v>14</v>
      </c>
      <c r="AQ348" s="4">
        <v>14</v>
      </c>
      <c r="AR348" s="4">
        <v>14.5</v>
      </c>
      <c r="AS348" s="4">
        <v>14.5</v>
      </c>
      <c r="AT348" s="4">
        <v>15</v>
      </c>
      <c r="AU348" s="4">
        <v>15</v>
      </c>
      <c r="AV348" s="4">
        <v>15.5</v>
      </c>
      <c r="AW348" s="4">
        <v>15.5</v>
      </c>
      <c r="AX348" s="4">
        <v>16</v>
      </c>
      <c r="AY348" s="1">
        <v>16</v>
      </c>
      <c r="AZ348" s="4">
        <v>16.5</v>
      </c>
      <c r="BA348" s="4">
        <v>16.5</v>
      </c>
      <c r="BB348" s="4">
        <v>17</v>
      </c>
      <c r="BC348" s="4">
        <v>17</v>
      </c>
      <c r="BD348" s="4">
        <v>17.5</v>
      </c>
      <c r="BE348" s="4">
        <v>17.5</v>
      </c>
      <c r="BF348" s="4">
        <v>18</v>
      </c>
      <c r="BG348" s="4">
        <v>18</v>
      </c>
      <c r="BH348" s="4">
        <v>18.5</v>
      </c>
      <c r="BI348" s="2">
        <v>18.5</v>
      </c>
      <c r="BJ348" s="17" t="s">
        <v>0</v>
      </c>
    </row>
    <row r="349" spans="1:62">
      <c r="A349" s="4" t="s">
        <v>3</v>
      </c>
      <c r="B349" s="14"/>
      <c r="C349" s="14"/>
      <c r="D349" s="14"/>
      <c r="E349" s="14"/>
      <c r="F349" s="14"/>
      <c r="G349" s="14"/>
      <c r="H349" s="14"/>
      <c r="J349" s="15"/>
      <c r="R349" s="15"/>
      <c r="X349" s="15"/>
      <c r="AD349" s="15"/>
      <c r="BJ349" s="17"/>
    </row>
    <row r="350" spans="1:62">
      <c r="A350" s="4" t="s">
        <v>672</v>
      </c>
      <c r="B350" s="14"/>
      <c r="C350" s="14"/>
      <c r="D350" s="14"/>
      <c r="E350" s="14"/>
      <c r="F350" s="14"/>
      <c r="G350" s="14"/>
      <c r="H350" s="14"/>
      <c r="J350" s="15"/>
      <c r="R350" s="15"/>
      <c r="X350" s="15"/>
      <c r="AD350" s="15"/>
      <c r="BJ350" s="17"/>
    </row>
    <row r="351" spans="1:62">
      <c r="A351" s="4" t="s">
        <v>602</v>
      </c>
      <c r="B351" s="14">
        <v>2</v>
      </c>
      <c r="C351" s="14">
        <v>3</v>
      </c>
      <c r="D351" s="14">
        <v>4</v>
      </c>
      <c r="E351" s="14">
        <v>5</v>
      </c>
      <c r="F351" s="14">
        <v>6</v>
      </c>
      <c r="G351" s="14">
        <v>7</v>
      </c>
      <c r="H351" s="14">
        <v>8</v>
      </c>
      <c r="I351" s="4">
        <v>9</v>
      </c>
      <c r="J351" s="15">
        <v>13</v>
      </c>
      <c r="K351" s="1">
        <v>17</v>
      </c>
      <c r="L351" s="4">
        <v>21</v>
      </c>
      <c r="M351" s="4">
        <v>25</v>
      </c>
      <c r="N351" s="4">
        <v>29</v>
      </c>
      <c r="O351" s="4">
        <v>33</v>
      </c>
      <c r="P351" s="4">
        <v>37</v>
      </c>
      <c r="Q351" s="4">
        <v>41</v>
      </c>
      <c r="R351" s="15">
        <v>54</v>
      </c>
      <c r="S351" s="4">
        <v>67</v>
      </c>
      <c r="T351" s="4">
        <v>80</v>
      </c>
      <c r="U351" s="2">
        <v>93</v>
      </c>
      <c r="V351" s="4">
        <v>106</v>
      </c>
      <c r="W351" s="4">
        <v>119</v>
      </c>
      <c r="X351" s="15">
        <v>141</v>
      </c>
      <c r="Y351" s="4">
        <v>163</v>
      </c>
      <c r="Z351" s="4">
        <v>185</v>
      </c>
      <c r="AA351" s="4">
        <v>207</v>
      </c>
      <c r="AB351" s="4">
        <v>229</v>
      </c>
      <c r="AC351" s="4">
        <v>251</v>
      </c>
      <c r="AD351" s="15">
        <v>277</v>
      </c>
      <c r="AE351" s="1">
        <v>303</v>
      </c>
      <c r="AF351" s="4">
        <v>329</v>
      </c>
      <c r="AG351" s="4">
        <v>355</v>
      </c>
      <c r="AH351" s="4">
        <v>381</v>
      </c>
      <c r="AI351" s="4">
        <v>407</v>
      </c>
      <c r="AJ351" s="4">
        <v>433</v>
      </c>
      <c r="AK351" s="4">
        <v>459</v>
      </c>
      <c r="AL351" s="4">
        <v>485</v>
      </c>
      <c r="AM351" s="4">
        <v>511</v>
      </c>
      <c r="AN351" s="4">
        <v>537</v>
      </c>
      <c r="AO351" s="2">
        <v>563</v>
      </c>
      <c r="AP351" s="4">
        <v>589</v>
      </c>
      <c r="AQ351" s="4">
        <v>615</v>
      </c>
      <c r="AR351" s="4">
        <v>641</v>
      </c>
      <c r="AS351" s="4">
        <v>667</v>
      </c>
      <c r="AT351" s="4">
        <v>693</v>
      </c>
      <c r="AU351" s="4">
        <v>719</v>
      </c>
      <c r="AV351" s="4">
        <v>745</v>
      </c>
      <c r="AW351" s="4">
        <v>771</v>
      </c>
      <c r="AX351" s="4">
        <v>797</v>
      </c>
      <c r="AY351" s="1">
        <v>823</v>
      </c>
      <c r="AZ351" s="4">
        <v>849</v>
      </c>
      <c r="BA351" s="4">
        <v>875</v>
      </c>
      <c r="BB351" s="4">
        <v>901</v>
      </c>
      <c r="BC351" s="4">
        <v>927</v>
      </c>
      <c r="BD351" s="4">
        <v>953</v>
      </c>
      <c r="BE351" s="4">
        <v>979</v>
      </c>
      <c r="BF351" s="4">
        <v>1005</v>
      </c>
      <c r="BG351" s="4">
        <v>1031</v>
      </c>
      <c r="BH351" s="4">
        <v>1057</v>
      </c>
      <c r="BI351" s="2">
        <v>1083</v>
      </c>
      <c r="BJ351" s="17" t="s">
        <v>0</v>
      </c>
    </row>
    <row r="352" spans="1:62">
      <c r="A352" s="4" t="s">
        <v>603</v>
      </c>
      <c r="B352" s="14">
        <v>4</v>
      </c>
      <c r="C352" s="14">
        <v>6</v>
      </c>
      <c r="D352" s="14">
        <v>8</v>
      </c>
      <c r="E352" s="14">
        <v>10</v>
      </c>
      <c r="F352" s="14">
        <v>12</v>
      </c>
      <c r="G352" s="14">
        <v>14</v>
      </c>
      <c r="H352" s="14">
        <v>16</v>
      </c>
      <c r="I352" s="4">
        <v>18</v>
      </c>
      <c r="J352" s="15">
        <v>24</v>
      </c>
      <c r="K352" s="1">
        <v>30</v>
      </c>
      <c r="L352" s="4">
        <v>36</v>
      </c>
      <c r="M352" s="4">
        <v>42</v>
      </c>
      <c r="N352" s="4">
        <v>48</v>
      </c>
      <c r="O352" s="4">
        <v>54</v>
      </c>
      <c r="P352" s="4">
        <v>60</v>
      </c>
      <c r="Q352" s="4">
        <v>66</v>
      </c>
      <c r="R352" s="15">
        <v>82</v>
      </c>
      <c r="S352" s="4">
        <v>98</v>
      </c>
      <c r="T352" s="4">
        <v>114</v>
      </c>
      <c r="U352" s="2">
        <v>130</v>
      </c>
      <c r="V352" s="4">
        <v>146</v>
      </c>
      <c r="W352" s="4">
        <v>162</v>
      </c>
      <c r="X352" s="15">
        <v>188</v>
      </c>
      <c r="Y352" s="4">
        <v>214</v>
      </c>
      <c r="Z352" s="4">
        <v>240</v>
      </c>
      <c r="AA352" s="4">
        <v>266</v>
      </c>
      <c r="AB352" s="4">
        <v>292</v>
      </c>
      <c r="AC352" s="4">
        <v>318</v>
      </c>
      <c r="AD352" s="15">
        <v>349</v>
      </c>
      <c r="AE352" s="1">
        <v>380</v>
      </c>
      <c r="AF352" s="4">
        <v>411</v>
      </c>
      <c r="AG352" s="4">
        <v>442</v>
      </c>
      <c r="AH352" s="4">
        <v>473</v>
      </c>
      <c r="AI352" s="4">
        <v>504</v>
      </c>
      <c r="AJ352" s="4">
        <v>535</v>
      </c>
      <c r="AK352" s="4">
        <v>566</v>
      </c>
      <c r="AL352" s="4">
        <v>597</v>
      </c>
      <c r="AM352" s="4">
        <v>628</v>
      </c>
      <c r="AN352" s="4">
        <v>659</v>
      </c>
      <c r="AO352" s="2">
        <v>690</v>
      </c>
      <c r="AP352" s="4">
        <v>721</v>
      </c>
      <c r="AQ352" s="4">
        <v>752</v>
      </c>
      <c r="AR352" s="4">
        <v>783</v>
      </c>
      <c r="AS352" s="4">
        <v>814</v>
      </c>
      <c r="AT352" s="4">
        <v>845</v>
      </c>
      <c r="AU352" s="4">
        <v>876</v>
      </c>
      <c r="AV352" s="4">
        <v>907</v>
      </c>
      <c r="AW352" s="4">
        <v>938</v>
      </c>
      <c r="AX352" s="4">
        <v>969</v>
      </c>
      <c r="AY352" s="1">
        <v>1000</v>
      </c>
      <c r="AZ352" s="4">
        <v>1031</v>
      </c>
      <c r="BA352" s="4">
        <v>1062</v>
      </c>
      <c r="BB352" s="4">
        <v>1093</v>
      </c>
      <c r="BC352" s="4">
        <v>1124</v>
      </c>
      <c r="BD352" s="4">
        <v>1155</v>
      </c>
      <c r="BE352" s="4">
        <v>1186</v>
      </c>
      <c r="BF352" s="4">
        <v>1217</v>
      </c>
      <c r="BG352" s="4">
        <v>1248</v>
      </c>
      <c r="BH352" s="4">
        <v>1279</v>
      </c>
      <c r="BI352" s="2">
        <v>1310</v>
      </c>
      <c r="BJ352" s="17" t="s">
        <v>0</v>
      </c>
    </row>
    <row r="353" spans="1:62">
      <c r="A353" s="4" t="s">
        <v>543</v>
      </c>
      <c r="B353" s="14">
        <v>5</v>
      </c>
      <c r="C353" s="14">
        <v>5</v>
      </c>
      <c r="D353" s="14">
        <v>5.5</v>
      </c>
      <c r="E353" s="14">
        <v>5.5</v>
      </c>
      <c r="F353" s="14">
        <v>6</v>
      </c>
      <c r="G353" s="14">
        <v>6</v>
      </c>
      <c r="H353" s="14">
        <v>6.5</v>
      </c>
      <c r="I353" s="4">
        <v>6.5</v>
      </c>
      <c r="J353" s="15">
        <v>7</v>
      </c>
      <c r="K353" s="1">
        <v>7</v>
      </c>
      <c r="L353" s="4">
        <v>7.5</v>
      </c>
      <c r="M353" s="4">
        <v>7.5</v>
      </c>
      <c r="N353" s="4">
        <v>8</v>
      </c>
      <c r="O353" s="4">
        <v>8</v>
      </c>
      <c r="P353" s="4">
        <v>8.5</v>
      </c>
      <c r="Q353" s="4">
        <v>8.5</v>
      </c>
      <c r="R353" s="15">
        <v>9</v>
      </c>
      <c r="S353" s="4">
        <v>9</v>
      </c>
      <c r="T353" s="4">
        <v>9.5</v>
      </c>
      <c r="U353" s="2">
        <v>9.5</v>
      </c>
      <c r="V353" s="4">
        <v>10</v>
      </c>
      <c r="W353" s="4">
        <v>10</v>
      </c>
      <c r="X353" s="15">
        <v>10.5</v>
      </c>
      <c r="Y353" s="4">
        <v>10.5</v>
      </c>
      <c r="Z353" s="4">
        <v>11</v>
      </c>
      <c r="AA353" s="4">
        <v>11</v>
      </c>
      <c r="AB353" s="4">
        <v>11.5</v>
      </c>
      <c r="AC353" s="4">
        <v>11.5</v>
      </c>
      <c r="AD353" s="15">
        <v>12</v>
      </c>
      <c r="AE353" s="1">
        <v>12</v>
      </c>
      <c r="AF353" s="4">
        <v>12.5</v>
      </c>
      <c r="AG353" s="4">
        <v>12.5</v>
      </c>
      <c r="AH353" s="4">
        <v>13</v>
      </c>
      <c r="AI353" s="4">
        <v>13</v>
      </c>
      <c r="AJ353" s="4">
        <v>13.5</v>
      </c>
      <c r="AK353" s="4">
        <v>13.5</v>
      </c>
      <c r="AL353" s="4">
        <v>14</v>
      </c>
      <c r="AM353" s="4">
        <v>14</v>
      </c>
      <c r="AN353" s="4">
        <v>14.5</v>
      </c>
      <c r="AO353" s="2">
        <v>14.5</v>
      </c>
      <c r="AP353" s="4">
        <v>15</v>
      </c>
      <c r="AQ353" s="4">
        <v>15</v>
      </c>
      <c r="AR353" s="4">
        <v>15.5</v>
      </c>
      <c r="AS353" s="4">
        <v>15.5</v>
      </c>
      <c r="AT353" s="4">
        <v>16</v>
      </c>
      <c r="AU353" s="4">
        <v>16</v>
      </c>
      <c r="AV353" s="4">
        <v>16.5</v>
      </c>
      <c r="AW353" s="4">
        <v>16.5</v>
      </c>
      <c r="AX353" s="4">
        <v>17</v>
      </c>
      <c r="AY353" s="1">
        <v>17</v>
      </c>
      <c r="AZ353" s="4">
        <v>17.5</v>
      </c>
      <c r="BA353" s="4">
        <v>17.5</v>
      </c>
      <c r="BB353" s="4">
        <v>18</v>
      </c>
      <c r="BC353" s="4">
        <v>18</v>
      </c>
      <c r="BD353" s="4">
        <v>18.5</v>
      </c>
      <c r="BE353" s="4">
        <v>18.5</v>
      </c>
      <c r="BF353" s="4">
        <v>19</v>
      </c>
      <c r="BG353" s="4">
        <v>19</v>
      </c>
      <c r="BH353" s="4">
        <v>19.5</v>
      </c>
      <c r="BI353" s="2">
        <v>19.5</v>
      </c>
      <c r="BJ353" s="17" t="s">
        <v>0</v>
      </c>
    </row>
    <row r="354" spans="1:62">
      <c r="A354" s="4" t="s">
        <v>3</v>
      </c>
      <c r="B354" s="14"/>
      <c r="C354" s="14"/>
      <c r="D354" s="14"/>
      <c r="E354" s="14"/>
      <c r="F354" s="14"/>
      <c r="G354" s="14"/>
      <c r="H354" s="14"/>
      <c r="J354" s="15"/>
      <c r="R354" s="15"/>
      <c r="X354" s="15"/>
      <c r="AD354" s="15"/>
      <c r="BJ354" s="17"/>
    </row>
    <row r="355" spans="1:62">
      <c r="A355" s="4" t="s">
        <v>673</v>
      </c>
      <c r="B355" s="14"/>
      <c r="C355" s="14"/>
      <c r="D355" s="14"/>
      <c r="E355" s="14"/>
      <c r="F355" s="14"/>
      <c r="G355" s="14"/>
      <c r="H355" s="14"/>
      <c r="J355" s="15"/>
      <c r="R355" s="15"/>
      <c r="X355" s="15"/>
      <c r="AD355" s="15"/>
      <c r="BJ355" s="17"/>
    </row>
    <row r="356" spans="1:62">
      <c r="A356" s="4" t="s">
        <v>619</v>
      </c>
      <c r="B356" s="14">
        <v>60</v>
      </c>
      <c r="C356" s="14">
        <v>72</v>
      </c>
      <c r="D356" s="14">
        <v>84</v>
      </c>
      <c r="E356" s="14">
        <v>96</v>
      </c>
      <c r="F356" s="14">
        <v>108</v>
      </c>
      <c r="G356" s="14">
        <v>120</v>
      </c>
      <c r="H356" s="14">
        <v>132</v>
      </c>
      <c r="I356" s="4">
        <v>144</v>
      </c>
      <c r="J356" s="15">
        <v>156</v>
      </c>
      <c r="K356" s="1">
        <v>168</v>
      </c>
      <c r="L356" s="4">
        <v>180</v>
      </c>
      <c r="M356" s="4">
        <v>192</v>
      </c>
      <c r="N356" s="4">
        <v>204</v>
      </c>
      <c r="O356" s="4">
        <v>216</v>
      </c>
      <c r="P356" s="4">
        <v>228</v>
      </c>
      <c r="Q356" s="4">
        <v>240</v>
      </c>
      <c r="R356" s="15">
        <v>252</v>
      </c>
      <c r="S356" s="4">
        <v>264</v>
      </c>
      <c r="T356" s="4">
        <v>276</v>
      </c>
      <c r="U356" s="2">
        <v>288</v>
      </c>
      <c r="V356" s="4">
        <v>300</v>
      </c>
      <c r="W356" s="4">
        <v>312</v>
      </c>
      <c r="X356" s="15">
        <v>324</v>
      </c>
      <c r="Y356" s="4">
        <v>336</v>
      </c>
      <c r="Z356" s="4">
        <v>348</v>
      </c>
      <c r="AA356" s="4">
        <v>360</v>
      </c>
      <c r="AB356" s="4">
        <v>372</v>
      </c>
      <c r="AC356" s="4">
        <v>384</v>
      </c>
      <c r="AD356" s="15">
        <v>396</v>
      </c>
      <c r="AE356" s="1">
        <v>408</v>
      </c>
      <c r="AF356" s="4">
        <v>420</v>
      </c>
      <c r="AG356" s="4">
        <v>432</v>
      </c>
      <c r="AH356" s="4">
        <v>444</v>
      </c>
      <c r="AI356" s="4">
        <v>456</v>
      </c>
      <c r="AJ356" s="4">
        <v>468</v>
      </c>
      <c r="AK356" s="4">
        <v>480</v>
      </c>
      <c r="AL356" s="4">
        <v>492</v>
      </c>
      <c r="AM356" s="4">
        <v>504</v>
      </c>
      <c r="AN356" s="4">
        <v>516</v>
      </c>
      <c r="AO356" s="2">
        <v>528</v>
      </c>
      <c r="AP356" s="4">
        <v>540</v>
      </c>
      <c r="AQ356" s="4">
        <v>552</v>
      </c>
      <c r="AR356" s="4">
        <v>564</v>
      </c>
      <c r="AS356" s="4">
        <v>576</v>
      </c>
      <c r="AT356" s="4">
        <v>588</v>
      </c>
      <c r="AU356" s="4">
        <v>600</v>
      </c>
      <c r="AV356" s="4">
        <v>612</v>
      </c>
      <c r="AW356" s="4">
        <v>624</v>
      </c>
      <c r="AX356" s="4">
        <v>636</v>
      </c>
      <c r="AY356" s="1">
        <v>648</v>
      </c>
      <c r="AZ356" s="4">
        <v>660</v>
      </c>
      <c r="BA356" s="4">
        <v>672</v>
      </c>
      <c r="BB356" s="4">
        <v>684</v>
      </c>
      <c r="BC356" s="4">
        <v>696</v>
      </c>
      <c r="BD356" s="4">
        <v>708</v>
      </c>
      <c r="BE356" s="4">
        <v>720</v>
      </c>
      <c r="BF356" s="4">
        <v>732</v>
      </c>
      <c r="BG356" s="4">
        <v>744</v>
      </c>
      <c r="BH356" s="4">
        <v>756</v>
      </c>
      <c r="BI356" s="2">
        <v>768</v>
      </c>
      <c r="BJ356" s="17" t="s">
        <v>0</v>
      </c>
    </row>
    <row r="357" spans="1:62">
      <c r="A357" s="4" t="s">
        <v>580</v>
      </c>
      <c r="B357" s="14">
        <v>3</v>
      </c>
      <c r="C357" s="14">
        <v>4</v>
      </c>
      <c r="D357" s="14">
        <v>5</v>
      </c>
      <c r="E357" s="14">
        <v>6</v>
      </c>
      <c r="F357" s="14">
        <v>7</v>
      </c>
      <c r="G357" s="14">
        <v>8</v>
      </c>
      <c r="H357" s="14">
        <v>9</v>
      </c>
      <c r="I357" s="4">
        <v>10</v>
      </c>
      <c r="J357" s="15">
        <v>12</v>
      </c>
      <c r="K357" s="1">
        <v>14</v>
      </c>
      <c r="L357" s="4">
        <v>16</v>
      </c>
      <c r="M357" s="4">
        <v>18</v>
      </c>
      <c r="N357" s="4">
        <v>20</v>
      </c>
      <c r="O357" s="4">
        <v>22</v>
      </c>
      <c r="P357" s="4">
        <v>24</v>
      </c>
      <c r="Q357" s="4">
        <v>26</v>
      </c>
      <c r="R357" s="15">
        <v>29</v>
      </c>
      <c r="S357" s="4">
        <v>32</v>
      </c>
      <c r="T357" s="4">
        <v>35</v>
      </c>
      <c r="U357" s="2">
        <v>38</v>
      </c>
      <c r="V357" s="4">
        <v>41</v>
      </c>
      <c r="W357" s="4">
        <v>44</v>
      </c>
      <c r="X357" s="15">
        <v>49</v>
      </c>
      <c r="Y357" s="4">
        <v>55</v>
      </c>
      <c r="Z357" s="4">
        <v>60</v>
      </c>
      <c r="AA357" s="4">
        <v>66</v>
      </c>
      <c r="AB357" s="4">
        <v>71</v>
      </c>
      <c r="AC357" s="4">
        <v>77</v>
      </c>
      <c r="AD357" s="15">
        <v>84</v>
      </c>
      <c r="AE357" s="1">
        <v>92</v>
      </c>
      <c r="AF357" s="4">
        <v>100</v>
      </c>
      <c r="AG357" s="4">
        <v>108</v>
      </c>
      <c r="AH357" s="4">
        <v>115</v>
      </c>
      <c r="AI357" s="4">
        <v>123</v>
      </c>
      <c r="AJ357" s="4">
        <v>131</v>
      </c>
      <c r="AK357" s="4">
        <v>139</v>
      </c>
      <c r="AL357" s="4">
        <v>146</v>
      </c>
      <c r="AM357" s="4">
        <v>154</v>
      </c>
      <c r="AN357" s="4">
        <v>162</v>
      </c>
      <c r="AO357" s="2">
        <v>170</v>
      </c>
      <c r="AP357" s="4">
        <v>177</v>
      </c>
      <c r="AQ357" s="4">
        <v>185</v>
      </c>
      <c r="AR357" s="4">
        <v>193</v>
      </c>
      <c r="AS357" s="4">
        <v>201</v>
      </c>
      <c r="AT357" s="4">
        <v>208</v>
      </c>
      <c r="AU357" s="4">
        <v>216</v>
      </c>
      <c r="AV357" s="4">
        <v>224</v>
      </c>
      <c r="AW357" s="4">
        <v>232</v>
      </c>
      <c r="AX357" s="4">
        <v>239</v>
      </c>
      <c r="AY357" s="1">
        <v>247</v>
      </c>
      <c r="AZ357" s="4">
        <v>255</v>
      </c>
      <c r="BA357" s="4">
        <v>263</v>
      </c>
      <c r="BB357" s="4">
        <v>270</v>
      </c>
      <c r="BC357" s="4">
        <v>278</v>
      </c>
      <c r="BD357" s="4">
        <v>286</v>
      </c>
      <c r="BE357" s="4">
        <v>294</v>
      </c>
      <c r="BF357" s="4">
        <v>301</v>
      </c>
      <c r="BG357" s="4">
        <v>309</v>
      </c>
      <c r="BH357" s="4">
        <v>317</v>
      </c>
      <c r="BI357" s="2">
        <v>325</v>
      </c>
      <c r="BJ357" s="17" t="s">
        <v>0</v>
      </c>
    </row>
    <row r="358" spans="1:62">
      <c r="A358" s="4" t="s">
        <v>581</v>
      </c>
      <c r="B358" s="14">
        <v>6</v>
      </c>
      <c r="C358" s="14">
        <v>8</v>
      </c>
      <c r="D358" s="14">
        <v>10</v>
      </c>
      <c r="E358" s="14">
        <v>12</v>
      </c>
      <c r="F358" s="14">
        <v>14</v>
      </c>
      <c r="G358" s="14">
        <v>16</v>
      </c>
      <c r="H358" s="14">
        <v>18</v>
      </c>
      <c r="I358" s="4">
        <v>20</v>
      </c>
      <c r="J358" s="15">
        <v>23</v>
      </c>
      <c r="K358" s="1">
        <v>26</v>
      </c>
      <c r="L358" s="4">
        <v>29</v>
      </c>
      <c r="M358" s="4">
        <v>32</v>
      </c>
      <c r="N358" s="4">
        <v>35</v>
      </c>
      <c r="O358" s="4">
        <v>38</v>
      </c>
      <c r="P358" s="4">
        <v>41</v>
      </c>
      <c r="Q358" s="4">
        <v>44</v>
      </c>
      <c r="R358" s="15">
        <v>48</v>
      </c>
      <c r="S358" s="4">
        <v>52</v>
      </c>
      <c r="T358" s="4">
        <v>56</v>
      </c>
      <c r="U358" s="2">
        <v>60</v>
      </c>
      <c r="V358" s="4">
        <v>64</v>
      </c>
      <c r="W358" s="4">
        <v>68</v>
      </c>
      <c r="X358" s="15">
        <v>74</v>
      </c>
      <c r="Y358" s="4">
        <v>81</v>
      </c>
      <c r="Z358" s="4">
        <v>87</v>
      </c>
      <c r="AA358" s="4">
        <v>94</v>
      </c>
      <c r="AB358" s="4">
        <v>100</v>
      </c>
      <c r="AC358" s="4">
        <v>107</v>
      </c>
      <c r="AD358" s="15">
        <v>116</v>
      </c>
      <c r="AE358" s="1">
        <v>125</v>
      </c>
      <c r="AF358" s="4">
        <v>134</v>
      </c>
      <c r="AG358" s="4">
        <v>143</v>
      </c>
      <c r="AH358" s="4">
        <v>152</v>
      </c>
      <c r="AI358" s="4">
        <v>161</v>
      </c>
      <c r="AJ358" s="4">
        <v>170</v>
      </c>
      <c r="AK358" s="4">
        <v>179</v>
      </c>
      <c r="AL358" s="4">
        <v>188</v>
      </c>
      <c r="AM358" s="4">
        <v>197</v>
      </c>
      <c r="AN358" s="4">
        <v>206</v>
      </c>
      <c r="AO358" s="2">
        <v>215</v>
      </c>
      <c r="AP358" s="4">
        <v>224</v>
      </c>
      <c r="AQ358" s="4">
        <v>233</v>
      </c>
      <c r="AR358" s="4">
        <v>242</v>
      </c>
      <c r="AS358" s="4">
        <v>251</v>
      </c>
      <c r="AT358" s="4">
        <v>260</v>
      </c>
      <c r="AU358" s="4">
        <v>269</v>
      </c>
      <c r="AV358" s="4">
        <v>278</v>
      </c>
      <c r="AW358" s="4">
        <v>287</v>
      </c>
      <c r="AX358" s="4">
        <v>296</v>
      </c>
      <c r="AY358" s="1">
        <v>305</v>
      </c>
      <c r="AZ358" s="4">
        <v>314</v>
      </c>
      <c r="BA358" s="4">
        <v>323</v>
      </c>
      <c r="BB358" s="4">
        <v>332</v>
      </c>
      <c r="BC358" s="4">
        <v>341</v>
      </c>
      <c r="BD358" s="4">
        <v>350</v>
      </c>
      <c r="BE358" s="4">
        <v>359</v>
      </c>
      <c r="BF358" s="4">
        <v>368</v>
      </c>
      <c r="BG358" s="4">
        <v>377</v>
      </c>
      <c r="BH358" s="4">
        <v>386</v>
      </c>
      <c r="BI358" s="2">
        <v>395</v>
      </c>
      <c r="BJ358" s="17" t="s">
        <v>0</v>
      </c>
    </row>
    <row r="359" spans="1:62">
      <c r="A359" s="4" t="s">
        <v>674</v>
      </c>
      <c r="B359" s="14">
        <v>1</v>
      </c>
      <c r="C359" s="14">
        <v>1.1000000000000001</v>
      </c>
      <c r="D359" s="14">
        <v>1.2</v>
      </c>
      <c r="E359" s="14">
        <v>1.3</v>
      </c>
      <c r="F359" s="14">
        <v>1.5</v>
      </c>
      <c r="G359" s="14">
        <v>1.6</v>
      </c>
      <c r="H359" s="14">
        <v>1.7</v>
      </c>
      <c r="I359" s="4">
        <v>1.8</v>
      </c>
      <c r="J359" s="15">
        <v>2</v>
      </c>
      <c r="K359" s="1">
        <v>2.1</v>
      </c>
      <c r="L359" s="4">
        <v>2.2000000000000002</v>
      </c>
      <c r="M359" s="4">
        <v>2.2999999999999998</v>
      </c>
      <c r="N359" s="4">
        <v>2.5</v>
      </c>
      <c r="O359" s="4">
        <v>2.6</v>
      </c>
      <c r="P359" s="4">
        <v>2.7</v>
      </c>
      <c r="Q359" s="4">
        <v>2.8</v>
      </c>
      <c r="R359" s="15">
        <v>3</v>
      </c>
      <c r="S359" s="4">
        <v>3.1</v>
      </c>
      <c r="T359" s="4">
        <v>3.2</v>
      </c>
      <c r="U359" s="2">
        <v>3.3</v>
      </c>
      <c r="V359" s="4">
        <v>3.5</v>
      </c>
      <c r="W359" s="4">
        <v>3.6</v>
      </c>
      <c r="X359" s="15">
        <v>3.7</v>
      </c>
      <c r="Y359" s="4">
        <v>3.8</v>
      </c>
      <c r="Z359" s="4">
        <v>4</v>
      </c>
      <c r="AA359" s="4">
        <v>4.0999999999999996</v>
      </c>
      <c r="AB359" s="4">
        <v>4.2</v>
      </c>
      <c r="AC359" s="4">
        <v>4.3</v>
      </c>
      <c r="AD359" s="15">
        <v>4.5</v>
      </c>
      <c r="AE359" s="1">
        <v>4.5999999999999996</v>
      </c>
      <c r="AF359" s="4">
        <v>4.7</v>
      </c>
      <c r="AG359" s="4">
        <v>4.8</v>
      </c>
      <c r="AH359" s="4">
        <v>5</v>
      </c>
      <c r="AI359" s="4">
        <v>5.0999999999999996</v>
      </c>
      <c r="AJ359" s="4">
        <v>5.2</v>
      </c>
      <c r="AK359" s="4">
        <v>5.3</v>
      </c>
      <c r="AL359" s="4">
        <v>5.5</v>
      </c>
      <c r="AM359" s="4">
        <v>5.6</v>
      </c>
      <c r="AN359" s="4">
        <v>5.7</v>
      </c>
      <c r="AO359" s="2">
        <v>5.8</v>
      </c>
      <c r="AP359" s="4">
        <v>6</v>
      </c>
      <c r="AQ359" s="4">
        <v>6.1</v>
      </c>
      <c r="AR359" s="4">
        <v>6.2</v>
      </c>
      <c r="AS359" s="4">
        <v>6.3</v>
      </c>
      <c r="AT359" s="4">
        <v>6.5</v>
      </c>
      <c r="AU359" s="4">
        <v>6.6</v>
      </c>
      <c r="AV359" s="4">
        <v>6.7</v>
      </c>
      <c r="AW359" s="4">
        <v>6.8</v>
      </c>
      <c r="AX359" s="4">
        <v>7</v>
      </c>
      <c r="AY359" s="1">
        <v>7.1</v>
      </c>
      <c r="AZ359" s="4">
        <v>7.2</v>
      </c>
      <c r="BA359" s="4">
        <v>7.3</v>
      </c>
      <c r="BB359" s="4">
        <v>7.5</v>
      </c>
      <c r="BC359" s="4">
        <v>7.6</v>
      </c>
      <c r="BD359" s="4">
        <v>7.7</v>
      </c>
      <c r="BE359" s="4">
        <v>7.8</v>
      </c>
      <c r="BF359" s="4">
        <v>8</v>
      </c>
      <c r="BG359" s="4">
        <v>8.1</v>
      </c>
      <c r="BH359" s="4">
        <v>8.1999999999999993</v>
      </c>
      <c r="BI359" s="2">
        <v>8.3000000000000007</v>
      </c>
      <c r="BJ359" s="17" t="s">
        <v>0</v>
      </c>
    </row>
    <row r="360" spans="1:62">
      <c r="A360" s="4" t="s">
        <v>3</v>
      </c>
      <c r="B360" s="14"/>
      <c r="C360" s="14"/>
      <c r="D360" s="14"/>
      <c r="E360" s="14"/>
      <c r="F360" s="14"/>
      <c r="G360" s="14"/>
      <c r="H360" s="14"/>
      <c r="J360" s="15"/>
      <c r="R360" s="15"/>
      <c r="X360" s="15"/>
      <c r="AD360" s="15"/>
      <c r="BJ360" s="17"/>
    </row>
    <row r="361" spans="1:62">
      <c r="A361" s="4" t="s">
        <v>675</v>
      </c>
      <c r="B361" s="14"/>
      <c r="C361" s="14"/>
      <c r="D361" s="14"/>
      <c r="E361" s="14"/>
      <c r="F361" s="14"/>
      <c r="G361" s="14"/>
      <c r="H361" s="14"/>
      <c r="J361" s="15"/>
      <c r="R361" s="15"/>
      <c r="X361" s="15"/>
      <c r="AD361" s="15"/>
      <c r="BJ361" s="17"/>
    </row>
    <row r="362" spans="1:62">
      <c r="A362" s="4" t="s">
        <v>545</v>
      </c>
      <c r="B362" s="14">
        <v>1</v>
      </c>
      <c r="C362" s="14">
        <v>1</v>
      </c>
      <c r="D362" s="14">
        <v>1</v>
      </c>
      <c r="E362" s="14">
        <v>1</v>
      </c>
      <c r="F362" s="14">
        <v>1</v>
      </c>
      <c r="G362" s="14">
        <v>1</v>
      </c>
      <c r="H362" s="14">
        <v>1</v>
      </c>
      <c r="I362" s="4">
        <v>1</v>
      </c>
      <c r="J362" s="15">
        <v>1</v>
      </c>
      <c r="K362" s="1">
        <v>1</v>
      </c>
      <c r="L362" s="4">
        <v>1</v>
      </c>
      <c r="M362" s="4">
        <v>1</v>
      </c>
      <c r="N362" s="4">
        <v>1</v>
      </c>
      <c r="O362" s="4">
        <v>1</v>
      </c>
      <c r="P362" s="4">
        <v>1</v>
      </c>
      <c r="Q362" s="4">
        <v>1</v>
      </c>
      <c r="R362" s="15">
        <v>1</v>
      </c>
      <c r="S362" s="4">
        <v>1</v>
      </c>
      <c r="T362" s="4">
        <v>1</v>
      </c>
      <c r="U362" s="2">
        <v>1</v>
      </c>
      <c r="V362" s="4">
        <v>1</v>
      </c>
      <c r="W362" s="4">
        <v>1</v>
      </c>
      <c r="X362" s="15">
        <v>1</v>
      </c>
      <c r="Y362" s="4">
        <v>1</v>
      </c>
      <c r="Z362" s="4">
        <v>1</v>
      </c>
      <c r="AA362" s="4">
        <v>1</v>
      </c>
      <c r="AB362" s="4">
        <v>1</v>
      </c>
      <c r="AC362" s="4">
        <v>1</v>
      </c>
      <c r="AD362" s="15">
        <v>1</v>
      </c>
      <c r="AE362" s="1">
        <v>1</v>
      </c>
      <c r="AF362" s="4">
        <v>1</v>
      </c>
      <c r="AG362" s="4">
        <v>1</v>
      </c>
      <c r="AH362" s="4">
        <v>1</v>
      </c>
      <c r="AI362" s="4">
        <v>1</v>
      </c>
      <c r="AJ362" s="4">
        <v>1</v>
      </c>
      <c r="AK362" s="4">
        <v>1</v>
      </c>
      <c r="AL362" s="4">
        <v>1</v>
      </c>
      <c r="AM362" s="4">
        <v>1</v>
      </c>
      <c r="AN362" s="4">
        <v>1</v>
      </c>
      <c r="AO362" s="2">
        <v>1</v>
      </c>
      <c r="AP362" s="4">
        <v>1</v>
      </c>
      <c r="AQ362" s="4">
        <v>1</v>
      </c>
      <c r="AR362" s="4">
        <v>1</v>
      </c>
      <c r="AS362" s="4">
        <v>1</v>
      </c>
      <c r="AT362" s="4">
        <v>1</v>
      </c>
      <c r="AU362" s="4">
        <v>1</v>
      </c>
      <c r="AV362" s="4">
        <v>1</v>
      </c>
      <c r="AW362" s="4">
        <v>1</v>
      </c>
      <c r="AX362" s="4">
        <v>1</v>
      </c>
      <c r="AY362" s="1">
        <v>1</v>
      </c>
      <c r="AZ362" s="4">
        <v>1</v>
      </c>
      <c r="BA362" s="4">
        <v>1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1</v>
      </c>
      <c r="BI362" s="2">
        <v>1</v>
      </c>
      <c r="BJ362" s="17" t="s">
        <v>0</v>
      </c>
    </row>
    <row r="363" spans="1:62">
      <c r="A363" s="4" t="s">
        <v>546</v>
      </c>
      <c r="B363" s="14">
        <v>30</v>
      </c>
      <c r="C363" s="14">
        <v>45</v>
      </c>
      <c r="D363" s="14">
        <v>60</v>
      </c>
      <c r="E363" s="14">
        <v>75</v>
      </c>
      <c r="F363" s="14">
        <v>90</v>
      </c>
      <c r="G363" s="14">
        <v>105</v>
      </c>
      <c r="H363" s="14">
        <v>120</v>
      </c>
      <c r="I363" s="4">
        <v>135</v>
      </c>
      <c r="J363" s="15">
        <v>156</v>
      </c>
      <c r="K363" s="1">
        <v>177</v>
      </c>
      <c r="L363" s="4">
        <v>198</v>
      </c>
      <c r="M363" s="4">
        <v>219</v>
      </c>
      <c r="N363" s="4">
        <v>240</v>
      </c>
      <c r="O363" s="4">
        <v>261</v>
      </c>
      <c r="P363" s="4">
        <v>282</v>
      </c>
      <c r="Q363" s="4">
        <v>303</v>
      </c>
      <c r="R363" s="15">
        <v>330</v>
      </c>
      <c r="S363" s="4">
        <v>357</v>
      </c>
      <c r="T363" s="4">
        <v>384</v>
      </c>
      <c r="U363" s="2">
        <v>411</v>
      </c>
      <c r="V363" s="4">
        <v>438</v>
      </c>
      <c r="W363" s="4">
        <v>465</v>
      </c>
      <c r="X363" s="15">
        <v>498</v>
      </c>
      <c r="Y363" s="4">
        <v>531</v>
      </c>
      <c r="Z363" s="4">
        <v>564</v>
      </c>
      <c r="AA363" s="4">
        <v>597</v>
      </c>
      <c r="AB363" s="4">
        <v>630</v>
      </c>
      <c r="AC363" s="4">
        <v>663</v>
      </c>
      <c r="AD363" s="15">
        <v>702</v>
      </c>
      <c r="AE363" s="1">
        <v>741</v>
      </c>
      <c r="AF363" s="4">
        <v>780</v>
      </c>
      <c r="AG363" s="4">
        <v>819</v>
      </c>
      <c r="AH363" s="4">
        <v>858</v>
      </c>
      <c r="AI363" s="4">
        <v>897</v>
      </c>
      <c r="AJ363" s="4">
        <v>936</v>
      </c>
      <c r="AK363" s="4">
        <v>975</v>
      </c>
      <c r="AL363" s="4">
        <v>1014</v>
      </c>
      <c r="AM363" s="4">
        <v>1053</v>
      </c>
      <c r="AN363" s="4">
        <v>1092</v>
      </c>
      <c r="AO363" s="2">
        <v>1131</v>
      </c>
      <c r="AP363" s="4">
        <v>1170</v>
      </c>
      <c r="AQ363" s="4">
        <v>1209</v>
      </c>
      <c r="AR363" s="4">
        <v>1248</v>
      </c>
      <c r="AS363" s="4">
        <v>1287</v>
      </c>
      <c r="AT363" s="4">
        <v>1326</v>
      </c>
      <c r="AU363" s="4">
        <v>1365</v>
      </c>
      <c r="AV363" s="4">
        <v>1404</v>
      </c>
      <c r="AW363" s="4">
        <v>1443</v>
      </c>
      <c r="AX363" s="4">
        <v>1482</v>
      </c>
      <c r="AY363" s="1">
        <v>1521</v>
      </c>
      <c r="AZ363" s="4">
        <v>1560</v>
      </c>
      <c r="BA363" s="4">
        <v>1599</v>
      </c>
      <c r="BB363" s="4">
        <v>1638</v>
      </c>
      <c r="BC363" s="4">
        <v>1677</v>
      </c>
      <c r="BD363" s="4">
        <v>1716</v>
      </c>
      <c r="BE363" s="4">
        <v>1755</v>
      </c>
      <c r="BF363" s="4">
        <v>1794</v>
      </c>
      <c r="BG363" s="4">
        <v>1833</v>
      </c>
      <c r="BH363" s="4">
        <v>1872</v>
      </c>
      <c r="BI363" s="2">
        <v>1911</v>
      </c>
      <c r="BJ363" s="17" t="s">
        <v>0</v>
      </c>
    </row>
    <row r="364" spans="1:62">
      <c r="A364" s="4" t="s">
        <v>543</v>
      </c>
      <c r="B364" s="14">
        <v>7</v>
      </c>
      <c r="C364" s="14">
        <v>7</v>
      </c>
      <c r="D364" s="14">
        <v>7.5</v>
      </c>
      <c r="E364" s="14">
        <v>7.5</v>
      </c>
      <c r="F364" s="14">
        <v>8</v>
      </c>
      <c r="G364" s="14">
        <v>8</v>
      </c>
      <c r="H364" s="14">
        <v>8.5</v>
      </c>
      <c r="I364" s="4">
        <v>8.5</v>
      </c>
      <c r="J364" s="15">
        <v>9</v>
      </c>
      <c r="K364" s="1">
        <v>9</v>
      </c>
      <c r="L364" s="4">
        <v>9.5</v>
      </c>
      <c r="M364" s="4">
        <v>9.5</v>
      </c>
      <c r="N364" s="4">
        <v>10</v>
      </c>
      <c r="O364" s="4">
        <v>10</v>
      </c>
      <c r="P364" s="4">
        <v>10.5</v>
      </c>
      <c r="Q364" s="4">
        <v>10.5</v>
      </c>
      <c r="R364" s="15">
        <v>11</v>
      </c>
      <c r="S364" s="4">
        <v>11</v>
      </c>
      <c r="T364" s="4">
        <v>11.5</v>
      </c>
      <c r="U364" s="2">
        <v>11.5</v>
      </c>
      <c r="V364" s="4">
        <v>12</v>
      </c>
      <c r="W364" s="4">
        <v>12</v>
      </c>
      <c r="X364" s="15">
        <v>12.5</v>
      </c>
      <c r="Y364" s="4">
        <v>12.5</v>
      </c>
      <c r="Z364" s="4">
        <v>13</v>
      </c>
      <c r="AA364" s="4">
        <v>13</v>
      </c>
      <c r="AB364" s="4">
        <v>13.5</v>
      </c>
      <c r="AC364" s="4">
        <v>13.5</v>
      </c>
      <c r="AD364" s="15">
        <v>14</v>
      </c>
      <c r="AE364" s="1">
        <v>14</v>
      </c>
      <c r="AF364" s="4">
        <v>14.5</v>
      </c>
      <c r="AG364" s="4">
        <v>14.5</v>
      </c>
      <c r="AH364" s="4">
        <v>15</v>
      </c>
      <c r="AI364" s="4">
        <v>15</v>
      </c>
      <c r="AJ364" s="4">
        <v>15.5</v>
      </c>
      <c r="AK364" s="4">
        <v>15.5</v>
      </c>
      <c r="AL364" s="4">
        <v>16</v>
      </c>
      <c r="AM364" s="4">
        <v>16</v>
      </c>
      <c r="AN364" s="4">
        <v>16.5</v>
      </c>
      <c r="AO364" s="2">
        <v>16.5</v>
      </c>
      <c r="AP364" s="4">
        <v>17</v>
      </c>
      <c r="AQ364" s="4">
        <v>17</v>
      </c>
      <c r="AR364" s="4">
        <v>17.5</v>
      </c>
      <c r="AS364" s="4">
        <v>17.5</v>
      </c>
      <c r="AT364" s="4">
        <v>18</v>
      </c>
      <c r="AU364" s="4">
        <v>18</v>
      </c>
      <c r="AV364" s="4">
        <v>18.5</v>
      </c>
      <c r="AW364" s="4">
        <v>18.5</v>
      </c>
      <c r="AX364" s="4">
        <v>19</v>
      </c>
      <c r="AY364" s="1">
        <v>19</v>
      </c>
      <c r="AZ364" s="4">
        <v>19.5</v>
      </c>
      <c r="BA364" s="4">
        <v>19.5</v>
      </c>
      <c r="BB364" s="4">
        <v>20</v>
      </c>
      <c r="BC364" s="4">
        <v>20</v>
      </c>
      <c r="BD364" s="4">
        <v>20.5</v>
      </c>
      <c r="BE364" s="4">
        <v>20.5</v>
      </c>
      <c r="BF364" s="4">
        <v>21</v>
      </c>
      <c r="BG364" s="4">
        <v>21</v>
      </c>
      <c r="BH364" s="4">
        <v>21.5</v>
      </c>
      <c r="BI364" s="2">
        <v>21.5</v>
      </c>
      <c r="BJ364" s="17" t="s">
        <v>0</v>
      </c>
    </row>
    <row r="365" spans="1:62">
      <c r="A365" s="4" t="s">
        <v>3</v>
      </c>
      <c r="B365" s="14"/>
      <c r="C365" s="14"/>
      <c r="D365" s="14"/>
      <c r="E365" s="14"/>
      <c r="F365" s="14"/>
      <c r="G365" s="14"/>
      <c r="H365" s="14"/>
      <c r="J365" s="15"/>
      <c r="R365" s="15"/>
      <c r="X365" s="15"/>
      <c r="AD365" s="15"/>
      <c r="BJ365" s="17"/>
    </row>
    <row r="366" spans="1:62">
      <c r="A366" s="4" t="s">
        <v>676</v>
      </c>
      <c r="B366" s="14"/>
      <c r="C366" s="14"/>
      <c r="D366" s="14"/>
      <c r="E366" s="14"/>
      <c r="F366" s="14"/>
      <c r="G366" s="14"/>
      <c r="H366" s="14"/>
      <c r="J366" s="15"/>
      <c r="R366" s="15"/>
      <c r="X366" s="15"/>
      <c r="AD366" s="15"/>
      <c r="BJ366" s="17"/>
    </row>
    <row r="367" spans="1:62">
      <c r="A367" s="4" t="s">
        <v>602</v>
      </c>
      <c r="B367" s="14">
        <v>31</v>
      </c>
      <c r="C367" s="14">
        <v>48</v>
      </c>
      <c r="D367" s="14">
        <v>66</v>
      </c>
      <c r="E367" s="14">
        <v>84</v>
      </c>
      <c r="F367" s="14">
        <v>102</v>
      </c>
      <c r="G367" s="14">
        <v>119</v>
      </c>
      <c r="H367" s="14">
        <v>137</v>
      </c>
      <c r="I367" s="4">
        <v>155</v>
      </c>
      <c r="J367" s="15">
        <v>190</v>
      </c>
      <c r="K367" s="1">
        <v>226</v>
      </c>
      <c r="L367" s="4">
        <v>261</v>
      </c>
      <c r="M367" s="4">
        <v>296</v>
      </c>
      <c r="N367" s="4">
        <v>332</v>
      </c>
      <c r="O367" s="4">
        <v>367</v>
      </c>
      <c r="P367" s="4">
        <v>403</v>
      </c>
      <c r="Q367" s="4">
        <v>438</v>
      </c>
      <c r="R367" s="15">
        <v>491</v>
      </c>
      <c r="S367" s="4">
        <v>544</v>
      </c>
      <c r="T367" s="4">
        <v>597</v>
      </c>
      <c r="U367" s="2">
        <v>651</v>
      </c>
      <c r="V367" s="4">
        <v>704</v>
      </c>
      <c r="W367" s="4">
        <v>757</v>
      </c>
      <c r="X367" s="15">
        <v>828</v>
      </c>
      <c r="Y367" s="4">
        <v>898</v>
      </c>
      <c r="Z367" s="4">
        <v>969</v>
      </c>
      <c r="AA367" s="4">
        <v>1040</v>
      </c>
      <c r="AB367" s="4">
        <v>1111</v>
      </c>
      <c r="AC367" s="4">
        <v>1182</v>
      </c>
      <c r="AD367" s="15">
        <v>1270</v>
      </c>
      <c r="AE367" s="1">
        <v>1359</v>
      </c>
      <c r="AF367" s="4">
        <v>1447</v>
      </c>
      <c r="AG367" s="4">
        <v>1536</v>
      </c>
      <c r="AH367" s="4">
        <v>1625</v>
      </c>
      <c r="AI367" s="4">
        <v>1713</v>
      </c>
      <c r="AJ367" s="4">
        <v>1802</v>
      </c>
      <c r="AK367" s="4">
        <v>1890</v>
      </c>
      <c r="AL367" s="4">
        <v>1979</v>
      </c>
      <c r="AM367" s="4">
        <v>2067</v>
      </c>
      <c r="AN367" s="4">
        <v>2156</v>
      </c>
      <c r="AO367" s="2">
        <v>2244</v>
      </c>
      <c r="AP367" s="4">
        <v>2333</v>
      </c>
      <c r="AQ367" s="4">
        <v>2421</v>
      </c>
      <c r="AR367" s="4">
        <v>2510</v>
      </c>
      <c r="AS367" s="4">
        <v>2598</v>
      </c>
      <c r="AT367" s="4">
        <v>2687</v>
      </c>
      <c r="AU367" s="4">
        <v>2776</v>
      </c>
      <c r="AV367" s="4">
        <v>2864</v>
      </c>
      <c r="AW367" s="4">
        <v>2953</v>
      </c>
      <c r="AX367" s="4">
        <v>3041</v>
      </c>
      <c r="AY367" s="1">
        <v>3130</v>
      </c>
      <c r="AZ367" s="4">
        <v>3218</v>
      </c>
      <c r="BA367" s="4">
        <v>3307</v>
      </c>
      <c r="BB367" s="4">
        <v>3395</v>
      </c>
      <c r="BC367" s="4">
        <v>3484</v>
      </c>
      <c r="BD367" s="4">
        <v>3572</v>
      </c>
      <c r="BE367" s="4">
        <v>3661</v>
      </c>
      <c r="BF367" s="4">
        <v>3749</v>
      </c>
      <c r="BG367" s="4">
        <v>3838</v>
      </c>
      <c r="BH367" s="4">
        <v>3927</v>
      </c>
      <c r="BI367" s="2">
        <v>4015</v>
      </c>
      <c r="BJ367" s="17" t="s">
        <v>0</v>
      </c>
    </row>
    <row r="368" spans="1:62">
      <c r="A368" s="4" t="s">
        <v>603</v>
      </c>
      <c r="B368" s="14">
        <v>52</v>
      </c>
      <c r="C368" s="14">
        <v>72</v>
      </c>
      <c r="D368" s="14">
        <v>93</v>
      </c>
      <c r="E368" s="14">
        <v>114</v>
      </c>
      <c r="F368" s="14">
        <v>135</v>
      </c>
      <c r="G368" s="14">
        <v>156</v>
      </c>
      <c r="H368" s="14">
        <v>177</v>
      </c>
      <c r="I368" s="4">
        <v>197</v>
      </c>
      <c r="J368" s="15">
        <v>239</v>
      </c>
      <c r="K368" s="1">
        <v>281</v>
      </c>
      <c r="L368" s="4">
        <v>322</v>
      </c>
      <c r="M368" s="4">
        <v>364</v>
      </c>
      <c r="N368" s="4">
        <v>406</v>
      </c>
      <c r="O368" s="4">
        <v>447</v>
      </c>
      <c r="P368" s="4">
        <v>489</v>
      </c>
      <c r="Q368" s="4">
        <v>531</v>
      </c>
      <c r="R368" s="15">
        <v>593</v>
      </c>
      <c r="S368" s="4">
        <v>656</v>
      </c>
      <c r="T368" s="4">
        <v>718</v>
      </c>
      <c r="U368" s="2">
        <v>781</v>
      </c>
      <c r="V368" s="4">
        <v>843</v>
      </c>
      <c r="W368" s="4">
        <v>906</v>
      </c>
      <c r="X368" s="15">
        <v>989</v>
      </c>
      <c r="Y368" s="4">
        <v>1072</v>
      </c>
      <c r="Z368" s="4">
        <v>1156</v>
      </c>
      <c r="AA368" s="4">
        <v>1239</v>
      </c>
      <c r="AB368" s="4">
        <v>1322</v>
      </c>
      <c r="AC368" s="4">
        <v>1406</v>
      </c>
      <c r="AD368" s="15">
        <v>1510</v>
      </c>
      <c r="AE368" s="1">
        <v>1614</v>
      </c>
      <c r="AF368" s="4">
        <v>1718</v>
      </c>
      <c r="AG368" s="4">
        <v>1822</v>
      </c>
      <c r="AH368" s="4">
        <v>1927</v>
      </c>
      <c r="AI368" s="4">
        <v>2031</v>
      </c>
      <c r="AJ368" s="4">
        <v>2135</v>
      </c>
      <c r="AK368" s="4">
        <v>2239</v>
      </c>
      <c r="AL368" s="4">
        <v>2343</v>
      </c>
      <c r="AM368" s="4">
        <v>2447</v>
      </c>
      <c r="AN368" s="4">
        <v>2552</v>
      </c>
      <c r="AO368" s="2">
        <v>2656</v>
      </c>
      <c r="AP368" s="4">
        <v>2760</v>
      </c>
      <c r="AQ368" s="4">
        <v>2864</v>
      </c>
      <c r="AR368" s="4">
        <v>2968</v>
      </c>
      <c r="AS368" s="4">
        <v>3072</v>
      </c>
      <c r="AT368" s="4">
        <v>3177</v>
      </c>
      <c r="AU368" s="4">
        <v>3281</v>
      </c>
      <c r="AV368" s="4">
        <v>3385</v>
      </c>
      <c r="AW368" s="4">
        <v>3489</v>
      </c>
      <c r="AX368" s="4">
        <v>3593</v>
      </c>
      <c r="AY368" s="1">
        <v>3697</v>
      </c>
      <c r="AZ368" s="4">
        <v>3802</v>
      </c>
      <c r="BA368" s="4">
        <v>3906</v>
      </c>
      <c r="BB368" s="4">
        <v>4010</v>
      </c>
      <c r="BC368" s="4">
        <v>4114</v>
      </c>
      <c r="BD368" s="4">
        <v>4218</v>
      </c>
      <c r="BE368" s="4">
        <v>4322</v>
      </c>
      <c r="BF368" s="4">
        <v>4427</v>
      </c>
      <c r="BG368" s="4">
        <v>4531</v>
      </c>
      <c r="BH368" s="4">
        <v>4635</v>
      </c>
      <c r="BI368" s="2">
        <v>4739</v>
      </c>
      <c r="BJ368" s="17" t="s">
        <v>0</v>
      </c>
    </row>
    <row r="369" spans="1:62">
      <c r="A369" s="4" t="s">
        <v>543</v>
      </c>
      <c r="B369" s="14">
        <v>8</v>
      </c>
      <c r="C369" s="14">
        <v>8</v>
      </c>
      <c r="D369" s="14">
        <v>8.5</v>
      </c>
      <c r="E369" s="14">
        <v>8.5</v>
      </c>
      <c r="F369" s="14">
        <v>9</v>
      </c>
      <c r="G369" s="14">
        <v>9</v>
      </c>
      <c r="H369" s="14">
        <v>9.5</v>
      </c>
      <c r="I369" s="4">
        <v>9.5</v>
      </c>
      <c r="J369" s="15">
        <v>10</v>
      </c>
      <c r="K369" s="1">
        <v>10</v>
      </c>
      <c r="L369" s="4">
        <v>10.5</v>
      </c>
      <c r="M369" s="4">
        <v>10.5</v>
      </c>
      <c r="N369" s="4">
        <v>11</v>
      </c>
      <c r="O369" s="4">
        <v>11</v>
      </c>
      <c r="P369" s="4">
        <v>11.5</v>
      </c>
      <c r="Q369" s="4">
        <v>11.5</v>
      </c>
      <c r="R369" s="15">
        <v>12</v>
      </c>
      <c r="S369" s="4">
        <v>12</v>
      </c>
      <c r="T369" s="4">
        <v>12.5</v>
      </c>
      <c r="U369" s="2">
        <v>12.5</v>
      </c>
      <c r="V369" s="4">
        <v>13</v>
      </c>
      <c r="W369" s="4">
        <v>13</v>
      </c>
      <c r="X369" s="15">
        <v>13.5</v>
      </c>
      <c r="Y369" s="4">
        <v>13.5</v>
      </c>
      <c r="Z369" s="4">
        <v>14</v>
      </c>
      <c r="AA369" s="4">
        <v>14</v>
      </c>
      <c r="AB369" s="4">
        <v>14.5</v>
      </c>
      <c r="AC369" s="4">
        <v>14.5</v>
      </c>
      <c r="AD369" s="15">
        <v>15</v>
      </c>
      <c r="AE369" s="1">
        <v>15</v>
      </c>
      <c r="AF369" s="4">
        <v>15.5</v>
      </c>
      <c r="AG369" s="4">
        <v>15.5</v>
      </c>
      <c r="AH369" s="4">
        <v>16</v>
      </c>
      <c r="AI369" s="4">
        <v>16</v>
      </c>
      <c r="AJ369" s="4">
        <v>16.5</v>
      </c>
      <c r="AK369" s="4">
        <v>16.5</v>
      </c>
      <c r="AL369" s="4">
        <v>17</v>
      </c>
      <c r="AM369" s="4">
        <v>17</v>
      </c>
      <c r="AN369" s="4">
        <v>17.5</v>
      </c>
      <c r="AO369" s="2">
        <v>17.5</v>
      </c>
      <c r="AP369" s="4">
        <v>18</v>
      </c>
      <c r="AQ369" s="4">
        <v>18</v>
      </c>
      <c r="AR369" s="4">
        <v>18.5</v>
      </c>
      <c r="AS369" s="4">
        <v>18.5</v>
      </c>
      <c r="AT369" s="4">
        <v>19</v>
      </c>
      <c r="AU369" s="4">
        <v>19</v>
      </c>
      <c r="AV369" s="4">
        <v>19.5</v>
      </c>
      <c r="AW369" s="4">
        <v>19.5</v>
      </c>
      <c r="AX369" s="4">
        <v>20</v>
      </c>
      <c r="AY369" s="1">
        <v>20</v>
      </c>
      <c r="AZ369" s="4">
        <v>20.5</v>
      </c>
      <c r="BA369" s="4">
        <v>20.5</v>
      </c>
      <c r="BB369" s="4">
        <v>21</v>
      </c>
      <c r="BC369" s="4">
        <v>21</v>
      </c>
      <c r="BD369" s="4">
        <v>21.5</v>
      </c>
      <c r="BE369" s="4">
        <v>21.5</v>
      </c>
      <c r="BF369" s="4">
        <v>22</v>
      </c>
      <c r="BG369" s="4">
        <v>22</v>
      </c>
      <c r="BH369" s="4">
        <v>22.5</v>
      </c>
      <c r="BI369" s="2">
        <v>22.5</v>
      </c>
      <c r="BJ369" s="17" t="s">
        <v>0</v>
      </c>
    </row>
    <row r="370" spans="1:62">
      <c r="A370" s="4" t="s">
        <v>3</v>
      </c>
      <c r="B370" s="14"/>
      <c r="C370" s="14"/>
      <c r="D370" s="14"/>
      <c r="E370" s="14"/>
      <c r="F370" s="14"/>
      <c r="G370" s="14"/>
      <c r="H370" s="14"/>
      <c r="J370" s="15"/>
      <c r="R370" s="15"/>
      <c r="X370" s="15"/>
      <c r="AD370" s="15"/>
      <c r="BJ370" s="17"/>
    </row>
    <row r="371" spans="1:62">
      <c r="A371" s="4" t="s">
        <v>677</v>
      </c>
      <c r="B371" s="14"/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678</v>
      </c>
      <c r="B372" s="14" t="s">
        <v>0</v>
      </c>
      <c r="C372" s="14"/>
      <c r="D372" s="14"/>
      <c r="E372" s="14"/>
      <c r="F372" s="14"/>
      <c r="G372" s="14"/>
      <c r="H372" s="14"/>
      <c r="J372" s="15"/>
      <c r="R372" s="15"/>
      <c r="X372" s="15"/>
      <c r="AD372" s="15"/>
      <c r="BJ372" s="17"/>
    </row>
    <row r="373" spans="1:62">
      <c r="A373" s="4" t="s">
        <v>580</v>
      </c>
      <c r="B373" s="14">
        <v>16</v>
      </c>
      <c r="C373" s="14">
        <v>21</v>
      </c>
      <c r="D373" s="14">
        <v>26</v>
      </c>
      <c r="E373" s="14">
        <v>31</v>
      </c>
      <c r="F373" s="14">
        <v>36</v>
      </c>
      <c r="G373" s="14">
        <v>41</v>
      </c>
      <c r="H373" s="14">
        <v>46</v>
      </c>
      <c r="I373" s="4">
        <v>51</v>
      </c>
      <c r="J373" s="15">
        <v>58</v>
      </c>
      <c r="K373" s="1">
        <v>65</v>
      </c>
      <c r="L373" s="4">
        <v>72</v>
      </c>
      <c r="M373" s="4">
        <v>79</v>
      </c>
      <c r="N373" s="4">
        <v>86</v>
      </c>
      <c r="O373" s="4">
        <v>93</v>
      </c>
      <c r="P373" s="4">
        <v>100</v>
      </c>
      <c r="Q373" s="4">
        <v>107</v>
      </c>
      <c r="R373" s="15">
        <v>116</v>
      </c>
      <c r="S373" s="4">
        <v>125</v>
      </c>
      <c r="T373" s="4">
        <v>134</v>
      </c>
      <c r="U373" s="2">
        <v>143</v>
      </c>
      <c r="V373" s="4">
        <v>152</v>
      </c>
      <c r="W373" s="4">
        <v>161</v>
      </c>
      <c r="X373" s="15">
        <v>172</v>
      </c>
      <c r="Y373" s="4">
        <v>183</v>
      </c>
      <c r="Z373" s="4">
        <v>194</v>
      </c>
      <c r="AA373" s="4">
        <v>205</v>
      </c>
      <c r="AB373" s="4">
        <v>216</v>
      </c>
      <c r="AC373" s="4">
        <v>227</v>
      </c>
      <c r="AD373" s="15">
        <v>240</v>
      </c>
      <c r="AE373" s="1">
        <v>253</v>
      </c>
      <c r="AF373" s="4">
        <v>266</v>
      </c>
      <c r="AG373" s="4">
        <v>279</v>
      </c>
      <c r="AH373" s="4">
        <v>292</v>
      </c>
      <c r="AI373" s="4">
        <v>305</v>
      </c>
      <c r="AJ373" s="4">
        <v>318</v>
      </c>
      <c r="AK373" s="4">
        <v>331</v>
      </c>
      <c r="AL373" s="4">
        <v>344</v>
      </c>
      <c r="AM373" s="4">
        <v>357</v>
      </c>
      <c r="AN373" s="4">
        <v>370</v>
      </c>
      <c r="AO373" s="2">
        <v>383</v>
      </c>
      <c r="AP373" s="4">
        <v>396</v>
      </c>
      <c r="AQ373" s="4">
        <v>409</v>
      </c>
      <c r="AR373" s="4">
        <v>422</v>
      </c>
      <c r="AS373" s="4">
        <v>435</v>
      </c>
      <c r="AT373" s="4">
        <v>448</v>
      </c>
      <c r="AU373" s="4">
        <v>461</v>
      </c>
      <c r="AV373" s="4">
        <v>474</v>
      </c>
      <c r="AW373" s="4">
        <v>487</v>
      </c>
      <c r="AX373" s="4">
        <v>500</v>
      </c>
      <c r="AY373" s="1">
        <v>513</v>
      </c>
      <c r="AZ373" s="4">
        <v>526</v>
      </c>
      <c r="BA373" s="4">
        <v>539</v>
      </c>
      <c r="BB373" s="4">
        <v>552</v>
      </c>
      <c r="BC373" s="4">
        <v>565</v>
      </c>
      <c r="BD373" s="4">
        <v>578</v>
      </c>
      <c r="BE373" s="4">
        <v>591</v>
      </c>
      <c r="BF373" s="4">
        <v>604</v>
      </c>
      <c r="BG373" s="4">
        <v>617</v>
      </c>
      <c r="BH373" s="4">
        <v>630</v>
      </c>
      <c r="BI373" s="2">
        <v>643</v>
      </c>
      <c r="BJ373" s="17" t="s">
        <v>0</v>
      </c>
    </row>
    <row r="374" spans="1:62">
      <c r="A374" s="4" t="s">
        <v>581</v>
      </c>
      <c r="B374" s="14">
        <v>20</v>
      </c>
      <c r="C374" s="14">
        <v>26</v>
      </c>
      <c r="D374" s="14">
        <v>32</v>
      </c>
      <c r="E374" s="14">
        <v>38</v>
      </c>
      <c r="F374" s="14">
        <v>44</v>
      </c>
      <c r="G374" s="14">
        <v>50</v>
      </c>
      <c r="H374" s="14">
        <v>56</v>
      </c>
      <c r="I374" s="4">
        <v>62</v>
      </c>
      <c r="J374" s="15">
        <v>70</v>
      </c>
      <c r="K374" s="1">
        <v>78</v>
      </c>
      <c r="L374" s="4">
        <v>86</v>
      </c>
      <c r="M374" s="4">
        <v>94</v>
      </c>
      <c r="N374" s="4">
        <v>102</v>
      </c>
      <c r="O374" s="4">
        <v>110</v>
      </c>
      <c r="P374" s="4">
        <v>118</v>
      </c>
      <c r="Q374" s="4">
        <v>126</v>
      </c>
      <c r="R374" s="15">
        <v>136</v>
      </c>
      <c r="S374" s="4">
        <v>146</v>
      </c>
      <c r="T374" s="4">
        <v>156</v>
      </c>
      <c r="U374" s="2">
        <v>166</v>
      </c>
      <c r="V374" s="4">
        <v>176</v>
      </c>
      <c r="W374" s="4">
        <v>186</v>
      </c>
      <c r="X374" s="15">
        <v>198</v>
      </c>
      <c r="Y374" s="4">
        <v>210</v>
      </c>
      <c r="Z374" s="4">
        <v>222</v>
      </c>
      <c r="AA374" s="4">
        <v>234</v>
      </c>
      <c r="AB374" s="4">
        <v>246</v>
      </c>
      <c r="AC374" s="4">
        <v>258</v>
      </c>
      <c r="AD374" s="15">
        <v>272</v>
      </c>
      <c r="AE374" s="1">
        <v>286</v>
      </c>
      <c r="AF374" s="4">
        <v>300</v>
      </c>
      <c r="AG374" s="4">
        <v>314</v>
      </c>
      <c r="AH374" s="4">
        <v>328</v>
      </c>
      <c r="AI374" s="4">
        <v>342</v>
      </c>
      <c r="AJ374" s="4">
        <v>356</v>
      </c>
      <c r="AK374" s="4">
        <v>370</v>
      </c>
      <c r="AL374" s="4">
        <v>384</v>
      </c>
      <c r="AM374" s="4">
        <v>398</v>
      </c>
      <c r="AN374" s="4">
        <v>412</v>
      </c>
      <c r="AO374" s="2">
        <v>426</v>
      </c>
      <c r="AP374" s="4">
        <v>440</v>
      </c>
      <c r="AQ374" s="4">
        <v>454</v>
      </c>
      <c r="AR374" s="4">
        <v>468</v>
      </c>
      <c r="AS374" s="4">
        <v>482</v>
      </c>
      <c r="AT374" s="4">
        <v>496</v>
      </c>
      <c r="AU374" s="4">
        <v>510</v>
      </c>
      <c r="AV374" s="4">
        <v>524</v>
      </c>
      <c r="AW374" s="4">
        <v>538</v>
      </c>
      <c r="AX374" s="4">
        <v>552</v>
      </c>
      <c r="AY374" s="1">
        <v>566</v>
      </c>
      <c r="AZ374" s="4">
        <v>580</v>
      </c>
      <c r="BA374" s="4">
        <v>594</v>
      </c>
      <c r="BB374" s="4">
        <v>608</v>
      </c>
      <c r="BC374" s="4">
        <v>622</v>
      </c>
      <c r="BD374" s="4">
        <v>636</v>
      </c>
      <c r="BE374" s="4">
        <v>650</v>
      </c>
      <c r="BF374" s="4">
        <v>664</v>
      </c>
      <c r="BG374" s="4">
        <v>678</v>
      </c>
      <c r="BH374" s="4">
        <v>692</v>
      </c>
      <c r="BI374" s="2">
        <v>706</v>
      </c>
      <c r="BJ374" s="17" t="s">
        <v>0</v>
      </c>
    </row>
    <row r="375" spans="1:62">
      <c r="A375" s="4" t="s">
        <v>602</v>
      </c>
      <c r="B375" s="14">
        <v>16</v>
      </c>
      <c r="C375" s="14">
        <v>19</v>
      </c>
      <c r="D375" s="14">
        <v>22</v>
      </c>
      <c r="E375" s="14">
        <v>25</v>
      </c>
      <c r="F375" s="14">
        <v>28</v>
      </c>
      <c r="G375" s="14">
        <v>31</v>
      </c>
      <c r="H375" s="14">
        <v>34</v>
      </c>
      <c r="I375" s="4">
        <v>37</v>
      </c>
      <c r="J375" s="15">
        <v>42</v>
      </c>
      <c r="K375" s="1">
        <v>47</v>
      </c>
      <c r="L375" s="4">
        <v>52</v>
      </c>
      <c r="M375" s="4">
        <v>57</v>
      </c>
      <c r="N375" s="4">
        <v>62</v>
      </c>
      <c r="O375" s="4">
        <v>67</v>
      </c>
      <c r="P375" s="4">
        <v>72</v>
      </c>
      <c r="Q375" s="4">
        <v>77</v>
      </c>
      <c r="R375" s="15">
        <v>84</v>
      </c>
      <c r="S375" s="4">
        <v>91</v>
      </c>
      <c r="T375" s="4">
        <v>98</v>
      </c>
      <c r="U375" s="2">
        <v>105</v>
      </c>
      <c r="V375" s="4">
        <v>112</v>
      </c>
      <c r="W375" s="4">
        <v>119</v>
      </c>
      <c r="X375" s="15">
        <v>128</v>
      </c>
      <c r="Y375" s="4">
        <v>137</v>
      </c>
      <c r="Z375" s="4">
        <v>146</v>
      </c>
      <c r="AA375" s="4">
        <v>155</v>
      </c>
      <c r="AB375" s="4">
        <v>164</v>
      </c>
      <c r="AC375" s="4">
        <v>173</v>
      </c>
      <c r="AD375" s="15">
        <v>184</v>
      </c>
      <c r="AE375" s="1">
        <v>195</v>
      </c>
      <c r="AF375" s="4">
        <v>206</v>
      </c>
      <c r="AG375" s="4">
        <v>217</v>
      </c>
      <c r="AH375" s="4">
        <v>228</v>
      </c>
      <c r="AI375" s="4">
        <v>239</v>
      </c>
      <c r="AJ375" s="4">
        <v>250</v>
      </c>
      <c r="AK375" s="4">
        <v>261</v>
      </c>
      <c r="AL375" s="4">
        <v>272</v>
      </c>
      <c r="AM375" s="4">
        <v>283</v>
      </c>
      <c r="AN375" s="4">
        <v>294</v>
      </c>
      <c r="AO375" s="2">
        <v>305</v>
      </c>
      <c r="AP375" s="4">
        <v>316</v>
      </c>
      <c r="AQ375" s="4">
        <v>327</v>
      </c>
      <c r="AR375" s="4">
        <v>338</v>
      </c>
      <c r="AS375" s="4">
        <v>349</v>
      </c>
      <c r="AT375" s="4">
        <v>360</v>
      </c>
      <c r="AU375" s="4">
        <v>371</v>
      </c>
      <c r="AV375" s="4">
        <v>382</v>
      </c>
      <c r="AW375" s="4">
        <v>393</v>
      </c>
      <c r="AX375" s="4">
        <v>404</v>
      </c>
      <c r="AY375" s="1">
        <v>415</v>
      </c>
      <c r="AZ375" s="4">
        <v>426</v>
      </c>
      <c r="BA375" s="4">
        <v>437</v>
      </c>
      <c r="BB375" s="4">
        <v>448</v>
      </c>
      <c r="BC375" s="4">
        <v>459</v>
      </c>
      <c r="BD375" s="4">
        <v>470</v>
      </c>
      <c r="BE375" s="4">
        <v>481</v>
      </c>
      <c r="BF375" s="4">
        <v>492</v>
      </c>
      <c r="BG375" s="4">
        <v>503</v>
      </c>
      <c r="BH375" s="4">
        <v>514</v>
      </c>
      <c r="BI375" s="2">
        <v>525</v>
      </c>
      <c r="BJ375" s="17" t="s">
        <v>0</v>
      </c>
    </row>
    <row r="376" spans="1:62">
      <c r="A376" s="4" t="s">
        <v>603</v>
      </c>
      <c r="B376" s="14">
        <v>20</v>
      </c>
      <c r="C376" s="14">
        <v>24</v>
      </c>
      <c r="D376" s="14">
        <v>28</v>
      </c>
      <c r="E376" s="14">
        <v>32</v>
      </c>
      <c r="F376" s="14">
        <v>36</v>
      </c>
      <c r="G376" s="14">
        <v>40</v>
      </c>
      <c r="H376" s="14">
        <v>44</v>
      </c>
      <c r="I376" s="4">
        <v>48</v>
      </c>
      <c r="J376" s="15">
        <v>54</v>
      </c>
      <c r="K376" s="1">
        <v>60</v>
      </c>
      <c r="L376" s="4">
        <v>66</v>
      </c>
      <c r="M376" s="4">
        <v>72</v>
      </c>
      <c r="N376" s="4">
        <v>78</v>
      </c>
      <c r="O376" s="4">
        <v>84</v>
      </c>
      <c r="P376" s="4">
        <v>90</v>
      </c>
      <c r="Q376" s="4">
        <v>96</v>
      </c>
      <c r="R376" s="15">
        <v>104</v>
      </c>
      <c r="S376" s="4">
        <v>112</v>
      </c>
      <c r="T376" s="4">
        <v>120</v>
      </c>
      <c r="U376" s="2">
        <v>128</v>
      </c>
      <c r="V376" s="4">
        <v>136</v>
      </c>
      <c r="W376" s="4">
        <v>144</v>
      </c>
      <c r="X376" s="15">
        <v>154</v>
      </c>
      <c r="Y376" s="4">
        <v>164</v>
      </c>
      <c r="Z376" s="4">
        <v>174</v>
      </c>
      <c r="AA376" s="4">
        <v>184</v>
      </c>
      <c r="AB376" s="4">
        <v>194</v>
      </c>
      <c r="AC376" s="4">
        <v>204</v>
      </c>
      <c r="AD376" s="15">
        <v>216</v>
      </c>
      <c r="AE376" s="1">
        <v>228</v>
      </c>
      <c r="AF376" s="4">
        <v>240</v>
      </c>
      <c r="AG376" s="4">
        <v>252</v>
      </c>
      <c r="AH376" s="4">
        <v>264</v>
      </c>
      <c r="AI376" s="4">
        <v>276</v>
      </c>
      <c r="AJ376" s="4">
        <v>288</v>
      </c>
      <c r="AK376" s="4">
        <v>300</v>
      </c>
      <c r="AL376" s="4">
        <v>312</v>
      </c>
      <c r="AM376" s="4">
        <v>324</v>
      </c>
      <c r="AN376" s="4">
        <v>336</v>
      </c>
      <c r="AO376" s="2">
        <v>348</v>
      </c>
      <c r="AP376" s="4">
        <v>360</v>
      </c>
      <c r="AQ376" s="4">
        <v>372</v>
      </c>
      <c r="AR376" s="4">
        <v>384</v>
      </c>
      <c r="AS376" s="4">
        <v>396</v>
      </c>
      <c r="AT376" s="4">
        <v>408</v>
      </c>
      <c r="AU376" s="4">
        <v>420</v>
      </c>
      <c r="AV376" s="4">
        <v>432</v>
      </c>
      <c r="AW376" s="4">
        <v>444</v>
      </c>
      <c r="AX376" s="4">
        <v>456</v>
      </c>
      <c r="AY376" s="1">
        <v>468</v>
      </c>
      <c r="AZ376" s="4">
        <v>480</v>
      </c>
      <c r="BA376" s="4">
        <v>492</v>
      </c>
      <c r="BB376" s="4">
        <v>504</v>
      </c>
      <c r="BC376" s="4">
        <v>516</v>
      </c>
      <c r="BD376" s="4">
        <v>528</v>
      </c>
      <c r="BE376" s="4">
        <v>540</v>
      </c>
      <c r="BF376" s="4">
        <v>552</v>
      </c>
      <c r="BG376" s="4">
        <v>564</v>
      </c>
      <c r="BH376" s="4">
        <v>576</v>
      </c>
      <c r="BI376" s="2">
        <v>588</v>
      </c>
      <c r="BJ376" s="17" t="s">
        <v>0</v>
      </c>
    </row>
    <row r="377" spans="1:62">
      <c r="A377" s="4" t="s">
        <v>543</v>
      </c>
      <c r="B377" s="14">
        <v>8</v>
      </c>
      <c r="C377" s="14">
        <v>8</v>
      </c>
      <c r="D377" s="14">
        <v>8.5</v>
      </c>
      <c r="E377" s="14">
        <v>8.5</v>
      </c>
      <c r="F377" s="14">
        <v>9</v>
      </c>
      <c r="G377" s="14">
        <v>9</v>
      </c>
      <c r="H377" s="14">
        <v>9.5</v>
      </c>
      <c r="I377" s="4">
        <v>9.5</v>
      </c>
      <c r="J377" s="15">
        <v>10</v>
      </c>
      <c r="K377" s="1">
        <v>10</v>
      </c>
      <c r="L377" s="4">
        <v>10.5</v>
      </c>
      <c r="M377" s="4">
        <v>10.5</v>
      </c>
      <c r="N377" s="4">
        <v>11</v>
      </c>
      <c r="O377" s="4">
        <v>11</v>
      </c>
      <c r="P377" s="4">
        <v>11.5</v>
      </c>
      <c r="Q377" s="4">
        <v>11.5</v>
      </c>
      <c r="R377" s="15">
        <v>12</v>
      </c>
      <c r="S377" s="4">
        <v>12</v>
      </c>
      <c r="T377" s="4">
        <v>12.5</v>
      </c>
      <c r="U377" s="2">
        <v>12.5</v>
      </c>
      <c r="V377" s="4">
        <v>13</v>
      </c>
      <c r="W377" s="4">
        <v>13</v>
      </c>
      <c r="X377" s="15">
        <v>13.5</v>
      </c>
      <c r="Y377" s="4">
        <v>13.5</v>
      </c>
      <c r="Z377" s="4">
        <v>14</v>
      </c>
      <c r="AA377" s="4">
        <v>14</v>
      </c>
      <c r="AB377" s="4">
        <v>14.5</v>
      </c>
      <c r="AC377" s="4">
        <v>14.5</v>
      </c>
      <c r="AD377" s="15">
        <v>15</v>
      </c>
      <c r="AE377" s="1">
        <v>15</v>
      </c>
      <c r="AF377" s="4">
        <v>15.5</v>
      </c>
      <c r="AG377" s="4">
        <v>15.5</v>
      </c>
      <c r="AH377" s="4">
        <v>16</v>
      </c>
      <c r="AI377" s="4">
        <v>16</v>
      </c>
      <c r="AJ377" s="4">
        <v>16.5</v>
      </c>
      <c r="AK377" s="4">
        <v>16.5</v>
      </c>
      <c r="AL377" s="4">
        <v>17</v>
      </c>
      <c r="AM377" s="4">
        <v>17</v>
      </c>
      <c r="AN377" s="4">
        <v>17.5</v>
      </c>
      <c r="AO377" s="2">
        <v>17.5</v>
      </c>
      <c r="AP377" s="4">
        <v>18</v>
      </c>
      <c r="AQ377" s="4">
        <v>18</v>
      </c>
      <c r="AR377" s="4">
        <v>18.5</v>
      </c>
      <c r="AS377" s="4">
        <v>18.5</v>
      </c>
      <c r="AT377" s="4">
        <v>19</v>
      </c>
      <c r="AU377" s="4">
        <v>19</v>
      </c>
      <c r="AV377" s="4">
        <v>19.5</v>
      </c>
      <c r="AW377" s="4">
        <v>19.5</v>
      </c>
      <c r="AX377" s="4">
        <v>20</v>
      </c>
      <c r="AY377" s="1">
        <v>20</v>
      </c>
      <c r="AZ377" s="4">
        <v>20.5</v>
      </c>
      <c r="BA377" s="4">
        <v>20.5</v>
      </c>
      <c r="BB377" s="4">
        <v>21</v>
      </c>
      <c r="BC377" s="4">
        <v>21</v>
      </c>
      <c r="BD377" s="4">
        <v>21.5</v>
      </c>
      <c r="BE377" s="4">
        <v>21.5</v>
      </c>
      <c r="BF377" s="4">
        <v>22</v>
      </c>
      <c r="BG377" s="4">
        <v>22</v>
      </c>
      <c r="BH377" s="4">
        <v>22.5</v>
      </c>
      <c r="BI377" s="2">
        <v>22.5</v>
      </c>
      <c r="BJ377" s="17" t="s">
        <v>0</v>
      </c>
    </row>
    <row r="378" spans="1:62">
      <c r="A378" s="4" t="s">
        <v>3</v>
      </c>
      <c r="B378" s="14"/>
      <c r="C378" s="14"/>
      <c r="D378" s="14"/>
      <c r="E378" s="14"/>
      <c r="F378" s="14"/>
      <c r="G378" s="14"/>
      <c r="H378" s="14"/>
      <c r="J378" s="15"/>
      <c r="R378" s="15"/>
      <c r="X378" s="15"/>
      <c r="AD378" s="15"/>
      <c r="BJ378" s="17"/>
    </row>
    <row r="379" spans="1:62">
      <c r="A379" s="4" t="s">
        <v>679</v>
      </c>
      <c r="B379" s="14"/>
      <c r="C379" s="14"/>
      <c r="D379" s="14"/>
      <c r="E379" s="14"/>
      <c r="F379" s="14"/>
      <c r="G379" s="14"/>
      <c r="H379" s="14"/>
      <c r="J379" s="15"/>
      <c r="R379" s="15"/>
      <c r="X379" s="15"/>
      <c r="AD379" s="15"/>
      <c r="BJ379" s="17"/>
    </row>
    <row r="380" spans="1:62">
      <c r="A380" s="4" t="s">
        <v>580</v>
      </c>
      <c r="B380" s="14">
        <v>1</v>
      </c>
      <c r="C380" s="14">
        <v>6</v>
      </c>
      <c r="D380" s="14">
        <v>11</v>
      </c>
      <c r="E380" s="14">
        <v>16</v>
      </c>
      <c r="F380" s="14">
        <v>21</v>
      </c>
      <c r="G380" s="14">
        <v>26</v>
      </c>
      <c r="H380" s="14">
        <v>31</v>
      </c>
      <c r="I380" s="4">
        <v>36</v>
      </c>
      <c r="J380" s="15">
        <v>43</v>
      </c>
      <c r="K380" s="1">
        <v>50</v>
      </c>
      <c r="L380" s="4">
        <v>57</v>
      </c>
      <c r="M380" s="4">
        <v>64</v>
      </c>
      <c r="N380" s="4">
        <v>71</v>
      </c>
      <c r="O380" s="4">
        <v>78</v>
      </c>
      <c r="P380" s="4">
        <v>85</v>
      </c>
      <c r="Q380" s="4">
        <v>92</v>
      </c>
      <c r="R380" s="15">
        <v>102</v>
      </c>
      <c r="S380" s="4">
        <v>112</v>
      </c>
      <c r="T380" s="4">
        <v>122</v>
      </c>
      <c r="U380" s="2">
        <v>132</v>
      </c>
      <c r="V380" s="4">
        <v>142</v>
      </c>
      <c r="W380" s="4">
        <v>152</v>
      </c>
      <c r="X380" s="15">
        <v>165</v>
      </c>
      <c r="Y380" s="4">
        <v>178</v>
      </c>
      <c r="Z380" s="4">
        <v>191</v>
      </c>
      <c r="AA380" s="4">
        <v>204</v>
      </c>
      <c r="AB380" s="4">
        <v>217</v>
      </c>
      <c r="AC380" s="4">
        <v>230</v>
      </c>
      <c r="AD380" s="15">
        <v>246</v>
      </c>
      <c r="AE380" s="1">
        <v>262</v>
      </c>
      <c r="AF380" s="4">
        <v>278</v>
      </c>
      <c r="AG380" s="4">
        <v>294</v>
      </c>
      <c r="AH380" s="4">
        <v>310</v>
      </c>
      <c r="AI380" s="4">
        <v>326</v>
      </c>
      <c r="AJ380" s="4">
        <v>342</v>
      </c>
      <c r="AK380" s="4">
        <v>358</v>
      </c>
      <c r="AL380" s="4">
        <v>374</v>
      </c>
      <c r="AM380" s="4">
        <v>390</v>
      </c>
      <c r="AN380" s="4">
        <v>406</v>
      </c>
      <c r="AO380" s="2">
        <v>422</v>
      </c>
      <c r="AP380" s="4">
        <v>438</v>
      </c>
      <c r="AQ380" s="4">
        <v>454</v>
      </c>
      <c r="AR380" s="4">
        <v>470</v>
      </c>
      <c r="AS380" s="4">
        <v>486</v>
      </c>
      <c r="AT380" s="4">
        <v>502</v>
      </c>
      <c r="AU380" s="4">
        <v>518</v>
      </c>
      <c r="AV380" s="4">
        <v>534</v>
      </c>
      <c r="AW380" s="4">
        <v>550</v>
      </c>
      <c r="AX380" s="4">
        <v>566</v>
      </c>
      <c r="AY380" s="1">
        <v>582</v>
      </c>
      <c r="AZ380" s="4">
        <v>598</v>
      </c>
      <c r="BA380" s="4">
        <v>614</v>
      </c>
      <c r="BB380" s="4">
        <v>630</v>
      </c>
      <c r="BC380" s="4">
        <v>646</v>
      </c>
      <c r="BD380" s="4">
        <v>662</v>
      </c>
      <c r="BE380" s="4">
        <v>678</v>
      </c>
      <c r="BF380" s="4">
        <v>694</v>
      </c>
      <c r="BG380" s="4">
        <v>710</v>
      </c>
      <c r="BH380" s="4">
        <v>726</v>
      </c>
      <c r="BI380" s="2">
        <v>742</v>
      </c>
      <c r="BJ380" s="17" t="s">
        <v>0</v>
      </c>
    </row>
    <row r="381" spans="1:62">
      <c r="A381" s="4" t="s">
        <v>581</v>
      </c>
      <c r="B381" s="14">
        <v>30</v>
      </c>
      <c r="C381" s="14">
        <v>35</v>
      </c>
      <c r="D381" s="14">
        <v>40</v>
      </c>
      <c r="E381" s="14">
        <v>45</v>
      </c>
      <c r="F381" s="14">
        <v>50</v>
      </c>
      <c r="G381" s="14">
        <v>55</v>
      </c>
      <c r="H381" s="14">
        <v>60</v>
      </c>
      <c r="I381" s="4">
        <v>65</v>
      </c>
      <c r="J381" s="15">
        <v>72</v>
      </c>
      <c r="K381" s="1">
        <v>79</v>
      </c>
      <c r="L381" s="4">
        <v>86</v>
      </c>
      <c r="M381" s="4">
        <v>93</v>
      </c>
      <c r="N381" s="4">
        <v>100</v>
      </c>
      <c r="O381" s="4">
        <v>107</v>
      </c>
      <c r="P381" s="4">
        <v>114</v>
      </c>
      <c r="Q381" s="4">
        <v>121</v>
      </c>
      <c r="R381" s="15">
        <v>131</v>
      </c>
      <c r="S381" s="4">
        <v>141</v>
      </c>
      <c r="T381" s="4">
        <v>151</v>
      </c>
      <c r="U381" s="2">
        <v>161</v>
      </c>
      <c r="V381" s="4">
        <v>171</v>
      </c>
      <c r="W381" s="4">
        <v>181</v>
      </c>
      <c r="X381" s="15">
        <v>194</v>
      </c>
      <c r="Y381" s="4">
        <v>207</v>
      </c>
      <c r="Z381" s="4">
        <v>220</v>
      </c>
      <c r="AA381" s="4">
        <v>233</v>
      </c>
      <c r="AB381" s="4">
        <v>246</v>
      </c>
      <c r="AC381" s="4">
        <v>259</v>
      </c>
      <c r="AD381" s="15">
        <v>275</v>
      </c>
      <c r="AE381" s="1">
        <v>291</v>
      </c>
      <c r="AF381" s="4">
        <v>307</v>
      </c>
      <c r="AG381" s="4">
        <v>323</v>
      </c>
      <c r="AH381" s="4">
        <v>339</v>
      </c>
      <c r="AI381" s="4">
        <v>355</v>
      </c>
      <c r="AJ381" s="4">
        <v>371</v>
      </c>
      <c r="AK381" s="4">
        <v>387</v>
      </c>
      <c r="AL381" s="4">
        <v>403</v>
      </c>
      <c r="AM381" s="4">
        <v>419</v>
      </c>
      <c r="AN381" s="4">
        <v>435</v>
      </c>
      <c r="AO381" s="2">
        <v>451</v>
      </c>
      <c r="AP381" s="4">
        <v>467</v>
      </c>
      <c r="AQ381" s="4">
        <v>483</v>
      </c>
      <c r="AR381" s="4">
        <v>499</v>
      </c>
      <c r="AS381" s="4">
        <v>515</v>
      </c>
      <c r="AT381" s="4">
        <v>531</v>
      </c>
      <c r="AU381" s="4">
        <v>547</v>
      </c>
      <c r="AV381" s="4">
        <v>563</v>
      </c>
      <c r="AW381" s="4">
        <v>579</v>
      </c>
      <c r="AX381" s="4">
        <v>595</v>
      </c>
      <c r="AY381" s="1">
        <v>611</v>
      </c>
      <c r="AZ381" s="4">
        <v>627</v>
      </c>
      <c r="BA381" s="4">
        <v>643</v>
      </c>
      <c r="BB381" s="4">
        <v>659</v>
      </c>
      <c r="BC381" s="4">
        <v>675</v>
      </c>
      <c r="BD381" s="4">
        <v>691</v>
      </c>
      <c r="BE381" s="4">
        <v>707</v>
      </c>
      <c r="BF381" s="4">
        <v>723</v>
      </c>
      <c r="BG381" s="4">
        <v>739</v>
      </c>
      <c r="BH381" s="4">
        <v>755</v>
      </c>
      <c r="BI381" s="2">
        <v>771</v>
      </c>
      <c r="BJ381" s="17" t="s">
        <v>0</v>
      </c>
    </row>
    <row r="382" spans="1:62">
      <c r="A382" s="4" t="s">
        <v>569</v>
      </c>
      <c r="B382" s="14">
        <v>300</v>
      </c>
      <c r="C382" s="14">
        <v>305</v>
      </c>
      <c r="D382" s="14">
        <v>310</v>
      </c>
      <c r="E382" s="14">
        <v>315</v>
      </c>
      <c r="F382" s="14">
        <v>320</v>
      </c>
      <c r="G382" s="14">
        <v>325</v>
      </c>
      <c r="H382" s="14">
        <v>330</v>
      </c>
      <c r="I382" s="4">
        <v>335</v>
      </c>
      <c r="J382" s="15">
        <v>340</v>
      </c>
      <c r="K382" s="1">
        <v>345</v>
      </c>
      <c r="L382" s="4">
        <v>350</v>
      </c>
      <c r="M382" s="4">
        <v>355</v>
      </c>
      <c r="N382" s="4">
        <v>360</v>
      </c>
      <c r="O382" s="4">
        <v>365</v>
      </c>
      <c r="P382" s="4">
        <v>370</v>
      </c>
      <c r="Q382" s="4">
        <v>375</v>
      </c>
      <c r="R382" s="15">
        <v>380</v>
      </c>
      <c r="S382" s="4">
        <v>385</v>
      </c>
      <c r="T382" s="4">
        <v>390</v>
      </c>
      <c r="U382" s="2">
        <v>395</v>
      </c>
      <c r="V382" s="4">
        <v>400</v>
      </c>
      <c r="W382" s="4">
        <v>405</v>
      </c>
      <c r="X382" s="15">
        <v>410</v>
      </c>
      <c r="Y382" s="4">
        <v>415</v>
      </c>
      <c r="Z382" s="4">
        <v>420</v>
      </c>
      <c r="AA382" s="4">
        <v>425</v>
      </c>
      <c r="AB382" s="4">
        <v>430</v>
      </c>
      <c r="AC382" s="4">
        <v>435</v>
      </c>
      <c r="AD382" s="15">
        <v>440</v>
      </c>
      <c r="AE382" s="1">
        <v>445</v>
      </c>
      <c r="AF382" s="4">
        <v>450</v>
      </c>
      <c r="AG382" s="4">
        <v>455</v>
      </c>
      <c r="AH382" s="4">
        <v>460</v>
      </c>
      <c r="AI382" s="4">
        <v>465</v>
      </c>
      <c r="AJ382" s="4">
        <v>470</v>
      </c>
      <c r="AK382" s="4">
        <v>475</v>
      </c>
      <c r="AL382" s="4">
        <v>480</v>
      </c>
      <c r="AM382" s="4">
        <v>485</v>
      </c>
      <c r="AN382" s="4">
        <v>490</v>
      </c>
      <c r="AO382" s="2">
        <v>495</v>
      </c>
      <c r="AP382" s="4">
        <v>500</v>
      </c>
      <c r="AQ382" s="4">
        <v>505</v>
      </c>
      <c r="AR382" s="4">
        <v>510</v>
      </c>
      <c r="AS382" s="4">
        <v>515</v>
      </c>
      <c r="AT382" s="4">
        <v>520</v>
      </c>
      <c r="AU382" s="4">
        <v>525</v>
      </c>
      <c r="AV382" s="4">
        <v>530</v>
      </c>
      <c r="AW382" s="4">
        <v>535</v>
      </c>
      <c r="AX382" s="4">
        <v>540</v>
      </c>
      <c r="AY382" s="1">
        <v>545</v>
      </c>
      <c r="AZ382" s="4">
        <v>550</v>
      </c>
      <c r="BA382" s="4">
        <v>555</v>
      </c>
      <c r="BB382" s="4">
        <v>560</v>
      </c>
      <c r="BC382" s="4">
        <v>565</v>
      </c>
      <c r="BD382" s="4">
        <v>570</v>
      </c>
      <c r="BE382" s="4">
        <v>575</v>
      </c>
      <c r="BF382" s="4">
        <v>580</v>
      </c>
      <c r="BG382" s="4">
        <v>585</v>
      </c>
      <c r="BH382" s="4">
        <v>590</v>
      </c>
      <c r="BI382" s="2">
        <v>595</v>
      </c>
      <c r="BJ382" s="17" t="s">
        <v>0</v>
      </c>
    </row>
    <row r="383" spans="1:62">
      <c r="A383" s="4" t="s">
        <v>543</v>
      </c>
      <c r="B383" s="14">
        <v>27</v>
      </c>
      <c r="C383" s="14">
        <v>29</v>
      </c>
      <c r="D383" s="14">
        <v>31</v>
      </c>
      <c r="E383" s="14">
        <v>33</v>
      </c>
      <c r="F383" s="14">
        <v>35</v>
      </c>
      <c r="G383" s="14">
        <v>37</v>
      </c>
      <c r="H383" s="14">
        <v>39</v>
      </c>
      <c r="I383" s="4">
        <v>41</v>
      </c>
      <c r="J383" s="15">
        <v>43</v>
      </c>
      <c r="K383" s="1">
        <v>45</v>
      </c>
      <c r="L383" s="4">
        <v>47</v>
      </c>
      <c r="M383" s="4">
        <v>49</v>
      </c>
      <c r="N383" s="4">
        <v>51</v>
      </c>
      <c r="O383" s="4">
        <v>53</v>
      </c>
      <c r="P383" s="4">
        <v>55</v>
      </c>
      <c r="Q383" s="4">
        <v>57</v>
      </c>
      <c r="R383" s="15">
        <v>59</v>
      </c>
      <c r="S383" s="4">
        <v>61</v>
      </c>
      <c r="T383" s="4">
        <v>63</v>
      </c>
      <c r="U383" s="2">
        <v>65</v>
      </c>
      <c r="V383" s="4">
        <v>67</v>
      </c>
      <c r="W383" s="4">
        <v>69</v>
      </c>
      <c r="X383" s="15">
        <v>71</v>
      </c>
      <c r="Y383" s="4">
        <v>73</v>
      </c>
      <c r="Z383" s="4">
        <v>75</v>
      </c>
      <c r="AA383" s="4">
        <v>77</v>
      </c>
      <c r="AB383" s="4">
        <v>79</v>
      </c>
      <c r="AC383" s="4">
        <v>81</v>
      </c>
      <c r="AD383" s="15">
        <v>83</v>
      </c>
      <c r="AE383" s="1">
        <v>85</v>
      </c>
      <c r="AF383" s="4">
        <v>87</v>
      </c>
      <c r="AG383" s="4">
        <v>89</v>
      </c>
      <c r="AH383" s="4">
        <v>91</v>
      </c>
      <c r="AI383" s="4">
        <v>93</v>
      </c>
      <c r="AJ383" s="4">
        <v>95</v>
      </c>
      <c r="AK383" s="4">
        <v>97</v>
      </c>
      <c r="AL383" s="4">
        <v>99</v>
      </c>
      <c r="AM383" s="4">
        <v>101</v>
      </c>
      <c r="AN383" s="4">
        <v>103</v>
      </c>
      <c r="AO383" s="2">
        <v>105</v>
      </c>
      <c r="AP383" s="4">
        <v>107</v>
      </c>
      <c r="AQ383" s="4">
        <v>109</v>
      </c>
      <c r="AR383" s="4">
        <v>111</v>
      </c>
      <c r="AS383" s="4">
        <v>113</v>
      </c>
      <c r="AT383" s="4">
        <v>115</v>
      </c>
      <c r="AU383" s="4">
        <v>117</v>
      </c>
      <c r="AV383" s="4">
        <v>119</v>
      </c>
      <c r="AW383" s="4">
        <v>121</v>
      </c>
      <c r="AX383" s="4">
        <v>123</v>
      </c>
      <c r="AY383" s="1">
        <v>125</v>
      </c>
      <c r="AZ383" s="4">
        <v>127</v>
      </c>
      <c r="BA383" s="4">
        <v>129</v>
      </c>
      <c r="BB383" s="4">
        <v>131</v>
      </c>
      <c r="BC383" s="4">
        <v>133</v>
      </c>
      <c r="BD383" s="4">
        <v>135</v>
      </c>
      <c r="BE383" s="4">
        <v>137</v>
      </c>
      <c r="BF383" s="4">
        <v>139</v>
      </c>
      <c r="BG383" s="4">
        <v>141</v>
      </c>
      <c r="BH383" s="4">
        <v>143</v>
      </c>
      <c r="BI383" s="2">
        <v>145</v>
      </c>
      <c r="BJ383" s="17" t="s">
        <v>0</v>
      </c>
    </row>
    <row r="384" spans="1:62">
      <c r="A384" s="4" t="s">
        <v>3</v>
      </c>
      <c r="B384" s="14"/>
      <c r="C384" s="14"/>
      <c r="D384" s="14"/>
      <c r="E384" s="14"/>
      <c r="F384" s="14"/>
      <c r="G384" s="14"/>
      <c r="H384" s="14"/>
      <c r="J384" s="15"/>
      <c r="R384" s="15"/>
      <c r="X384" s="15"/>
      <c r="AD384" s="15"/>
      <c r="BJ384" s="17"/>
    </row>
    <row r="385" spans="1:62">
      <c r="A385" s="4" t="s">
        <v>680</v>
      </c>
      <c r="B385" s="14"/>
      <c r="C385" s="14"/>
      <c r="D385" s="14"/>
      <c r="E385" s="14"/>
      <c r="F385" s="14"/>
      <c r="G385" s="14"/>
      <c r="H385" s="14"/>
      <c r="J385" s="15"/>
      <c r="R385" s="15"/>
      <c r="X385" s="15"/>
      <c r="AD385" s="15"/>
      <c r="BJ385" s="17"/>
    </row>
    <row r="386" spans="1:62">
      <c r="A386" s="4" t="s">
        <v>545</v>
      </c>
      <c r="B386" s="14">
        <v>1</v>
      </c>
      <c r="C386" s="14">
        <v>1</v>
      </c>
      <c r="D386" s="14">
        <v>1</v>
      </c>
      <c r="E386" s="14">
        <v>1</v>
      </c>
      <c r="F386" s="14">
        <v>1</v>
      </c>
      <c r="G386" s="14">
        <v>1</v>
      </c>
      <c r="H386" s="14">
        <v>1</v>
      </c>
      <c r="I386" s="4">
        <v>1</v>
      </c>
      <c r="J386" s="15">
        <v>1</v>
      </c>
      <c r="K386" s="1">
        <v>1</v>
      </c>
      <c r="L386" s="4">
        <v>1</v>
      </c>
      <c r="M386" s="4">
        <v>1</v>
      </c>
      <c r="N386" s="4">
        <v>1</v>
      </c>
      <c r="O386" s="4">
        <v>1</v>
      </c>
      <c r="P386" s="4">
        <v>1</v>
      </c>
      <c r="Q386" s="4">
        <v>1</v>
      </c>
      <c r="R386" s="15">
        <v>1</v>
      </c>
      <c r="S386" s="4">
        <v>1</v>
      </c>
      <c r="T386" s="4">
        <v>1</v>
      </c>
      <c r="U386" s="2">
        <v>1</v>
      </c>
      <c r="V386" s="4">
        <v>1</v>
      </c>
      <c r="W386" s="4">
        <v>1</v>
      </c>
      <c r="X386" s="15">
        <v>1</v>
      </c>
      <c r="Y386" s="4">
        <v>1</v>
      </c>
      <c r="Z386" s="4">
        <v>1</v>
      </c>
      <c r="AA386" s="4">
        <v>1</v>
      </c>
      <c r="AB386" s="4">
        <v>1</v>
      </c>
      <c r="AC386" s="4">
        <v>1</v>
      </c>
      <c r="AD386" s="15">
        <v>1</v>
      </c>
      <c r="AE386" s="1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v>1</v>
      </c>
      <c r="AK386" s="4">
        <v>1</v>
      </c>
      <c r="AL386" s="4">
        <v>1</v>
      </c>
      <c r="AM386" s="4">
        <v>1</v>
      </c>
      <c r="AN386" s="4">
        <v>1</v>
      </c>
      <c r="AO386" s="2">
        <v>1</v>
      </c>
      <c r="AP386" s="4">
        <v>1</v>
      </c>
      <c r="AQ386" s="4">
        <v>1</v>
      </c>
      <c r="AR386" s="4">
        <v>1</v>
      </c>
      <c r="AS386" s="4">
        <v>1</v>
      </c>
      <c r="AT386" s="4">
        <v>1</v>
      </c>
      <c r="AU386" s="4">
        <v>1</v>
      </c>
      <c r="AV386" s="4">
        <v>1</v>
      </c>
      <c r="AW386" s="4">
        <v>1</v>
      </c>
      <c r="AX386" s="4">
        <v>1</v>
      </c>
      <c r="AY386" s="1">
        <v>1</v>
      </c>
      <c r="AZ386" s="4">
        <v>1</v>
      </c>
      <c r="BA386" s="4">
        <v>1</v>
      </c>
      <c r="BB386" s="4">
        <v>1</v>
      </c>
      <c r="BC386" s="4">
        <v>1</v>
      </c>
      <c r="BD386" s="4">
        <v>1</v>
      </c>
      <c r="BE386" s="4">
        <v>1</v>
      </c>
      <c r="BF386" s="4">
        <v>1</v>
      </c>
      <c r="BG386" s="4">
        <v>1</v>
      </c>
      <c r="BH386" s="4">
        <v>1</v>
      </c>
      <c r="BI386" s="2">
        <v>1</v>
      </c>
      <c r="BJ386" s="17" t="s">
        <v>0</v>
      </c>
    </row>
    <row r="387" spans="1:62">
      <c r="A387" s="4" t="s">
        <v>546</v>
      </c>
      <c r="B387" s="14">
        <v>50</v>
      </c>
      <c r="C387" s="14">
        <v>58</v>
      </c>
      <c r="D387" s="14">
        <v>66</v>
      </c>
      <c r="E387" s="14">
        <v>74</v>
      </c>
      <c r="F387" s="14">
        <v>82</v>
      </c>
      <c r="G387" s="14">
        <v>90</v>
      </c>
      <c r="H387" s="14">
        <v>98</v>
      </c>
      <c r="I387" s="4">
        <v>106</v>
      </c>
      <c r="J387" s="15">
        <v>118</v>
      </c>
      <c r="K387" s="1">
        <v>130</v>
      </c>
      <c r="L387" s="4">
        <v>142</v>
      </c>
      <c r="M387" s="4">
        <v>154</v>
      </c>
      <c r="N387" s="4">
        <v>166</v>
      </c>
      <c r="O387" s="4">
        <v>178</v>
      </c>
      <c r="P387" s="4">
        <v>190</v>
      </c>
      <c r="Q387" s="4">
        <v>202</v>
      </c>
      <c r="R387" s="15">
        <v>220</v>
      </c>
      <c r="S387" s="4">
        <v>238</v>
      </c>
      <c r="T387" s="4">
        <v>256</v>
      </c>
      <c r="U387" s="2">
        <v>274</v>
      </c>
      <c r="V387" s="4">
        <v>292</v>
      </c>
      <c r="W387" s="4">
        <v>310</v>
      </c>
      <c r="X387" s="15">
        <v>336</v>
      </c>
      <c r="Y387" s="4">
        <v>362</v>
      </c>
      <c r="Z387" s="4">
        <v>388</v>
      </c>
      <c r="AA387" s="4">
        <v>414</v>
      </c>
      <c r="AB387" s="4">
        <v>440</v>
      </c>
      <c r="AC387" s="4">
        <v>466</v>
      </c>
      <c r="AD387" s="15">
        <v>502</v>
      </c>
      <c r="AE387" s="1">
        <v>538</v>
      </c>
      <c r="AF387" s="4">
        <v>574</v>
      </c>
      <c r="AG387" s="4">
        <v>610</v>
      </c>
      <c r="AH387" s="4">
        <v>646</v>
      </c>
      <c r="AI387" s="4">
        <v>682</v>
      </c>
      <c r="AJ387" s="4">
        <v>718</v>
      </c>
      <c r="AK387" s="4">
        <v>754</v>
      </c>
      <c r="AL387" s="4">
        <v>790</v>
      </c>
      <c r="AM387" s="4">
        <v>826</v>
      </c>
      <c r="AN387" s="4">
        <v>862</v>
      </c>
      <c r="AO387" s="2">
        <v>898</v>
      </c>
      <c r="AP387" s="4">
        <v>934</v>
      </c>
      <c r="AQ387" s="4">
        <v>970</v>
      </c>
      <c r="AR387" s="4">
        <v>1006</v>
      </c>
      <c r="AS387" s="4">
        <v>1042</v>
      </c>
      <c r="AT387" s="4">
        <v>1078</v>
      </c>
      <c r="AU387" s="4">
        <v>1114</v>
      </c>
      <c r="AV387" s="4">
        <v>1150</v>
      </c>
      <c r="AW387" s="4">
        <v>1186</v>
      </c>
      <c r="AX387" s="4">
        <v>1222</v>
      </c>
      <c r="AY387" s="1">
        <v>1258</v>
      </c>
      <c r="AZ387" s="4">
        <v>1294</v>
      </c>
      <c r="BA387" s="4">
        <v>1330</v>
      </c>
      <c r="BB387" s="4">
        <v>1366</v>
      </c>
      <c r="BC387" s="4">
        <v>1402</v>
      </c>
      <c r="BD387" s="4">
        <v>1438</v>
      </c>
      <c r="BE387" s="4">
        <v>1474</v>
      </c>
      <c r="BF387" s="4">
        <v>1510</v>
      </c>
      <c r="BG387" s="4">
        <v>1546</v>
      </c>
      <c r="BH387" s="4">
        <v>1582</v>
      </c>
      <c r="BI387" s="2">
        <v>1618</v>
      </c>
      <c r="BJ387" s="17" t="s">
        <v>0</v>
      </c>
    </row>
    <row r="388" spans="1:62">
      <c r="A388" s="4" t="s">
        <v>543</v>
      </c>
      <c r="B388" s="14">
        <v>7</v>
      </c>
      <c r="C388" s="14">
        <v>7</v>
      </c>
      <c r="D388" s="14">
        <v>7.5</v>
      </c>
      <c r="E388" s="14">
        <v>7.5</v>
      </c>
      <c r="F388" s="14">
        <v>8</v>
      </c>
      <c r="G388" s="14">
        <v>8</v>
      </c>
      <c r="H388" s="14">
        <v>8.5</v>
      </c>
      <c r="I388" s="4">
        <v>8.5</v>
      </c>
      <c r="J388" s="15">
        <v>9</v>
      </c>
      <c r="K388" s="1">
        <v>9</v>
      </c>
      <c r="L388" s="4">
        <v>9.5</v>
      </c>
      <c r="M388" s="4">
        <v>9.5</v>
      </c>
      <c r="N388" s="4">
        <v>10</v>
      </c>
      <c r="O388" s="4">
        <v>10</v>
      </c>
      <c r="P388" s="4">
        <v>10.5</v>
      </c>
      <c r="Q388" s="4">
        <v>10.5</v>
      </c>
      <c r="R388" s="15">
        <v>11</v>
      </c>
      <c r="S388" s="4">
        <v>11</v>
      </c>
      <c r="T388" s="4">
        <v>11.5</v>
      </c>
      <c r="U388" s="2">
        <v>11.5</v>
      </c>
      <c r="V388" s="4">
        <v>12</v>
      </c>
      <c r="W388" s="4">
        <v>12</v>
      </c>
      <c r="X388" s="15">
        <v>12.5</v>
      </c>
      <c r="Y388" s="4">
        <v>12.5</v>
      </c>
      <c r="Z388" s="4">
        <v>13</v>
      </c>
      <c r="AA388" s="4">
        <v>13</v>
      </c>
      <c r="AB388" s="4">
        <v>13.5</v>
      </c>
      <c r="AC388" s="4">
        <v>13.5</v>
      </c>
      <c r="AD388" s="15">
        <v>14</v>
      </c>
      <c r="AE388" s="1">
        <v>14</v>
      </c>
      <c r="AF388" s="4">
        <v>14.5</v>
      </c>
      <c r="AG388" s="4">
        <v>14.5</v>
      </c>
      <c r="AH388" s="4">
        <v>15</v>
      </c>
      <c r="AI388" s="4">
        <v>15</v>
      </c>
      <c r="AJ388" s="4">
        <v>15.5</v>
      </c>
      <c r="AK388" s="4">
        <v>15.5</v>
      </c>
      <c r="AL388" s="4">
        <v>16</v>
      </c>
      <c r="AM388" s="4">
        <v>16</v>
      </c>
      <c r="AN388" s="4">
        <v>16.5</v>
      </c>
      <c r="AO388" s="2">
        <v>16.5</v>
      </c>
      <c r="AP388" s="4">
        <v>17</v>
      </c>
      <c r="AQ388" s="4">
        <v>17</v>
      </c>
      <c r="AR388" s="4">
        <v>17.5</v>
      </c>
      <c r="AS388" s="4">
        <v>17.5</v>
      </c>
      <c r="AT388" s="4">
        <v>18</v>
      </c>
      <c r="AU388" s="4">
        <v>18</v>
      </c>
      <c r="AV388" s="4">
        <v>18.5</v>
      </c>
      <c r="AW388" s="4">
        <v>18.5</v>
      </c>
      <c r="AX388" s="4">
        <v>19</v>
      </c>
      <c r="AY388" s="1">
        <v>19</v>
      </c>
      <c r="AZ388" s="4">
        <v>19.5</v>
      </c>
      <c r="BA388" s="4">
        <v>19.5</v>
      </c>
      <c r="BB388" s="4">
        <v>20</v>
      </c>
      <c r="BC388" s="4">
        <v>20</v>
      </c>
      <c r="BD388" s="4">
        <v>20.5</v>
      </c>
      <c r="BE388" s="4">
        <v>20.5</v>
      </c>
      <c r="BF388" s="4">
        <v>21</v>
      </c>
      <c r="BG388" s="4">
        <v>21</v>
      </c>
      <c r="BH388" s="4">
        <v>21.5</v>
      </c>
      <c r="BI388" s="2">
        <v>21.5</v>
      </c>
      <c r="BJ388" s="17" t="s">
        <v>0</v>
      </c>
    </row>
    <row r="389" spans="1:62">
      <c r="A389" s="4" t="s">
        <v>3</v>
      </c>
      <c r="B389" s="17"/>
      <c r="C389" s="14"/>
      <c r="D389" s="14"/>
      <c r="E389" s="14"/>
      <c r="F389" s="14"/>
      <c r="G389" s="14"/>
      <c r="H389" s="14"/>
      <c r="J389" s="15"/>
      <c r="R389" s="15"/>
      <c r="X389" s="15"/>
      <c r="AD389" s="15"/>
      <c r="BJ389" s="17"/>
    </row>
    <row r="390" spans="1:62">
      <c r="B390" s="14"/>
      <c r="C390" s="14"/>
      <c r="D390" s="14"/>
      <c r="E390" s="14"/>
      <c r="F390" s="14"/>
      <c r="G390" s="14"/>
      <c r="H390" s="14"/>
      <c r="J390" s="15"/>
      <c r="R390" s="15"/>
      <c r="X390" s="15"/>
      <c r="AD390" s="15"/>
      <c r="BJ390" s="17"/>
    </row>
    <row r="391" spans="1:62">
      <c r="B391" s="14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A395" s="4" t="s">
        <v>681</v>
      </c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A396" s="4" t="s">
        <v>682</v>
      </c>
      <c r="B396" s="14">
        <v>16</v>
      </c>
      <c r="C396" s="14">
        <v>17.600000000000001</v>
      </c>
      <c r="D396" s="14">
        <v>19.3</v>
      </c>
      <c r="E396" s="14">
        <v>21</v>
      </c>
      <c r="F396" s="14">
        <v>22.6</v>
      </c>
      <c r="G396" s="14">
        <v>24.3</v>
      </c>
      <c r="H396" s="14">
        <v>26</v>
      </c>
      <c r="I396" s="4">
        <v>27.6</v>
      </c>
      <c r="J396" s="15">
        <v>29.3</v>
      </c>
      <c r="K396" s="1">
        <v>31</v>
      </c>
      <c r="L396" s="4">
        <v>32.6</v>
      </c>
      <c r="M396" s="4">
        <v>34.299999999999997</v>
      </c>
      <c r="N396" s="4">
        <v>36</v>
      </c>
      <c r="O396" s="4">
        <v>37.6</v>
      </c>
      <c r="P396" s="4">
        <v>39.299999999999997</v>
      </c>
      <c r="Q396" s="4">
        <v>41</v>
      </c>
      <c r="R396" s="15">
        <v>42.6</v>
      </c>
      <c r="S396" s="4">
        <v>44.3</v>
      </c>
      <c r="T396" s="4">
        <v>46</v>
      </c>
      <c r="U396" s="2">
        <v>47.6</v>
      </c>
      <c r="V396" s="4">
        <v>49.3</v>
      </c>
      <c r="W396" s="4">
        <v>51</v>
      </c>
      <c r="X396" s="15">
        <v>52.6</v>
      </c>
      <c r="Y396" s="4">
        <v>54.3</v>
      </c>
      <c r="Z396" s="4">
        <v>56</v>
      </c>
      <c r="AA396" s="4">
        <v>57.6</v>
      </c>
      <c r="AB396" s="4">
        <v>59.3</v>
      </c>
      <c r="AC396" s="4">
        <v>61</v>
      </c>
      <c r="AD396" s="15">
        <v>62.6</v>
      </c>
      <c r="AE396" s="1">
        <v>64.3</v>
      </c>
      <c r="AF396" s="4">
        <v>66</v>
      </c>
      <c r="AG396" s="4">
        <v>67.599999999999994</v>
      </c>
      <c r="AH396" s="4">
        <v>69.3</v>
      </c>
      <c r="AI396" s="4">
        <v>71</v>
      </c>
      <c r="AJ396" s="4">
        <v>72.599999999999994</v>
      </c>
      <c r="AK396" s="4">
        <v>74.3</v>
      </c>
      <c r="AL396" s="4">
        <v>76</v>
      </c>
      <c r="AM396" s="4">
        <v>77.599999999999994</v>
      </c>
      <c r="AN396" s="4">
        <v>79.3</v>
      </c>
      <c r="AO396" s="2">
        <v>81</v>
      </c>
      <c r="AP396" s="4">
        <v>82.6</v>
      </c>
      <c r="AQ396" s="4">
        <v>84.3</v>
      </c>
      <c r="AR396" s="4">
        <v>86</v>
      </c>
      <c r="AS396" s="4">
        <v>87.6</v>
      </c>
      <c r="AT396" s="4">
        <v>89.3</v>
      </c>
      <c r="AU396" s="4">
        <v>91</v>
      </c>
      <c r="AV396" s="4">
        <v>92.6</v>
      </c>
      <c r="AW396" s="4">
        <v>94.3</v>
      </c>
      <c r="AX396" s="4">
        <v>96</v>
      </c>
      <c r="AY396" s="1">
        <v>97.6</v>
      </c>
      <c r="AZ396" s="4">
        <v>99.3</v>
      </c>
      <c r="BA396" s="4">
        <v>101</v>
      </c>
      <c r="BB396" s="4">
        <v>102.6</v>
      </c>
      <c r="BC396" s="4">
        <v>104.3</v>
      </c>
      <c r="BD396" s="4">
        <v>106</v>
      </c>
      <c r="BE396" s="4">
        <v>107.6</v>
      </c>
      <c r="BF396" s="4">
        <v>109.3</v>
      </c>
      <c r="BG396" s="4">
        <v>111</v>
      </c>
      <c r="BH396" s="4">
        <v>112.6</v>
      </c>
      <c r="BI396" s="2">
        <v>114.3</v>
      </c>
      <c r="BJ396" s="17" t="s">
        <v>0</v>
      </c>
    </row>
    <row r="397" spans="1:62">
      <c r="A397" s="4" t="s">
        <v>3</v>
      </c>
      <c r="B397" s="14"/>
      <c r="C397" s="14"/>
      <c r="D397" s="14"/>
      <c r="E397" s="14"/>
      <c r="F397" s="14"/>
      <c r="G397" s="14"/>
      <c r="H397" s="14"/>
      <c r="J397" s="15"/>
      <c r="R397" s="15"/>
      <c r="X397" s="15"/>
      <c r="AD397" s="15"/>
      <c r="BJ397" s="17"/>
    </row>
    <row r="398" spans="1:62">
      <c r="A398" s="4" t="s">
        <v>683</v>
      </c>
      <c r="B398" s="14"/>
      <c r="C398" s="14"/>
      <c r="D398" s="14"/>
      <c r="E398" s="14"/>
      <c r="F398" s="14"/>
      <c r="G398" s="14"/>
      <c r="H398" s="14"/>
      <c r="J398" s="15"/>
      <c r="R398" s="15"/>
      <c r="X398" s="15"/>
      <c r="AD398" s="15"/>
      <c r="BJ398" s="17"/>
    </row>
    <row r="399" spans="1:62">
      <c r="A399" s="4" t="s">
        <v>653</v>
      </c>
      <c r="B399" s="14">
        <v>15</v>
      </c>
      <c r="C399" s="14">
        <v>27</v>
      </c>
      <c r="D399" s="14">
        <v>36</v>
      </c>
      <c r="E399" s="14">
        <v>44</v>
      </c>
      <c r="F399" s="14">
        <v>50</v>
      </c>
      <c r="G399" s="14">
        <v>55</v>
      </c>
      <c r="H399" s="14">
        <v>59</v>
      </c>
      <c r="I399" s="4">
        <v>62</v>
      </c>
      <c r="J399" s="15">
        <v>66</v>
      </c>
      <c r="K399" s="1">
        <v>68</v>
      </c>
      <c r="L399" s="4">
        <v>71</v>
      </c>
      <c r="M399" s="4">
        <v>73</v>
      </c>
      <c r="N399" s="4">
        <v>75</v>
      </c>
      <c r="O399" s="4">
        <v>77</v>
      </c>
      <c r="P399" s="4">
        <v>78</v>
      </c>
      <c r="Q399" s="4">
        <v>80</v>
      </c>
      <c r="R399" s="15">
        <v>81</v>
      </c>
      <c r="S399" s="4">
        <v>82</v>
      </c>
      <c r="T399" s="4">
        <v>83</v>
      </c>
      <c r="U399" s="2">
        <v>84</v>
      </c>
      <c r="V399" s="4">
        <v>85</v>
      </c>
      <c r="W399" s="4">
        <v>86</v>
      </c>
      <c r="X399" s="15">
        <v>87</v>
      </c>
      <c r="Y399" s="4">
        <v>88</v>
      </c>
      <c r="Z399" s="4">
        <v>88</v>
      </c>
      <c r="AA399" s="4">
        <v>89</v>
      </c>
      <c r="AB399" s="4">
        <v>90</v>
      </c>
      <c r="AC399" s="4">
        <v>90</v>
      </c>
      <c r="AD399" s="15">
        <v>91</v>
      </c>
      <c r="AE399" s="1">
        <v>91</v>
      </c>
      <c r="AF399" s="4">
        <v>92</v>
      </c>
      <c r="AG399" s="4">
        <v>92</v>
      </c>
      <c r="AH399" s="4">
        <v>93</v>
      </c>
      <c r="AI399" s="4">
        <v>93</v>
      </c>
      <c r="AJ399" s="4">
        <v>93</v>
      </c>
      <c r="AK399" s="4">
        <v>94</v>
      </c>
      <c r="AL399" s="4">
        <v>94</v>
      </c>
      <c r="AM399" s="4">
        <v>95</v>
      </c>
      <c r="AN399" s="4">
        <v>95</v>
      </c>
      <c r="AO399" s="2">
        <v>95</v>
      </c>
      <c r="AP399" s="4">
        <v>95</v>
      </c>
      <c r="AQ399" s="4">
        <v>96</v>
      </c>
      <c r="AR399" s="4">
        <v>96</v>
      </c>
      <c r="AS399" s="4">
        <v>96</v>
      </c>
      <c r="AT399" s="4">
        <v>97</v>
      </c>
      <c r="AU399" s="4">
        <v>97</v>
      </c>
      <c r="AV399" s="4">
        <v>97</v>
      </c>
      <c r="AW399" s="4">
        <v>97</v>
      </c>
      <c r="AX399" s="4">
        <v>98</v>
      </c>
      <c r="AY399" s="1">
        <v>98</v>
      </c>
      <c r="AZ399" s="4">
        <v>98</v>
      </c>
      <c r="BA399" s="4">
        <v>98</v>
      </c>
      <c r="BB399" s="4">
        <v>98</v>
      </c>
      <c r="BC399" s="4">
        <v>99</v>
      </c>
      <c r="BD399" s="4">
        <v>99</v>
      </c>
      <c r="BE399" s="4">
        <v>99</v>
      </c>
      <c r="BF399" s="4">
        <v>99</v>
      </c>
      <c r="BG399" s="4">
        <v>99</v>
      </c>
      <c r="BH399" s="4">
        <v>99</v>
      </c>
      <c r="BI399" s="2">
        <v>100</v>
      </c>
      <c r="BJ399" s="17" t="s">
        <v>0</v>
      </c>
    </row>
    <row r="400" spans="1:62">
      <c r="A400" s="4" t="s">
        <v>3</v>
      </c>
      <c r="B400" s="14"/>
      <c r="C400" s="14"/>
      <c r="D400" s="14"/>
      <c r="E400" s="14"/>
      <c r="F400" s="14"/>
      <c r="G400" s="14"/>
      <c r="H400" s="14"/>
      <c r="J400" s="15"/>
      <c r="R400" s="15"/>
      <c r="X400" s="15"/>
      <c r="AD400" s="15"/>
      <c r="BJ400" s="17"/>
    </row>
    <row r="401" spans="1:62">
      <c r="A401" s="4" t="s">
        <v>684</v>
      </c>
      <c r="B401" s="14"/>
      <c r="C401" s="14"/>
      <c r="D401" s="14"/>
      <c r="E401" s="14"/>
      <c r="F401" s="14"/>
      <c r="G401" s="14"/>
      <c r="H401" s="14"/>
      <c r="J401" s="15"/>
      <c r="R401" s="15"/>
      <c r="X401" s="15"/>
      <c r="AD401" s="15"/>
      <c r="BJ401" s="17"/>
    </row>
    <row r="402" spans="1:62">
      <c r="A402" s="4" t="s">
        <v>562</v>
      </c>
      <c r="B402" s="14" t="s">
        <v>0</v>
      </c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685</v>
      </c>
      <c r="B403" s="14">
        <v>-5</v>
      </c>
      <c r="C403" s="14">
        <v>-7</v>
      </c>
      <c r="D403" s="14">
        <v>-9</v>
      </c>
      <c r="E403" s="14">
        <v>-11</v>
      </c>
      <c r="F403" s="14">
        <v>-13</v>
      </c>
      <c r="G403" s="14">
        <v>-15</v>
      </c>
      <c r="H403" s="14">
        <v>-17</v>
      </c>
      <c r="I403" s="4">
        <v>-19</v>
      </c>
      <c r="J403" s="15">
        <v>-21</v>
      </c>
      <c r="K403" s="1">
        <v>-23</v>
      </c>
      <c r="L403" s="4">
        <v>-25</v>
      </c>
      <c r="M403" s="4">
        <v>-27</v>
      </c>
      <c r="N403" s="4">
        <v>-29</v>
      </c>
      <c r="O403" s="4">
        <v>-31</v>
      </c>
      <c r="P403" s="4">
        <v>-33</v>
      </c>
      <c r="Q403" s="4">
        <v>-35</v>
      </c>
      <c r="R403" s="15">
        <v>-37</v>
      </c>
      <c r="S403" s="4">
        <v>-39</v>
      </c>
      <c r="T403" s="4">
        <v>-41</v>
      </c>
      <c r="U403" s="2">
        <v>-43</v>
      </c>
      <c r="V403" s="4">
        <v>-45</v>
      </c>
      <c r="W403" s="4">
        <v>-47</v>
      </c>
      <c r="X403" s="15">
        <v>-49</v>
      </c>
      <c r="Y403" s="4">
        <v>-51</v>
      </c>
      <c r="Z403" s="4">
        <v>-53</v>
      </c>
      <c r="AA403" s="4">
        <v>-55</v>
      </c>
      <c r="AB403" s="4">
        <v>-57</v>
      </c>
      <c r="AC403" s="4">
        <v>-59</v>
      </c>
      <c r="AD403" s="15">
        <v>-61</v>
      </c>
      <c r="AE403" s="1">
        <v>-63</v>
      </c>
      <c r="AF403" s="4">
        <v>-65</v>
      </c>
      <c r="AG403" s="4">
        <v>-67</v>
      </c>
      <c r="AH403" s="4">
        <v>-69</v>
      </c>
      <c r="AI403" s="4">
        <v>-71</v>
      </c>
      <c r="AJ403" s="4">
        <v>-73</v>
      </c>
      <c r="AK403" s="4">
        <v>-75</v>
      </c>
      <c r="AL403" s="4">
        <v>-77</v>
      </c>
      <c r="AM403" s="4">
        <v>-79</v>
      </c>
      <c r="AN403" s="4">
        <v>-81</v>
      </c>
      <c r="AO403" s="2">
        <v>-83</v>
      </c>
      <c r="AP403" s="4">
        <v>-85</v>
      </c>
      <c r="AQ403" s="4">
        <v>-87</v>
      </c>
      <c r="AR403" s="4">
        <v>-89</v>
      </c>
      <c r="AS403" s="4">
        <v>-91</v>
      </c>
      <c r="AT403" s="4">
        <v>-93</v>
      </c>
      <c r="AU403" s="4">
        <v>-95</v>
      </c>
      <c r="AV403" s="4">
        <v>-97</v>
      </c>
      <c r="AW403" s="4">
        <v>-99</v>
      </c>
      <c r="AX403" s="4">
        <v>-101</v>
      </c>
      <c r="AY403" s="1">
        <v>-103</v>
      </c>
      <c r="AZ403" s="4">
        <v>-105</v>
      </c>
      <c r="BA403" s="4">
        <v>-107</v>
      </c>
      <c r="BB403" s="4">
        <v>-109</v>
      </c>
      <c r="BC403" s="4">
        <v>-111</v>
      </c>
      <c r="BD403" s="4">
        <v>-113</v>
      </c>
      <c r="BE403" s="4">
        <v>-115</v>
      </c>
      <c r="BF403" s="4">
        <v>-117</v>
      </c>
      <c r="BG403" s="4">
        <v>-119</v>
      </c>
      <c r="BH403" s="4">
        <v>-121</v>
      </c>
      <c r="BI403" s="2">
        <v>-123</v>
      </c>
      <c r="BJ403" s="17" t="s">
        <v>0</v>
      </c>
    </row>
    <row r="404" spans="1:62">
      <c r="A404" s="4" t="s">
        <v>686</v>
      </c>
      <c r="B404" s="14">
        <v>-5</v>
      </c>
      <c r="C404" s="14">
        <v>-7</v>
      </c>
      <c r="D404" s="14">
        <v>-9</v>
      </c>
      <c r="E404" s="14">
        <v>-11</v>
      </c>
      <c r="F404" s="14">
        <v>-13</v>
      </c>
      <c r="G404" s="14">
        <v>-15</v>
      </c>
      <c r="H404" s="14">
        <v>-17</v>
      </c>
      <c r="I404" s="4">
        <v>-19</v>
      </c>
      <c r="J404" s="15">
        <v>-21</v>
      </c>
      <c r="K404" s="1">
        <v>-23</v>
      </c>
      <c r="L404" s="4">
        <v>-25</v>
      </c>
      <c r="M404" s="4">
        <v>-27</v>
      </c>
      <c r="N404" s="4">
        <v>-29</v>
      </c>
      <c r="O404" s="4">
        <v>-31</v>
      </c>
      <c r="P404" s="4">
        <v>-33</v>
      </c>
      <c r="Q404" s="4">
        <v>-35</v>
      </c>
      <c r="R404" s="15">
        <v>-37</v>
      </c>
      <c r="S404" s="4">
        <v>-39</v>
      </c>
      <c r="T404" s="4">
        <v>-41</v>
      </c>
      <c r="U404" s="2">
        <v>-43</v>
      </c>
      <c r="V404" s="4">
        <v>-45</v>
      </c>
      <c r="W404" s="4">
        <v>-47</v>
      </c>
      <c r="X404" s="15">
        <v>-49</v>
      </c>
      <c r="Y404" s="4">
        <v>-51</v>
      </c>
      <c r="Z404" s="4">
        <v>-53</v>
      </c>
      <c r="AA404" s="4">
        <v>-55</v>
      </c>
      <c r="AB404" s="4">
        <v>-57</v>
      </c>
      <c r="AC404" s="4">
        <v>-59</v>
      </c>
      <c r="AD404" s="15">
        <v>-61</v>
      </c>
      <c r="AE404" s="1">
        <v>-63</v>
      </c>
      <c r="AF404" s="4">
        <v>-65</v>
      </c>
      <c r="AG404" s="4">
        <v>-67</v>
      </c>
      <c r="AH404" s="4">
        <v>-69</v>
      </c>
      <c r="AI404" s="4">
        <v>-71</v>
      </c>
      <c r="AJ404" s="4">
        <v>-73</v>
      </c>
      <c r="AK404" s="4">
        <v>-75</v>
      </c>
      <c r="AL404" s="4">
        <v>-77</v>
      </c>
      <c r="AM404" s="4">
        <v>-79</v>
      </c>
      <c r="AN404" s="4">
        <v>-81</v>
      </c>
      <c r="AO404" s="2">
        <v>-83</v>
      </c>
      <c r="AP404" s="4">
        <v>-85</v>
      </c>
      <c r="AQ404" s="4">
        <v>-87</v>
      </c>
      <c r="AR404" s="4">
        <v>-89</v>
      </c>
      <c r="AS404" s="4">
        <v>-91</v>
      </c>
      <c r="AT404" s="4">
        <v>-93</v>
      </c>
      <c r="AU404" s="4">
        <v>-95</v>
      </c>
      <c r="AV404" s="4">
        <v>-97</v>
      </c>
      <c r="AW404" s="4">
        <v>-99</v>
      </c>
      <c r="AX404" s="4">
        <v>-101</v>
      </c>
      <c r="AY404" s="1">
        <v>-103</v>
      </c>
      <c r="AZ404" s="4">
        <v>-105</v>
      </c>
      <c r="BA404" s="4">
        <v>-107</v>
      </c>
      <c r="BB404" s="4">
        <v>-109</v>
      </c>
      <c r="BC404" s="4">
        <v>-111</v>
      </c>
      <c r="BD404" s="4">
        <v>-113</v>
      </c>
      <c r="BE404" s="4">
        <v>-115</v>
      </c>
      <c r="BF404" s="4">
        <v>-117</v>
      </c>
      <c r="BG404" s="4">
        <v>-119</v>
      </c>
      <c r="BH404" s="4">
        <v>-121</v>
      </c>
      <c r="BI404" s="2">
        <v>-123</v>
      </c>
      <c r="BJ404" s="17" t="s">
        <v>0</v>
      </c>
    </row>
    <row r="405" spans="1:62">
      <c r="A405" s="4" t="s">
        <v>3</v>
      </c>
      <c r="B405" s="14"/>
      <c r="C405" s="14"/>
      <c r="D405" s="14"/>
      <c r="E405" s="14"/>
      <c r="F405" s="14"/>
      <c r="G405" s="14"/>
      <c r="H405" s="14"/>
      <c r="J405" s="15"/>
      <c r="R405" s="15"/>
      <c r="X405" s="15"/>
      <c r="AD405" s="15"/>
      <c r="BJ405" s="17"/>
    </row>
    <row r="406" spans="1:62">
      <c r="A406" s="4" t="s">
        <v>687</v>
      </c>
      <c r="B406" s="14"/>
      <c r="C406" s="14"/>
      <c r="D406" s="14"/>
      <c r="E406" s="14"/>
      <c r="F406" s="14"/>
      <c r="G406" s="14"/>
      <c r="H406" s="14"/>
      <c r="J406" s="15"/>
      <c r="R406" s="15"/>
      <c r="X406" s="15"/>
      <c r="AD406" s="15"/>
      <c r="BJ406" s="17"/>
    </row>
    <row r="407" spans="1:62">
      <c r="A407" s="4" t="s">
        <v>688</v>
      </c>
      <c r="B407" s="14">
        <v>25</v>
      </c>
      <c r="C407" s="14">
        <v>35</v>
      </c>
      <c r="D407" s="14">
        <v>45</v>
      </c>
      <c r="E407" s="14">
        <v>55</v>
      </c>
      <c r="F407" s="14">
        <v>65</v>
      </c>
      <c r="G407" s="14">
        <v>75</v>
      </c>
      <c r="H407" s="14">
        <v>85</v>
      </c>
      <c r="I407" s="4">
        <v>95</v>
      </c>
      <c r="J407" s="15">
        <v>105</v>
      </c>
      <c r="K407" s="1">
        <v>115</v>
      </c>
      <c r="L407" s="4">
        <v>125</v>
      </c>
      <c r="M407" s="4">
        <v>135</v>
      </c>
      <c r="N407" s="4">
        <v>145</v>
      </c>
      <c r="O407" s="4">
        <v>155</v>
      </c>
      <c r="P407" s="4">
        <v>165</v>
      </c>
      <c r="Q407" s="4">
        <v>175</v>
      </c>
      <c r="R407" s="15">
        <v>185</v>
      </c>
      <c r="S407" s="4">
        <v>195</v>
      </c>
      <c r="T407" s="4">
        <v>205</v>
      </c>
      <c r="U407" s="2">
        <v>215</v>
      </c>
      <c r="V407" s="4">
        <v>225</v>
      </c>
      <c r="W407" s="4">
        <v>235</v>
      </c>
      <c r="X407" s="15">
        <v>245</v>
      </c>
      <c r="Y407" s="4">
        <v>255</v>
      </c>
      <c r="Z407" s="4">
        <v>265</v>
      </c>
      <c r="AA407" s="4">
        <v>275</v>
      </c>
      <c r="AB407" s="4">
        <v>285</v>
      </c>
      <c r="AC407" s="4">
        <v>295</v>
      </c>
      <c r="AD407" s="15">
        <v>305</v>
      </c>
      <c r="AE407" s="1">
        <v>315</v>
      </c>
      <c r="AF407" s="4">
        <v>325</v>
      </c>
      <c r="AG407" s="4">
        <v>335</v>
      </c>
      <c r="AH407" s="4">
        <v>345</v>
      </c>
      <c r="AI407" s="4">
        <v>355</v>
      </c>
      <c r="AJ407" s="4">
        <v>365</v>
      </c>
      <c r="AK407" s="4">
        <v>375</v>
      </c>
      <c r="AL407" s="4">
        <v>385</v>
      </c>
      <c r="AM407" s="4">
        <v>395</v>
      </c>
      <c r="AN407" s="4">
        <v>405</v>
      </c>
      <c r="AO407" s="2">
        <v>415</v>
      </c>
      <c r="AP407" s="4">
        <v>425</v>
      </c>
      <c r="AQ407" s="4">
        <v>435</v>
      </c>
      <c r="AR407" s="4">
        <v>445</v>
      </c>
      <c r="AS407" s="4">
        <v>455</v>
      </c>
      <c r="AT407" s="4">
        <v>465</v>
      </c>
      <c r="AU407" s="4">
        <v>475</v>
      </c>
      <c r="AV407" s="4">
        <v>485</v>
      </c>
      <c r="AW407" s="4">
        <v>495</v>
      </c>
      <c r="AX407" s="4">
        <v>505</v>
      </c>
      <c r="AY407" s="1">
        <v>515</v>
      </c>
      <c r="AZ407" s="4">
        <v>525</v>
      </c>
      <c r="BA407" s="4">
        <v>535</v>
      </c>
      <c r="BB407" s="4">
        <v>545</v>
      </c>
      <c r="BC407" s="4">
        <v>555</v>
      </c>
      <c r="BD407" s="4">
        <v>565</v>
      </c>
      <c r="BE407" s="4">
        <v>575</v>
      </c>
      <c r="BF407" s="4">
        <v>585</v>
      </c>
      <c r="BG407" s="4">
        <v>595</v>
      </c>
      <c r="BH407" s="4">
        <v>605</v>
      </c>
      <c r="BI407" s="2">
        <v>615</v>
      </c>
      <c r="BJ407" s="17" t="s">
        <v>0</v>
      </c>
    </row>
    <row r="408" spans="1:62">
      <c r="A408" s="4" t="s">
        <v>3</v>
      </c>
      <c r="B408" s="14"/>
      <c r="C408" s="14"/>
      <c r="D408" s="14"/>
      <c r="E408" s="14"/>
      <c r="F408" s="14"/>
      <c r="G408" s="14"/>
      <c r="H408" s="14"/>
      <c r="J408" s="15"/>
      <c r="R408" s="15"/>
      <c r="X408" s="15"/>
      <c r="AD408" s="15"/>
      <c r="BJ408" s="17"/>
    </row>
    <row r="409" spans="1:62">
      <c r="A409" s="4" t="s">
        <v>689</v>
      </c>
      <c r="B409" s="14"/>
      <c r="C409" s="14"/>
      <c r="D409" s="14"/>
      <c r="E409" s="14"/>
      <c r="F409" s="14"/>
      <c r="G409" s="14"/>
      <c r="H409" s="14"/>
      <c r="J409" s="15"/>
      <c r="R409" s="15"/>
      <c r="X409" s="15"/>
      <c r="AD409" s="15"/>
      <c r="BJ409" s="17"/>
    </row>
    <row r="410" spans="1:62">
      <c r="A410" s="4" t="s">
        <v>653</v>
      </c>
      <c r="B410" s="14">
        <v>7</v>
      </c>
      <c r="C410" s="14">
        <v>13</v>
      </c>
      <c r="D410" s="14">
        <v>18</v>
      </c>
      <c r="E410" s="14">
        <v>22</v>
      </c>
      <c r="F410" s="14">
        <v>25</v>
      </c>
      <c r="G410" s="14">
        <v>27</v>
      </c>
      <c r="H410" s="14">
        <v>29</v>
      </c>
      <c r="I410" s="4">
        <v>31</v>
      </c>
      <c r="J410" s="15">
        <v>33</v>
      </c>
      <c r="K410" s="1">
        <v>34</v>
      </c>
      <c r="L410" s="4">
        <v>35</v>
      </c>
      <c r="M410" s="4">
        <v>36</v>
      </c>
      <c r="N410" s="4">
        <v>37</v>
      </c>
      <c r="O410" s="4">
        <v>38</v>
      </c>
      <c r="P410" s="4">
        <v>39</v>
      </c>
      <c r="Q410" s="4">
        <v>40</v>
      </c>
      <c r="R410" s="15">
        <v>40</v>
      </c>
      <c r="S410" s="4">
        <v>41</v>
      </c>
      <c r="T410" s="4">
        <v>41</v>
      </c>
      <c r="U410" s="2">
        <v>42</v>
      </c>
      <c r="V410" s="4">
        <v>42</v>
      </c>
      <c r="W410" s="4">
        <v>43</v>
      </c>
      <c r="X410" s="15">
        <v>43</v>
      </c>
      <c r="Y410" s="4">
        <v>44</v>
      </c>
      <c r="Z410" s="4">
        <v>44</v>
      </c>
      <c r="AA410" s="4">
        <v>44</v>
      </c>
      <c r="AB410" s="4">
        <v>45</v>
      </c>
      <c r="AC410" s="4">
        <v>45</v>
      </c>
      <c r="AD410" s="15">
        <v>45</v>
      </c>
      <c r="AE410" s="1">
        <v>45</v>
      </c>
      <c r="AF410" s="4">
        <v>46</v>
      </c>
      <c r="AG410" s="4">
        <v>46</v>
      </c>
      <c r="AH410" s="4">
        <v>46</v>
      </c>
      <c r="AI410" s="4">
        <v>46</v>
      </c>
      <c r="AJ410" s="4">
        <v>46</v>
      </c>
      <c r="AK410" s="4">
        <v>47</v>
      </c>
      <c r="AL410" s="4">
        <v>47</v>
      </c>
      <c r="AM410" s="4">
        <v>47</v>
      </c>
      <c r="AN410" s="4">
        <v>47</v>
      </c>
      <c r="AO410" s="2">
        <v>47</v>
      </c>
      <c r="AP410" s="4">
        <v>47</v>
      </c>
      <c r="AQ410" s="4">
        <v>48</v>
      </c>
      <c r="AR410" s="4">
        <v>48</v>
      </c>
      <c r="AS410" s="4">
        <v>48</v>
      </c>
      <c r="AT410" s="4">
        <v>48</v>
      </c>
      <c r="AU410" s="4">
        <v>48</v>
      </c>
      <c r="AV410" s="4">
        <v>48</v>
      </c>
      <c r="AW410" s="4">
        <v>48</v>
      </c>
      <c r="AX410" s="4">
        <v>49</v>
      </c>
      <c r="AY410" s="1">
        <v>49</v>
      </c>
      <c r="AZ410" s="4">
        <v>49</v>
      </c>
      <c r="BA410" s="4">
        <v>49</v>
      </c>
      <c r="BB410" s="4">
        <v>49</v>
      </c>
      <c r="BC410" s="4">
        <v>49</v>
      </c>
      <c r="BD410" s="4">
        <v>49</v>
      </c>
      <c r="BE410" s="4">
        <v>49</v>
      </c>
      <c r="BF410" s="4">
        <v>49</v>
      </c>
      <c r="BG410" s="4">
        <v>49</v>
      </c>
      <c r="BH410" s="4">
        <v>49</v>
      </c>
      <c r="BI410" s="2">
        <v>50</v>
      </c>
      <c r="BJ410" s="17" t="s">
        <v>0</v>
      </c>
    </row>
    <row r="411" spans="1:62">
      <c r="A411" s="4" t="s">
        <v>3</v>
      </c>
      <c r="B411" s="14"/>
      <c r="C411" s="14"/>
      <c r="D411" s="14"/>
      <c r="E411" s="14"/>
      <c r="F411" s="14"/>
      <c r="G411" s="14"/>
      <c r="H411" s="14"/>
      <c r="J411" s="15"/>
      <c r="R411" s="15"/>
      <c r="X411" s="15"/>
      <c r="AD411" s="15"/>
      <c r="BJ411" s="17"/>
    </row>
    <row r="412" spans="1:62">
      <c r="A412" s="4" t="s">
        <v>690</v>
      </c>
      <c r="B412" s="14"/>
      <c r="C412" s="14"/>
      <c r="D412" s="14"/>
      <c r="E412" s="14"/>
      <c r="F412" s="14"/>
      <c r="G412" s="14"/>
      <c r="H412" s="14"/>
      <c r="J412" s="15"/>
      <c r="R412" s="15"/>
      <c r="X412" s="15"/>
      <c r="AD412" s="15"/>
      <c r="BJ412" s="17"/>
    </row>
    <row r="413" spans="1:62">
      <c r="A413" s="4" t="s">
        <v>691</v>
      </c>
      <c r="B413" s="14">
        <v>-15</v>
      </c>
      <c r="C413" s="14">
        <v>-16</v>
      </c>
      <c r="D413" s="14">
        <v>-17</v>
      </c>
      <c r="E413" s="14">
        <v>-18</v>
      </c>
      <c r="F413" s="14">
        <v>-19</v>
      </c>
      <c r="G413" s="14">
        <v>-20</v>
      </c>
      <c r="H413" s="14">
        <v>-21</v>
      </c>
      <c r="I413" s="4">
        <v>-22</v>
      </c>
      <c r="J413" s="15">
        <v>-23</v>
      </c>
      <c r="K413" s="1">
        <v>-24</v>
      </c>
      <c r="L413" s="4">
        <v>-25</v>
      </c>
      <c r="M413" s="4">
        <v>-26</v>
      </c>
      <c r="N413" s="4">
        <v>-27</v>
      </c>
      <c r="O413" s="4">
        <v>-28</v>
      </c>
      <c r="P413" s="4">
        <v>-29</v>
      </c>
      <c r="Q413" s="4">
        <v>-30</v>
      </c>
      <c r="R413" s="15">
        <v>-30</v>
      </c>
      <c r="S413" s="4">
        <v>-30</v>
      </c>
      <c r="T413" s="4">
        <v>-30</v>
      </c>
      <c r="U413" s="2">
        <v>-30</v>
      </c>
      <c r="V413" s="4">
        <v>-30</v>
      </c>
      <c r="W413" s="4">
        <v>-30</v>
      </c>
      <c r="X413" s="15">
        <v>-30</v>
      </c>
      <c r="Y413" s="4">
        <v>-30</v>
      </c>
      <c r="Z413" s="4">
        <v>-30</v>
      </c>
      <c r="AA413" s="4">
        <v>-30</v>
      </c>
      <c r="AB413" s="4">
        <v>-30</v>
      </c>
      <c r="AC413" s="4">
        <v>-30</v>
      </c>
      <c r="AD413" s="15">
        <v>-30</v>
      </c>
      <c r="AE413" s="1">
        <v>-30</v>
      </c>
      <c r="AF413" s="4">
        <v>-30</v>
      </c>
      <c r="AG413" s="4">
        <v>-30</v>
      </c>
      <c r="AH413" s="4">
        <v>-30</v>
      </c>
      <c r="AI413" s="4">
        <v>-30</v>
      </c>
      <c r="AJ413" s="4">
        <v>-30</v>
      </c>
      <c r="AK413" s="4">
        <v>-30</v>
      </c>
      <c r="AL413" s="4">
        <v>-30</v>
      </c>
      <c r="AM413" s="4">
        <v>-30</v>
      </c>
      <c r="AN413" s="4">
        <v>-30</v>
      </c>
      <c r="AO413" s="2">
        <v>-30</v>
      </c>
      <c r="AP413" s="4">
        <v>-30</v>
      </c>
      <c r="AQ413" s="4">
        <v>-30</v>
      </c>
      <c r="AR413" s="4">
        <v>-30</v>
      </c>
      <c r="AS413" s="4">
        <v>-30</v>
      </c>
      <c r="AT413" s="4">
        <v>-30</v>
      </c>
      <c r="AU413" s="4">
        <v>-30</v>
      </c>
      <c r="AV413" s="4">
        <v>-30</v>
      </c>
      <c r="AW413" s="4">
        <v>-30</v>
      </c>
      <c r="AX413" s="4">
        <v>-30</v>
      </c>
      <c r="AY413" s="1">
        <v>-30</v>
      </c>
      <c r="AZ413" s="4">
        <v>-30</v>
      </c>
      <c r="BA413" s="4">
        <v>-30</v>
      </c>
      <c r="BB413" s="4">
        <v>-30</v>
      </c>
      <c r="BC413" s="4">
        <v>-30</v>
      </c>
      <c r="BD413" s="4">
        <v>-30</v>
      </c>
      <c r="BE413" s="4">
        <v>-30</v>
      </c>
      <c r="BF413" s="4">
        <v>-30</v>
      </c>
      <c r="BG413" s="4">
        <v>-30</v>
      </c>
      <c r="BH413" s="4">
        <v>-30</v>
      </c>
      <c r="BI413" s="2">
        <v>-30</v>
      </c>
      <c r="BJ413" s="17" t="s">
        <v>0</v>
      </c>
    </row>
    <row r="414" spans="1:62">
      <c r="A414" s="4" t="s">
        <v>692</v>
      </c>
      <c r="B414" s="14">
        <v>-5</v>
      </c>
      <c r="C414" s="14">
        <v>-6</v>
      </c>
      <c r="D414" s="14">
        <v>-7</v>
      </c>
      <c r="E414" s="14">
        <v>-8</v>
      </c>
      <c r="F414" s="14">
        <v>-9</v>
      </c>
      <c r="G414" s="14">
        <v>-10</v>
      </c>
      <c r="H414" s="14">
        <v>-11</v>
      </c>
      <c r="I414" s="4">
        <v>-12</v>
      </c>
      <c r="J414" s="15">
        <v>-13</v>
      </c>
      <c r="K414" s="1">
        <v>-14</v>
      </c>
      <c r="L414" s="4">
        <v>-15</v>
      </c>
      <c r="M414" s="4">
        <v>-16</v>
      </c>
      <c r="N414" s="4">
        <v>-17</v>
      </c>
      <c r="O414" s="4">
        <v>-18</v>
      </c>
      <c r="P414" s="4">
        <v>-19</v>
      </c>
      <c r="Q414" s="4">
        <v>-20</v>
      </c>
      <c r="R414" s="15">
        <v>-21</v>
      </c>
      <c r="S414" s="4">
        <v>-22</v>
      </c>
      <c r="T414" s="4">
        <v>-23</v>
      </c>
      <c r="U414" s="2">
        <v>-24</v>
      </c>
      <c r="V414" s="4">
        <v>-25</v>
      </c>
      <c r="W414" s="4">
        <v>-26</v>
      </c>
      <c r="X414" s="15">
        <v>-26</v>
      </c>
      <c r="Y414" s="4">
        <v>-27</v>
      </c>
      <c r="Z414" s="4">
        <v>-27</v>
      </c>
      <c r="AA414" s="4">
        <v>-28</v>
      </c>
      <c r="AB414" s="4">
        <v>-28</v>
      </c>
      <c r="AC414" s="4">
        <v>-29</v>
      </c>
      <c r="AD414" s="15">
        <v>-29</v>
      </c>
      <c r="AE414" s="1">
        <v>-30</v>
      </c>
      <c r="AF414" s="4">
        <v>-30</v>
      </c>
      <c r="AG414" s="4">
        <v>-31</v>
      </c>
      <c r="AH414" s="4">
        <v>-31</v>
      </c>
      <c r="AI414" s="4">
        <v>-32</v>
      </c>
      <c r="AJ414" s="4">
        <v>-32</v>
      </c>
      <c r="AK414" s="4">
        <v>-33</v>
      </c>
      <c r="AL414" s="4">
        <v>-33</v>
      </c>
      <c r="AM414" s="4">
        <v>-34</v>
      </c>
      <c r="AN414" s="4">
        <v>-34</v>
      </c>
      <c r="AO414" s="2">
        <v>-35</v>
      </c>
      <c r="AP414" s="4">
        <v>-35</v>
      </c>
      <c r="AQ414" s="4">
        <v>-36</v>
      </c>
      <c r="AR414" s="4">
        <v>-36</v>
      </c>
      <c r="AS414" s="4">
        <v>-37</v>
      </c>
      <c r="AT414" s="4">
        <v>-37</v>
      </c>
      <c r="AU414" s="4">
        <v>-38</v>
      </c>
      <c r="AV414" s="4">
        <v>-38</v>
      </c>
      <c r="AW414" s="4">
        <v>-39</v>
      </c>
      <c r="AX414" s="4">
        <v>-39</v>
      </c>
      <c r="AY414" s="1">
        <v>-40</v>
      </c>
      <c r="AZ414" s="4">
        <v>-40</v>
      </c>
      <c r="BA414" s="4">
        <v>-41</v>
      </c>
      <c r="BB414" s="4">
        <v>-41</v>
      </c>
      <c r="BC414" s="4">
        <v>-42</v>
      </c>
      <c r="BD414" s="4">
        <v>-42</v>
      </c>
      <c r="BE414" s="4">
        <v>-43</v>
      </c>
      <c r="BF414" s="4">
        <v>-43</v>
      </c>
      <c r="BG414" s="4">
        <v>-44</v>
      </c>
      <c r="BH414" s="4">
        <v>-44</v>
      </c>
      <c r="BI414" s="2">
        <v>-45</v>
      </c>
      <c r="BJ414" s="17" t="s">
        <v>0</v>
      </c>
    </row>
    <row r="415" spans="1:62">
      <c r="A415" s="4" t="s">
        <v>3</v>
      </c>
      <c r="B415" s="14"/>
      <c r="C415" s="14"/>
      <c r="D415" s="14"/>
      <c r="E415" s="14"/>
      <c r="F415" s="14"/>
      <c r="G415" s="14"/>
      <c r="H415" s="14"/>
      <c r="J415" s="15"/>
      <c r="R415" s="15"/>
      <c r="X415" s="15"/>
      <c r="AD415" s="15"/>
      <c r="BJ415" s="17"/>
    </row>
    <row r="416" spans="1:62">
      <c r="A416" s="4" t="s">
        <v>693</v>
      </c>
      <c r="B416" s="14"/>
      <c r="C416" s="14"/>
      <c r="D416" s="14"/>
      <c r="E416" s="14"/>
      <c r="F416" s="14"/>
      <c r="G416" s="14"/>
      <c r="H416" s="14"/>
      <c r="J416" s="15"/>
      <c r="R416" s="15"/>
      <c r="X416" s="15"/>
      <c r="AD416" s="15"/>
      <c r="BJ416" s="17"/>
    </row>
    <row r="417" spans="1:62">
      <c r="A417" s="4" t="s">
        <v>694</v>
      </c>
      <c r="B417" s="14">
        <v>50</v>
      </c>
      <c r="C417" s="14">
        <v>65</v>
      </c>
      <c r="D417" s="14">
        <v>80</v>
      </c>
      <c r="E417" s="14">
        <v>95</v>
      </c>
      <c r="F417" s="14">
        <v>110</v>
      </c>
      <c r="G417" s="14">
        <v>125</v>
      </c>
      <c r="H417" s="14">
        <v>140</v>
      </c>
      <c r="I417" s="4">
        <v>155</v>
      </c>
      <c r="J417" s="15">
        <v>170</v>
      </c>
      <c r="K417" s="1">
        <v>185</v>
      </c>
      <c r="L417" s="4">
        <v>200</v>
      </c>
      <c r="M417" s="4">
        <v>215</v>
      </c>
      <c r="N417" s="4">
        <v>230</v>
      </c>
      <c r="O417" s="4">
        <v>245</v>
      </c>
      <c r="P417" s="4">
        <v>260</v>
      </c>
      <c r="Q417" s="4">
        <v>275</v>
      </c>
      <c r="R417" s="15">
        <v>290</v>
      </c>
      <c r="S417" s="4">
        <v>305</v>
      </c>
      <c r="T417" s="4">
        <v>320</v>
      </c>
      <c r="U417" s="2">
        <v>335</v>
      </c>
      <c r="V417" s="4">
        <v>350</v>
      </c>
      <c r="W417" s="4">
        <v>365</v>
      </c>
      <c r="X417" s="15">
        <v>380</v>
      </c>
      <c r="Y417" s="4">
        <v>395</v>
      </c>
      <c r="Z417" s="4">
        <v>410</v>
      </c>
      <c r="AA417" s="4">
        <v>425</v>
      </c>
      <c r="AB417" s="4">
        <v>440</v>
      </c>
      <c r="AC417" s="4">
        <v>455</v>
      </c>
      <c r="AD417" s="15">
        <v>470</v>
      </c>
      <c r="AE417" s="1">
        <v>485</v>
      </c>
      <c r="AF417" s="4">
        <v>500</v>
      </c>
      <c r="AG417" s="4">
        <v>515</v>
      </c>
      <c r="AH417" s="4">
        <v>530</v>
      </c>
      <c r="AI417" s="4">
        <v>545</v>
      </c>
      <c r="AJ417" s="4">
        <v>560</v>
      </c>
      <c r="AK417" s="4">
        <v>575</v>
      </c>
      <c r="AL417" s="4">
        <v>590</v>
      </c>
      <c r="AM417" s="4">
        <v>605</v>
      </c>
      <c r="AN417" s="4">
        <v>620</v>
      </c>
      <c r="AO417" s="2">
        <v>635</v>
      </c>
      <c r="AP417" s="4">
        <v>650</v>
      </c>
      <c r="AQ417" s="4">
        <v>665</v>
      </c>
      <c r="AR417" s="4">
        <v>680</v>
      </c>
      <c r="AS417" s="4">
        <v>695</v>
      </c>
      <c r="AT417" s="4">
        <v>710</v>
      </c>
      <c r="AU417" s="4">
        <v>725</v>
      </c>
      <c r="AV417" s="4">
        <v>740</v>
      </c>
      <c r="AW417" s="4">
        <v>755</v>
      </c>
      <c r="AX417" s="4">
        <v>770</v>
      </c>
      <c r="AY417" s="1">
        <v>785</v>
      </c>
      <c r="AZ417" s="4">
        <v>800</v>
      </c>
      <c r="BA417" s="4">
        <v>815</v>
      </c>
      <c r="BB417" s="4">
        <v>830</v>
      </c>
      <c r="BC417" s="4">
        <v>845</v>
      </c>
      <c r="BD417" s="4">
        <v>860</v>
      </c>
      <c r="BE417" s="4">
        <v>875</v>
      </c>
      <c r="BF417" s="4">
        <v>890</v>
      </c>
      <c r="BG417" s="4">
        <v>905</v>
      </c>
      <c r="BH417" s="4">
        <v>920</v>
      </c>
      <c r="BI417" s="2">
        <v>935</v>
      </c>
      <c r="BJ417" s="17" t="s">
        <v>0</v>
      </c>
    </row>
    <row r="418" spans="1:62">
      <c r="A418" s="4" t="s">
        <v>695</v>
      </c>
      <c r="B418" s="14">
        <v>25</v>
      </c>
      <c r="C418" s="14">
        <v>32</v>
      </c>
      <c r="D418" s="14">
        <v>40</v>
      </c>
      <c r="E418" s="14">
        <v>47</v>
      </c>
      <c r="F418" s="14">
        <v>55</v>
      </c>
      <c r="G418" s="14">
        <v>62</v>
      </c>
      <c r="H418" s="14">
        <v>70</v>
      </c>
      <c r="I418" s="4">
        <v>77</v>
      </c>
      <c r="J418" s="15">
        <v>85</v>
      </c>
      <c r="K418" s="1">
        <v>92</v>
      </c>
      <c r="L418" s="4">
        <v>100</v>
      </c>
      <c r="M418" s="4">
        <v>107</v>
      </c>
      <c r="N418" s="4">
        <v>115</v>
      </c>
      <c r="O418" s="4">
        <v>122</v>
      </c>
      <c r="P418" s="4">
        <v>130</v>
      </c>
      <c r="Q418" s="4">
        <v>137</v>
      </c>
      <c r="R418" s="15">
        <v>145</v>
      </c>
      <c r="S418" s="4">
        <v>152</v>
      </c>
      <c r="T418" s="4">
        <v>160</v>
      </c>
      <c r="U418" s="2">
        <v>167</v>
      </c>
      <c r="V418" s="4">
        <v>175</v>
      </c>
      <c r="W418" s="4">
        <v>182</v>
      </c>
      <c r="X418" s="15">
        <v>190</v>
      </c>
      <c r="Y418" s="4">
        <v>197</v>
      </c>
      <c r="Z418" s="4">
        <v>205</v>
      </c>
      <c r="AA418" s="4">
        <v>212</v>
      </c>
      <c r="AB418" s="4">
        <v>220</v>
      </c>
      <c r="AC418" s="4">
        <v>227</v>
      </c>
      <c r="AD418" s="15">
        <v>235</v>
      </c>
      <c r="AE418" s="1">
        <v>242</v>
      </c>
      <c r="AF418" s="4">
        <v>250</v>
      </c>
      <c r="AG418" s="4">
        <v>257</v>
      </c>
      <c r="AH418" s="4">
        <v>265</v>
      </c>
      <c r="AI418" s="4">
        <v>272</v>
      </c>
      <c r="AJ418" s="4">
        <v>280</v>
      </c>
      <c r="AK418" s="4">
        <v>287</v>
      </c>
      <c r="AL418" s="4">
        <v>295</v>
      </c>
      <c r="AM418" s="4">
        <v>302</v>
      </c>
      <c r="AN418" s="4">
        <v>310</v>
      </c>
      <c r="AO418" s="2">
        <v>317</v>
      </c>
      <c r="AP418" s="4">
        <v>325</v>
      </c>
      <c r="AQ418" s="4">
        <v>332</v>
      </c>
      <c r="AR418" s="4">
        <v>340</v>
      </c>
      <c r="AS418" s="4">
        <v>347</v>
      </c>
      <c r="AT418" s="4">
        <v>355</v>
      </c>
      <c r="AU418" s="4">
        <v>362</v>
      </c>
      <c r="AV418" s="4">
        <v>370</v>
      </c>
      <c r="AW418" s="4">
        <v>377</v>
      </c>
      <c r="AX418" s="4">
        <v>385</v>
      </c>
      <c r="AY418" s="1">
        <v>392</v>
      </c>
      <c r="AZ418" s="4">
        <v>400</v>
      </c>
      <c r="BA418" s="4">
        <v>407</v>
      </c>
      <c r="BB418" s="4">
        <v>415</v>
      </c>
      <c r="BC418" s="4">
        <v>422</v>
      </c>
      <c r="BD418" s="4">
        <v>430</v>
      </c>
      <c r="BE418" s="4">
        <v>437</v>
      </c>
      <c r="BF418" s="4">
        <v>445</v>
      </c>
      <c r="BG418" s="4">
        <v>452</v>
      </c>
      <c r="BH418" s="4">
        <v>460</v>
      </c>
      <c r="BI418" s="2">
        <v>467</v>
      </c>
      <c r="BJ418" s="17" t="s">
        <v>0</v>
      </c>
    </row>
    <row r="419" spans="1:62">
      <c r="A419" s="4" t="s">
        <v>3</v>
      </c>
      <c r="B419" s="14"/>
      <c r="C419" s="14"/>
      <c r="D419" s="14"/>
      <c r="E419" s="14"/>
      <c r="F419" s="14"/>
      <c r="G419" s="14"/>
      <c r="H419" s="14"/>
      <c r="J419" s="15"/>
      <c r="R419" s="15"/>
      <c r="X419" s="15"/>
      <c r="AD419" s="15"/>
      <c r="BJ419" s="17"/>
    </row>
    <row r="420" spans="1:62">
      <c r="A420" s="4" t="s">
        <v>696</v>
      </c>
      <c r="B420" s="14"/>
      <c r="C420" s="14"/>
      <c r="D420" s="14"/>
      <c r="E420" s="14"/>
      <c r="F420" s="14"/>
      <c r="G420" s="14"/>
      <c r="H420" s="14"/>
      <c r="J420" s="15"/>
      <c r="R420" s="15"/>
      <c r="X420" s="15"/>
      <c r="AD420" s="15"/>
      <c r="BJ420" s="17"/>
    </row>
    <row r="421" spans="1:62">
      <c r="A421" s="4" t="s">
        <v>583</v>
      </c>
      <c r="B421" s="14">
        <v>130</v>
      </c>
      <c r="C421" s="14">
        <v>150</v>
      </c>
      <c r="D421" s="14">
        <v>170</v>
      </c>
      <c r="E421" s="14">
        <v>190</v>
      </c>
      <c r="F421" s="14">
        <v>210</v>
      </c>
      <c r="G421" s="14">
        <v>230</v>
      </c>
      <c r="H421" s="14">
        <v>250</v>
      </c>
      <c r="I421" s="4">
        <v>270</v>
      </c>
      <c r="J421" s="15">
        <v>290</v>
      </c>
      <c r="K421" s="1">
        <v>310</v>
      </c>
      <c r="L421" s="4">
        <v>330</v>
      </c>
      <c r="M421" s="4">
        <v>350</v>
      </c>
      <c r="N421" s="4">
        <v>370</v>
      </c>
      <c r="O421" s="4">
        <v>390</v>
      </c>
      <c r="P421" s="4">
        <v>410</v>
      </c>
      <c r="Q421" s="4">
        <v>430</v>
      </c>
      <c r="R421" s="15">
        <v>450</v>
      </c>
      <c r="S421" s="4">
        <v>470</v>
      </c>
      <c r="T421" s="4">
        <v>490</v>
      </c>
      <c r="U421" s="2">
        <v>510</v>
      </c>
      <c r="V421" s="4">
        <v>530</v>
      </c>
      <c r="W421" s="4">
        <v>550</v>
      </c>
      <c r="X421" s="15">
        <v>570</v>
      </c>
      <c r="Y421" s="4">
        <v>590</v>
      </c>
      <c r="Z421" s="4">
        <v>610</v>
      </c>
      <c r="AA421" s="4">
        <v>630</v>
      </c>
      <c r="AB421" s="4">
        <v>650</v>
      </c>
      <c r="AC421" s="4">
        <v>670</v>
      </c>
      <c r="AD421" s="15">
        <v>690</v>
      </c>
      <c r="AE421" s="1">
        <v>710</v>
      </c>
      <c r="AF421" s="4">
        <v>730</v>
      </c>
      <c r="AG421" s="4">
        <v>750</v>
      </c>
      <c r="AH421" s="4">
        <v>770</v>
      </c>
      <c r="AI421" s="4">
        <v>790</v>
      </c>
      <c r="AJ421" s="4">
        <v>810</v>
      </c>
      <c r="AK421" s="4">
        <v>830</v>
      </c>
      <c r="AL421" s="4">
        <v>850</v>
      </c>
      <c r="AM421" s="4">
        <v>870</v>
      </c>
      <c r="AN421" s="4">
        <v>890</v>
      </c>
      <c r="AO421" s="2">
        <v>910</v>
      </c>
      <c r="AP421" s="4">
        <v>930</v>
      </c>
      <c r="AQ421" s="4">
        <v>950</v>
      </c>
      <c r="AR421" s="4">
        <v>970</v>
      </c>
      <c r="AS421" s="4">
        <v>990</v>
      </c>
      <c r="AT421" s="4">
        <v>1010</v>
      </c>
      <c r="AU421" s="4">
        <v>1030</v>
      </c>
      <c r="AV421" s="4">
        <v>1050</v>
      </c>
      <c r="AW421" s="4">
        <v>1070</v>
      </c>
      <c r="AX421" s="4">
        <v>1090</v>
      </c>
      <c r="AY421" s="1">
        <v>1110</v>
      </c>
      <c r="AZ421" s="4">
        <v>1130</v>
      </c>
      <c r="BA421" s="4">
        <v>1150</v>
      </c>
      <c r="BB421" s="4">
        <v>1170</v>
      </c>
      <c r="BC421" s="4">
        <v>1190</v>
      </c>
      <c r="BD421" s="4">
        <v>1210</v>
      </c>
      <c r="BE421" s="4">
        <v>1230</v>
      </c>
      <c r="BF421" s="4">
        <v>1250</v>
      </c>
      <c r="BG421" s="4">
        <v>1270</v>
      </c>
      <c r="BH421" s="4">
        <v>1290</v>
      </c>
      <c r="BI421" s="2">
        <v>1310</v>
      </c>
      <c r="BJ421" s="17" t="s">
        <v>0</v>
      </c>
    </row>
    <row r="422" spans="1:62">
      <c r="A422" s="4" t="s">
        <v>629</v>
      </c>
      <c r="B422" s="14">
        <v>40</v>
      </c>
      <c r="C422" s="14">
        <v>48</v>
      </c>
      <c r="D422" s="14">
        <v>56</v>
      </c>
      <c r="E422" s="14">
        <v>64</v>
      </c>
      <c r="F422" s="14">
        <v>72</v>
      </c>
      <c r="G422" s="14">
        <v>80</v>
      </c>
      <c r="H422" s="14">
        <v>88</v>
      </c>
      <c r="I422" s="4">
        <v>96</v>
      </c>
      <c r="J422" s="15">
        <v>104</v>
      </c>
      <c r="K422" s="1">
        <v>112</v>
      </c>
      <c r="L422" s="4">
        <v>120</v>
      </c>
      <c r="M422" s="4">
        <v>128</v>
      </c>
      <c r="N422" s="4">
        <v>136</v>
      </c>
      <c r="O422" s="4">
        <v>144</v>
      </c>
      <c r="P422" s="4">
        <v>152</v>
      </c>
      <c r="Q422" s="4">
        <v>160</v>
      </c>
      <c r="R422" s="15">
        <v>168</v>
      </c>
      <c r="S422" s="4">
        <v>176</v>
      </c>
      <c r="T422" s="4">
        <v>184</v>
      </c>
      <c r="U422" s="2">
        <v>192</v>
      </c>
      <c r="V422" s="4">
        <v>200</v>
      </c>
      <c r="W422" s="4">
        <v>208</v>
      </c>
      <c r="X422" s="15">
        <v>216</v>
      </c>
      <c r="Y422" s="4">
        <v>224</v>
      </c>
      <c r="Z422" s="4">
        <v>232</v>
      </c>
      <c r="AA422" s="4">
        <v>240</v>
      </c>
      <c r="AB422" s="4">
        <v>248</v>
      </c>
      <c r="AC422" s="4">
        <v>256</v>
      </c>
      <c r="AD422" s="15">
        <v>264</v>
      </c>
      <c r="AE422" s="1">
        <v>272</v>
      </c>
      <c r="AF422" s="4">
        <v>280</v>
      </c>
      <c r="AG422" s="4">
        <v>288</v>
      </c>
      <c r="AH422" s="4">
        <v>296</v>
      </c>
      <c r="AI422" s="4">
        <v>304</v>
      </c>
      <c r="AJ422" s="4">
        <v>312</v>
      </c>
      <c r="AK422" s="4">
        <v>320</v>
      </c>
      <c r="AL422" s="4">
        <v>328</v>
      </c>
      <c r="AM422" s="4">
        <v>336</v>
      </c>
      <c r="AN422" s="4">
        <v>344</v>
      </c>
      <c r="AO422" s="2">
        <v>352</v>
      </c>
      <c r="AP422" s="4">
        <v>360</v>
      </c>
      <c r="AQ422" s="4">
        <v>368</v>
      </c>
      <c r="AR422" s="4">
        <v>376</v>
      </c>
      <c r="AS422" s="4">
        <v>384</v>
      </c>
      <c r="AT422" s="4">
        <v>392</v>
      </c>
      <c r="AU422" s="4">
        <v>400</v>
      </c>
      <c r="AV422" s="4">
        <v>408</v>
      </c>
      <c r="AW422" s="4">
        <v>416</v>
      </c>
      <c r="AX422" s="4">
        <v>424</v>
      </c>
      <c r="AY422" s="1">
        <v>432</v>
      </c>
      <c r="AZ422" s="4">
        <v>440</v>
      </c>
      <c r="BA422" s="4">
        <v>448</v>
      </c>
      <c r="BB422" s="4">
        <v>456</v>
      </c>
      <c r="BC422" s="4">
        <v>464</v>
      </c>
      <c r="BD422" s="4">
        <v>472</v>
      </c>
      <c r="BE422" s="4">
        <v>480</v>
      </c>
      <c r="BF422" s="4">
        <v>488</v>
      </c>
      <c r="BG422" s="4">
        <v>496</v>
      </c>
      <c r="BH422" s="4">
        <v>504</v>
      </c>
      <c r="BI422" s="2">
        <v>512</v>
      </c>
      <c r="BJ422" s="17" t="s">
        <v>0</v>
      </c>
    </row>
    <row r="423" spans="1:62">
      <c r="A423" s="4" t="s">
        <v>565</v>
      </c>
      <c r="B423" s="14">
        <v>10.6</v>
      </c>
      <c r="C423" s="14">
        <v>11.3</v>
      </c>
      <c r="D423" s="14">
        <v>12</v>
      </c>
      <c r="E423" s="14">
        <v>12.6</v>
      </c>
      <c r="F423" s="14">
        <v>13.3</v>
      </c>
      <c r="G423" s="14">
        <v>14</v>
      </c>
      <c r="H423" s="14">
        <v>14.6</v>
      </c>
      <c r="I423" s="4">
        <v>15.3</v>
      </c>
      <c r="J423" s="15">
        <v>16</v>
      </c>
      <c r="K423" s="1">
        <v>16.600000000000001</v>
      </c>
      <c r="L423" s="4">
        <v>17.3</v>
      </c>
      <c r="M423" s="4">
        <v>18</v>
      </c>
      <c r="N423" s="4">
        <v>18.600000000000001</v>
      </c>
      <c r="O423" s="4">
        <v>19.3</v>
      </c>
      <c r="P423" s="4">
        <v>20</v>
      </c>
      <c r="Q423" s="4">
        <v>20.6</v>
      </c>
      <c r="R423" s="15">
        <v>21.3</v>
      </c>
      <c r="S423" s="4">
        <v>22</v>
      </c>
      <c r="T423" s="4">
        <v>22.6</v>
      </c>
      <c r="U423" s="2">
        <v>23.3</v>
      </c>
      <c r="V423" s="4">
        <v>24</v>
      </c>
      <c r="W423" s="4">
        <v>24.6</v>
      </c>
      <c r="X423" s="15">
        <v>25.3</v>
      </c>
      <c r="Y423" s="4">
        <v>26</v>
      </c>
      <c r="Z423" s="4">
        <v>26.6</v>
      </c>
      <c r="AA423" s="4">
        <v>27.3</v>
      </c>
      <c r="AB423" s="4">
        <v>28</v>
      </c>
      <c r="AC423" s="4">
        <v>28.6</v>
      </c>
      <c r="AD423" s="15">
        <v>29.3</v>
      </c>
      <c r="AE423" s="1">
        <v>30</v>
      </c>
      <c r="AF423" s="4">
        <v>30.6</v>
      </c>
      <c r="AG423" s="4">
        <v>31.3</v>
      </c>
      <c r="AH423" s="4">
        <v>32</v>
      </c>
      <c r="AI423" s="4">
        <v>32.6</v>
      </c>
      <c r="AJ423" s="4">
        <v>33.299999999999997</v>
      </c>
      <c r="AK423" s="4">
        <v>34</v>
      </c>
      <c r="AL423" s="4">
        <v>34.6</v>
      </c>
      <c r="AM423" s="4">
        <v>35.299999999999997</v>
      </c>
      <c r="AN423" s="4">
        <v>36</v>
      </c>
      <c r="AO423" s="2">
        <v>36.6</v>
      </c>
      <c r="AP423" s="4">
        <v>37.299999999999997</v>
      </c>
      <c r="AQ423" s="4">
        <v>38</v>
      </c>
      <c r="AR423" s="4">
        <v>38.6</v>
      </c>
      <c r="AS423" s="4">
        <v>39.299999999999997</v>
      </c>
      <c r="AT423" s="4">
        <v>40</v>
      </c>
      <c r="AU423" s="4">
        <v>40.6</v>
      </c>
      <c r="AV423" s="4">
        <v>41.3</v>
      </c>
      <c r="AW423" s="4">
        <v>42</v>
      </c>
      <c r="AX423" s="4">
        <v>42.6</v>
      </c>
      <c r="AY423" s="1">
        <v>43.3</v>
      </c>
      <c r="AZ423" s="4">
        <v>44</v>
      </c>
      <c r="BA423" s="4">
        <v>44.6</v>
      </c>
      <c r="BB423" s="4">
        <v>45.3</v>
      </c>
      <c r="BC423" s="4">
        <v>46</v>
      </c>
      <c r="BD423" s="4">
        <v>46.6</v>
      </c>
      <c r="BE423" s="4">
        <v>47.3</v>
      </c>
      <c r="BF423" s="4">
        <v>48</v>
      </c>
      <c r="BG423" s="4">
        <v>48.6</v>
      </c>
      <c r="BH423" s="4">
        <v>49.3</v>
      </c>
      <c r="BI423" s="2">
        <v>50</v>
      </c>
      <c r="BJ423" s="17" t="s">
        <v>0</v>
      </c>
    </row>
    <row r="424" spans="1:62">
      <c r="A424" s="4" t="s">
        <v>3</v>
      </c>
      <c r="B424" s="14"/>
      <c r="C424" s="14"/>
      <c r="D424" s="14"/>
      <c r="E424" s="14"/>
      <c r="F424" s="14"/>
      <c r="G424" s="14"/>
      <c r="H424" s="14"/>
      <c r="J424" s="15"/>
      <c r="R424" s="15"/>
      <c r="X424" s="15"/>
      <c r="AD424" s="15"/>
      <c r="BJ424" s="17"/>
    </row>
    <row r="425" spans="1:62">
      <c r="A425" s="4" t="s">
        <v>697</v>
      </c>
      <c r="B425" s="14"/>
      <c r="C425" s="14"/>
      <c r="D425" s="14"/>
      <c r="E425" s="14"/>
      <c r="F425" s="14"/>
      <c r="G425" s="14"/>
      <c r="H425" s="14"/>
      <c r="J425" s="15"/>
      <c r="R425" s="15"/>
      <c r="X425" s="15"/>
      <c r="AD425" s="15"/>
      <c r="BJ425" s="17"/>
    </row>
    <row r="426" spans="1:62">
      <c r="A426" s="4" t="s">
        <v>580</v>
      </c>
      <c r="B426" s="14">
        <v>2</v>
      </c>
      <c r="C426" s="14">
        <v>3</v>
      </c>
      <c r="D426" s="14">
        <v>4</v>
      </c>
      <c r="E426" s="14">
        <v>5</v>
      </c>
      <c r="F426" s="14">
        <v>6</v>
      </c>
      <c r="G426" s="14">
        <v>7</v>
      </c>
      <c r="H426" s="14">
        <v>8</v>
      </c>
      <c r="I426" s="4">
        <v>9</v>
      </c>
      <c r="J426" s="15">
        <v>12</v>
      </c>
      <c r="K426" s="1">
        <v>15</v>
      </c>
      <c r="L426" s="4">
        <v>18</v>
      </c>
      <c r="M426" s="4">
        <v>21</v>
      </c>
      <c r="N426" s="4">
        <v>24</v>
      </c>
      <c r="O426" s="4">
        <v>27</v>
      </c>
      <c r="P426" s="4">
        <v>30</v>
      </c>
      <c r="Q426" s="4">
        <v>33</v>
      </c>
      <c r="R426" s="15">
        <v>43</v>
      </c>
      <c r="S426" s="4">
        <v>53</v>
      </c>
      <c r="T426" s="4">
        <v>63</v>
      </c>
      <c r="U426" s="2">
        <v>73</v>
      </c>
      <c r="V426" s="4">
        <v>83</v>
      </c>
      <c r="W426" s="4">
        <v>93</v>
      </c>
      <c r="X426" s="15">
        <v>110</v>
      </c>
      <c r="Y426" s="4">
        <v>127</v>
      </c>
      <c r="Z426" s="4">
        <v>144</v>
      </c>
      <c r="AA426" s="4">
        <v>161</v>
      </c>
      <c r="AB426" s="4">
        <v>178</v>
      </c>
      <c r="AC426" s="4">
        <v>195</v>
      </c>
      <c r="AD426" s="15">
        <v>219</v>
      </c>
      <c r="AE426" s="1">
        <v>243</v>
      </c>
      <c r="AF426" s="4">
        <v>267</v>
      </c>
      <c r="AG426" s="4">
        <v>291</v>
      </c>
      <c r="AH426" s="4">
        <v>315</v>
      </c>
      <c r="AI426" s="4">
        <v>339</v>
      </c>
      <c r="AJ426" s="4">
        <v>363</v>
      </c>
      <c r="AK426" s="4">
        <v>387</v>
      </c>
      <c r="AL426" s="4">
        <v>411</v>
      </c>
      <c r="AM426" s="4">
        <v>435</v>
      </c>
      <c r="AN426" s="4">
        <v>459</v>
      </c>
      <c r="AO426" s="2">
        <v>483</v>
      </c>
      <c r="AP426" s="4">
        <v>507</v>
      </c>
      <c r="AQ426" s="4">
        <v>531</v>
      </c>
      <c r="AR426" s="4">
        <v>555</v>
      </c>
      <c r="AS426" s="4">
        <v>579</v>
      </c>
      <c r="AT426" s="4">
        <v>603</v>
      </c>
      <c r="AU426" s="4">
        <v>627</v>
      </c>
      <c r="AV426" s="4">
        <v>651</v>
      </c>
      <c r="AW426" s="4">
        <v>675</v>
      </c>
      <c r="AX426" s="4">
        <v>699</v>
      </c>
      <c r="AY426" s="1">
        <v>723</v>
      </c>
      <c r="AZ426" s="4">
        <v>747</v>
      </c>
      <c r="BA426" s="4">
        <v>771</v>
      </c>
      <c r="BB426" s="4">
        <v>795</v>
      </c>
      <c r="BC426" s="4">
        <v>819</v>
      </c>
      <c r="BD426" s="4">
        <v>843</v>
      </c>
      <c r="BE426" s="4">
        <v>867</v>
      </c>
      <c r="BF426" s="4">
        <v>891</v>
      </c>
      <c r="BG426" s="4">
        <v>915</v>
      </c>
      <c r="BH426" s="4">
        <v>939</v>
      </c>
      <c r="BI426" s="2">
        <v>963</v>
      </c>
      <c r="BJ426" s="17" t="s">
        <v>0</v>
      </c>
    </row>
    <row r="427" spans="1:62">
      <c r="A427" s="4" t="s">
        <v>581</v>
      </c>
      <c r="B427" s="14">
        <v>4</v>
      </c>
      <c r="C427" s="14">
        <v>5</v>
      </c>
      <c r="D427" s="14">
        <v>6</v>
      </c>
      <c r="E427" s="14">
        <v>7</v>
      </c>
      <c r="F427" s="14">
        <v>8</v>
      </c>
      <c r="G427" s="14">
        <v>9</v>
      </c>
      <c r="H427" s="14">
        <v>10</v>
      </c>
      <c r="I427" s="4">
        <v>11</v>
      </c>
      <c r="J427" s="15">
        <v>14</v>
      </c>
      <c r="K427" s="1">
        <v>17</v>
      </c>
      <c r="L427" s="4">
        <v>20</v>
      </c>
      <c r="M427" s="4">
        <v>23</v>
      </c>
      <c r="N427" s="4">
        <v>26</v>
      </c>
      <c r="O427" s="4">
        <v>29</v>
      </c>
      <c r="P427" s="4">
        <v>32</v>
      </c>
      <c r="Q427" s="4">
        <v>35</v>
      </c>
      <c r="R427" s="15">
        <v>45</v>
      </c>
      <c r="S427" s="4">
        <v>55</v>
      </c>
      <c r="T427" s="4">
        <v>65</v>
      </c>
      <c r="U427" s="2">
        <v>75</v>
      </c>
      <c r="V427" s="4">
        <v>85</v>
      </c>
      <c r="W427" s="4">
        <v>95</v>
      </c>
      <c r="X427" s="15">
        <v>112</v>
      </c>
      <c r="Y427" s="4">
        <v>129</v>
      </c>
      <c r="Z427" s="4">
        <v>146</v>
      </c>
      <c r="AA427" s="4">
        <v>163</v>
      </c>
      <c r="AB427" s="4">
        <v>180</v>
      </c>
      <c r="AC427" s="4">
        <v>197</v>
      </c>
      <c r="AD427" s="15">
        <v>221</v>
      </c>
      <c r="AE427" s="1">
        <v>245</v>
      </c>
      <c r="AF427" s="4">
        <v>269</v>
      </c>
      <c r="AG427" s="4">
        <v>293</v>
      </c>
      <c r="AH427" s="4">
        <v>317</v>
      </c>
      <c r="AI427" s="4">
        <v>341</v>
      </c>
      <c r="AJ427" s="4">
        <v>365</v>
      </c>
      <c r="AK427" s="4">
        <v>389</v>
      </c>
      <c r="AL427" s="4">
        <v>413</v>
      </c>
      <c r="AM427" s="4">
        <v>437</v>
      </c>
      <c r="AN427" s="4">
        <v>461</v>
      </c>
      <c r="AO427" s="2">
        <v>485</v>
      </c>
      <c r="AP427" s="4">
        <v>509</v>
      </c>
      <c r="AQ427" s="4">
        <v>533</v>
      </c>
      <c r="AR427" s="4">
        <v>557</v>
      </c>
      <c r="AS427" s="4">
        <v>581</v>
      </c>
      <c r="AT427" s="4">
        <v>605</v>
      </c>
      <c r="AU427" s="4">
        <v>629</v>
      </c>
      <c r="AV427" s="4">
        <v>653</v>
      </c>
      <c r="AW427" s="4">
        <v>677</v>
      </c>
      <c r="AX427" s="4">
        <v>701</v>
      </c>
      <c r="AY427" s="1">
        <v>725</v>
      </c>
      <c r="AZ427" s="4">
        <v>749</v>
      </c>
      <c r="BA427" s="4">
        <v>773</v>
      </c>
      <c r="BB427" s="4">
        <v>797</v>
      </c>
      <c r="BC427" s="4">
        <v>821</v>
      </c>
      <c r="BD427" s="4">
        <v>845</v>
      </c>
      <c r="BE427" s="4">
        <v>869</v>
      </c>
      <c r="BF427" s="4">
        <v>893</v>
      </c>
      <c r="BG427" s="4">
        <v>917</v>
      </c>
      <c r="BH427" s="4">
        <v>941</v>
      </c>
      <c r="BI427" s="2">
        <v>965</v>
      </c>
      <c r="BJ427" s="17" t="s">
        <v>0</v>
      </c>
    </row>
    <row r="428" spans="1:62">
      <c r="A428" s="4" t="s">
        <v>565</v>
      </c>
      <c r="B428" s="14">
        <v>4.5999999999999996</v>
      </c>
      <c r="C428" s="14">
        <v>4.5999999999999996</v>
      </c>
      <c r="D428" s="14">
        <v>4.5999999999999996</v>
      </c>
      <c r="E428" s="14">
        <v>4.5999999999999996</v>
      </c>
      <c r="F428" s="14">
        <v>4.5999999999999996</v>
      </c>
      <c r="G428" s="14">
        <v>4.5999999999999996</v>
      </c>
      <c r="H428" s="14">
        <v>5.3</v>
      </c>
      <c r="I428" s="4">
        <v>5.3</v>
      </c>
      <c r="J428" s="15">
        <v>5.3</v>
      </c>
      <c r="K428" s="1">
        <v>5.3</v>
      </c>
      <c r="L428" s="4">
        <v>5.3</v>
      </c>
      <c r="M428" s="4">
        <v>5.3</v>
      </c>
      <c r="N428" s="4">
        <v>5.3</v>
      </c>
      <c r="O428" s="4">
        <v>6</v>
      </c>
      <c r="P428" s="4">
        <v>6</v>
      </c>
      <c r="Q428" s="4">
        <v>6</v>
      </c>
      <c r="R428" s="15">
        <v>6</v>
      </c>
      <c r="S428" s="4">
        <v>6</v>
      </c>
      <c r="T428" s="4">
        <v>6</v>
      </c>
      <c r="U428" s="2">
        <v>6</v>
      </c>
      <c r="V428" s="4">
        <v>6.6</v>
      </c>
      <c r="W428" s="4">
        <v>6.6</v>
      </c>
      <c r="X428" s="15">
        <v>6.6</v>
      </c>
      <c r="Y428" s="4">
        <v>6.6</v>
      </c>
      <c r="Z428" s="4">
        <v>6.6</v>
      </c>
      <c r="AA428" s="4">
        <v>6.6</v>
      </c>
      <c r="AB428" s="4">
        <v>6.6</v>
      </c>
      <c r="AC428" s="4">
        <v>7.3</v>
      </c>
      <c r="AD428" s="15">
        <v>7.3</v>
      </c>
      <c r="AE428" s="1">
        <v>7.3</v>
      </c>
      <c r="AF428" s="4">
        <v>7.3</v>
      </c>
      <c r="AG428" s="4">
        <v>7.3</v>
      </c>
      <c r="AH428" s="4">
        <v>7.3</v>
      </c>
      <c r="AI428" s="4">
        <v>7.3</v>
      </c>
      <c r="AJ428" s="4">
        <v>8</v>
      </c>
      <c r="AK428" s="4">
        <v>8</v>
      </c>
      <c r="AL428" s="4">
        <v>8</v>
      </c>
      <c r="AM428" s="4">
        <v>8</v>
      </c>
      <c r="AN428" s="4">
        <v>8</v>
      </c>
      <c r="AO428" s="2">
        <v>8</v>
      </c>
      <c r="AP428" s="4">
        <v>8</v>
      </c>
      <c r="AQ428" s="4">
        <v>8.6</v>
      </c>
      <c r="AR428" s="4">
        <v>8.6</v>
      </c>
      <c r="AS428" s="4">
        <v>8.6</v>
      </c>
      <c r="AT428" s="4">
        <v>8.6</v>
      </c>
      <c r="AU428" s="4">
        <v>8.6</v>
      </c>
      <c r="AV428" s="4">
        <v>8.6</v>
      </c>
      <c r="AW428" s="4">
        <v>8.6</v>
      </c>
      <c r="AX428" s="4">
        <v>9.3000000000000007</v>
      </c>
      <c r="AY428" s="1">
        <v>9.3000000000000007</v>
      </c>
      <c r="AZ428" s="4">
        <v>9.3000000000000007</v>
      </c>
      <c r="BA428" s="4">
        <v>9.3000000000000007</v>
      </c>
      <c r="BB428" s="4">
        <v>9.3000000000000007</v>
      </c>
      <c r="BC428" s="4">
        <v>9.3000000000000007</v>
      </c>
      <c r="BD428" s="4">
        <v>9.3000000000000007</v>
      </c>
      <c r="BE428" s="4">
        <v>10</v>
      </c>
      <c r="BF428" s="4">
        <v>10</v>
      </c>
      <c r="BG428" s="4">
        <v>10</v>
      </c>
      <c r="BH428" s="4">
        <v>10</v>
      </c>
      <c r="BI428" s="2">
        <v>10</v>
      </c>
      <c r="BJ428" s="17" t="s">
        <v>0</v>
      </c>
    </row>
    <row r="429" spans="1:62">
      <c r="A429" s="4" t="s">
        <v>543</v>
      </c>
      <c r="B429" s="14">
        <v>2</v>
      </c>
      <c r="C429" s="14">
        <v>2.2000000000000002</v>
      </c>
      <c r="D429" s="14">
        <v>2.5</v>
      </c>
      <c r="E429" s="14">
        <v>2.7</v>
      </c>
      <c r="F429" s="14">
        <v>3</v>
      </c>
      <c r="G429" s="14">
        <v>3.2</v>
      </c>
      <c r="H429" s="14">
        <v>3.5</v>
      </c>
      <c r="I429" s="4">
        <v>3.7</v>
      </c>
      <c r="J429" s="15">
        <v>4</v>
      </c>
      <c r="K429" s="1">
        <v>4.2</v>
      </c>
      <c r="L429" s="4">
        <v>4.5</v>
      </c>
      <c r="M429" s="4">
        <v>4.7</v>
      </c>
      <c r="N429" s="4">
        <v>5</v>
      </c>
      <c r="O429" s="4">
        <v>5.2</v>
      </c>
      <c r="P429" s="4">
        <v>5.5</v>
      </c>
      <c r="Q429" s="4">
        <v>5.7</v>
      </c>
      <c r="R429" s="15">
        <v>6</v>
      </c>
      <c r="S429" s="4">
        <v>6.2</v>
      </c>
      <c r="T429" s="4">
        <v>6.5</v>
      </c>
      <c r="U429" s="2">
        <v>6.7</v>
      </c>
      <c r="V429" s="4">
        <v>7</v>
      </c>
      <c r="W429" s="4">
        <v>7.2</v>
      </c>
      <c r="X429" s="15">
        <v>7.5</v>
      </c>
      <c r="Y429" s="4">
        <v>7.7</v>
      </c>
      <c r="Z429" s="4">
        <v>8</v>
      </c>
      <c r="AA429" s="4">
        <v>8.1999999999999993</v>
      </c>
      <c r="AB429" s="4">
        <v>8.5</v>
      </c>
      <c r="AC429" s="4">
        <v>8.6999999999999993</v>
      </c>
      <c r="AD429" s="15">
        <v>9</v>
      </c>
      <c r="AE429" s="1">
        <v>9.1999999999999993</v>
      </c>
      <c r="AF429" s="4">
        <v>9.5</v>
      </c>
      <c r="AG429" s="4">
        <v>9.6999999999999993</v>
      </c>
      <c r="AH429" s="4">
        <v>10</v>
      </c>
      <c r="AI429" s="4">
        <v>10.199999999999999</v>
      </c>
      <c r="AJ429" s="4">
        <v>10.5</v>
      </c>
      <c r="AK429" s="4">
        <v>10.7</v>
      </c>
      <c r="AL429" s="4">
        <v>11</v>
      </c>
      <c r="AM429" s="4">
        <v>11.2</v>
      </c>
      <c r="AN429" s="4">
        <v>11.5</v>
      </c>
      <c r="AO429" s="2">
        <v>11.7</v>
      </c>
      <c r="AP429" s="4">
        <v>12</v>
      </c>
      <c r="AQ429" s="4">
        <v>12.2</v>
      </c>
      <c r="AR429" s="4">
        <v>12.5</v>
      </c>
      <c r="AS429" s="4">
        <v>12.7</v>
      </c>
      <c r="AT429" s="4">
        <v>13</v>
      </c>
      <c r="AU429" s="4">
        <v>13.2</v>
      </c>
      <c r="AV429" s="4">
        <v>13.5</v>
      </c>
      <c r="AW429" s="4">
        <v>13.7</v>
      </c>
      <c r="AX429" s="4">
        <v>14</v>
      </c>
      <c r="AY429" s="1">
        <v>14.2</v>
      </c>
      <c r="AZ429" s="4">
        <v>14.5</v>
      </c>
      <c r="BA429" s="4">
        <v>14.7</v>
      </c>
      <c r="BB429" s="4">
        <v>15</v>
      </c>
      <c r="BC429" s="4">
        <v>15.2</v>
      </c>
      <c r="BD429" s="4">
        <v>15.5</v>
      </c>
      <c r="BE429" s="4">
        <v>15.7</v>
      </c>
      <c r="BF429" s="4">
        <v>16</v>
      </c>
      <c r="BG429" s="4">
        <v>16.2</v>
      </c>
      <c r="BH429" s="4">
        <v>16.5</v>
      </c>
      <c r="BI429" s="2">
        <v>16.7</v>
      </c>
      <c r="BJ429" s="17" t="s">
        <v>0</v>
      </c>
    </row>
    <row r="430" spans="1:62">
      <c r="A430" s="4" t="s">
        <v>3</v>
      </c>
      <c r="B430" s="14"/>
      <c r="C430" s="14"/>
      <c r="D430" s="14"/>
      <c r="E430" s="14"/>
      <c r="F430" s="14"/>
      <c r="G430" s="14"/>
      <c r="H430" s="14"/>
      <c r="J430" s="15"/>
      <c r="R430" s="15"/>
      <c r="X430" s="15"/>
      <c r="AD430" s="15"/>
      <c r="BJ430" s="17"/>
    </row>
    <row r="431" spans="1:62">
      <c r="A431" s="4" t="s">
        <v>698</v>
      </c>
      <c r="B431" s="14"/>
      <c r="C431" s="14"/>
      <c r="D431" s="14"/>
      <c r="E431" s="14"/>
      <c r="F431" s="14"/>
      <c r="G431" s="14"/>
      <c r="H431" s="14"/>
      <c r="J431" s="15"/>
      <c r="R431" s="15"/>
      <c r="X431" s="15"/>
      <c r="AD431" s="15"/>
      <c r="BJ431" s="17"/>
    </row>
    <row r="432" spans="1:62">
      <c r="A432" s="4" t="s">
        <v>699</v>
      </c>
      <c r="B432" s="14" t="s">
        <v>0</v>
      </c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629</v>
      </c>
      <c r="B433" s="14">
        <v>20</v>
      </c>
      <c r="C433" s="14">
        <v>23</v>
      </c>
      <c r="D433" s="14">
        <v>26</v>
      </c>
      <c r="E433" s="14">
        <v>29</v>
      </c>
      <c r="F433" s="14">
        <v>32</v>
      </c>
      <c r="G433" s="14">
        <v>35</v>
      </c>
      <c r="H433" s="14">
        <v>38</v>
      </c>
      <c r="I433" s="4">
        <v>41</v>
      </c>
      <c r="J433" s="15">
        <v>44</v>
      </c>
      <c r="K433" s="1">
        <v>47</v>
      </c>
      <c r="L433" s="4">
        <v>50</v>
      </c>
      <c r="M433" s="4">
        <v>53</v>
      </c>
      <c r="N433" s="4">
        <v>56</v>
      </c>
      <c r="O433" s="4">
        <v>59</v>
      </c>
      <c r="P433" s="4">
        <v>62</v>
      </c>
      <c r="Q433" s="4">
        <v>65</v>
      </c>
      <c r="R433" s="15">
        <v>68</v>
      </c>
      <c r="S433" s="4">
        <v>71</v>
      </c>
      <c r="T433" s="4">
        <v>74</v>
      </c>
      <c r="U433" s="2">
        <v>77</v>
      </c>
      <c r="V433" s="4">
        <v>80</v>
      </c>
      <c r="W433" s="4">
        <v>83</v>
      </c>
      <c r="X433" s="15">
        <v>86</v>
      </c>
      <c r="Y433" s="4">
        <v>89</v>
      </c>
      <c r="Z433" s="4">
        <v>92</v>
      </c>
      <c r="AA433" s="4">
        <v>95</v>
      </c>
      <c r="AB433" s="4">
        <v>98</v>
      </c>
      <c r="AC433" s="4">
        <v>101</v>
      </c>
      <c r="AD433" s="15">
        <v>104</v>
      </c>
      <c r="AE433" s="1">
        <v>107</v>
      </c>
      <c r="AF433" s="4">
        <v>110</v>
      </c>
      <c r="AG433" s="4">
        <v>113</v>
      </c>
      <c r="AH433" s="4">
        <v>116</v>
      </c>
      <c r="AI433" s="4">
        <v>119</v>
      </c>
      <c r="AJ433" s="4">
        <v>122</v>
      </c>
      <c r="AK433" s="4">
        <v>125</v>
      </c>
      <c r="AL433" s="4">
        <v>128</v>
      </c>
      <c r="AM433" s="4">
        <v>131</v>
      </c>
      <c r="AN433" s="4">
        <v>134</v>
      </c>
      <c r="AO433" s="2">
        <v>137</v>
      </c>
      <c r="AP433" s="4">
        <v>140</v>
      </c>
      <c r="AQ433" s="4">
        <v>143</v>
      </c>
      <c r="AR433" s="4">
        <v>146</v>
      </c>
      <c r="AS433" s="4">
        <v>149</v>
      </c>
      <c r="AT433" s="4">
        <v>152</v>
      </c>
      <c r="AU433" s="4">
        <v>155</v>
      </c>
      <c r="AV433" s="4">
        <v>158</v>
      </c>
      <c r="AW433" s="4">
        <v>161</v>
      </c>
      <c r="AX433" s="4">
        <v>164</v>
      </c>
      <c r="AY433" s="1">
        <v>167</v>
      </c>
      <c r="AZ433" s="4">
        <v>170</v>
      </c>
      <c r="BA433" s="4">
        <v>173</v>
      </c>
      <c r="BB433" s="4">
        <v>176</v>
      </c>
      <c r="BC433" s="4">
        <v>179</v>
      </c>
      <c r="BD433" s="4">
        <v>182</v>
      </c>
      <c r="BE433" s="4">
        <v>185</v>
      </c>
      <c r="BF433" s="4">
        <v>188</v>
      </c>
      <c r="BG433" s="4">
        <v>191</v>
      </c>
      <c r="BH433" s="4">
        <v>194</v>
      </c>
      <c r="BI433" s="2">
        <v>197</v>
      </c>
      <c r="BJ433" s="17" t="s">
        <v>0</v>
      </c>
    </row>
    <row r="434" spans="1:62">
      <c r="A434" s="4" t="s">
        <v>3</v>
      </c>
      <c r="B434" s="14"/>
      <c r="C434" s="14"/>
      <c r="D434" s="14"/>
      <c r="E434" s="14"/>
      <c r="F434" s="14"/>
      <c r="G434" s="14"/>
      <c r="H434" s="14"/>
      <c r="J434" s="15"/>
      <c r="R434" s="15"/>
      <c r="X434" s="15"/>
      <c r="AD434" s="15"/>
      <c r="BJ434" s="17"/>
    </row>
    <row r="435" spans="1:62">
      <c r="B435" s="14"/>
      <c r="C435" s="14"/>
      <c r="D435" s="14"/>
      <c r="E435" s="14"/>
      <c r="F435" s="14"/>
      <c r="G435" s="14"/>
      <c r="H435" s="14"/>
      <c r="J435" s="15"/>
      <c r="R435" s="15"/>
      <c r="X435" s="15"/>
      <c r="AD435" s="15"/>
      <c r="BJ435" s="17"/>
    </row>
    <row r="436" spans="1:62">
      <c r="A436" s="4" t="s">
        <v>700</v>
      </c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A437" s="4" t="s">
        <v>629</v>
      </c>
      <c r="B437" s="14">
        <v>30</v>
      </c>
      <c r="C437" s="14">
        <v>38</v>
      </c>
      <c r="D437" s="14">
        <v>46</v>
      </c>
      <c r="E437" s="14">
        <v>54</v>
      </c>
      <c r="F437" s="14">
        <v>62</v>
      </c>
      <c r="G437" s="14">
        <v>70</v>
      </c>
      <c r="H437" s="14">
        <v>78</v>
      </c>
      <c r="I437" s="4">
        <v>86</v>
      </c>
      <c r="J437" s="15">
        <v>94</v>
      </c>
      <c r="K437" s="1">
        <v>102</v>
      </c>
      <c r="L437" s="4">
        <v>110</v>
      </c>
      <c r="M437" s="4">
        <v>118</v>
      </c>
      <c r="N437" s="4">
        <v>126</v>
      </c>
      <c r="O437" s="4">
        <v>134</v>
      </c>
      <c r="P437" s="4">
        <v>142</v>
      </c>
      <c r="Q437" s="4">
        <v>150</v>
      </c>
      <c r="R437" s="15">
        <v>158</v>
      </c>
      <c r="S437" s="4">
        <v>166</v>
      </c>
      <c r="T437" s="4">
        <v>174</v>
      </c>
      <c r="U437" s="2">
        <v>182</v>
      </c>
      <c r="V437" s="4">
        <v>190</v>
      </c>
      <c r="W437" s="4">
        <v>198</v>
      </c>
      <c r="X437" s="15">
        <v>206</v>
      </c>
      <c r="Y437" s="4">
        <v>214</v>
      </c>
      <c r="Z437" s="4">
        <v>222</v>
      </c>
      <c r="AA437" s="4">
        <v>230</v>
      </c>
      <c r="AB437" s="4">
        <v>238</v>
      </c>
      <c r="AC437" s="4">
        <v>246</v>
      </c>
      <c r="AD437" s="15">
        <v>254</v>
      </c>
      <c r="AE437" s="1">
        <v>262</v>
      </c>
      <c r="AF437" s="4">
        <v>270</v>
      </c>
      <c r="AG437" s="4">
        <v>278</v>
      </c>
      <c r="AH437" s="4">
        <v>286</v>
      </c>
      <c r="AI437" s="4">
        <v>294</v>
      </c>
      <c r="AJ437" s="4">
        <v>302</v>
      </c>
      <c r="AK437" s="4">
        <v>310</v>
      </c>
      <c r="AL437" s="4">
        <v>318</v>
      </c>
      <c r="AM437" s="4">
        <v>326</v>
      </c>
      <c r="AN437" s="4">
        <v>334</v>
      </c>
      <c r="AO437" s="2">
        <v>342</v>
      </c>
      <c r="AP437" s="4">
        <v>350</v>
      </c>
      <c r="AQ437" s="4">
        <v>358</v>
      </c>
      <c r="AR437" s="4">
        <v>366</v>
      </c>
      <c r="AS437" s="4">
        <v>374</v>
      </c>
      <c r="AT437" s="4">
        <v>382</v>
      </c>
      <c r="AU437" s="4">
        <v>390</v>
      </c>
      <c r="AV437" s="4">
        <v>398</v>
      </c>
      <c r="AW437" s="4">
        <v>406</v>
      </c>
      <c r="AX437" s="4">
        <v>414</v>
      </c>
      <c r="AY437" s="1">
        <v>422</v>
      </c>
      <c r="AZ437" s="4">
        <v>430</v>
      </c>
      <c r="BA437" s="4">
        <v>438</v>
      </c>
      <c r="BB437" s="4">
        <v>446</v>
      </c>
      <c r="BC437" s="4">
        <v>454</v>
      </c>
      <c r="BD437" s="4">
        <v>462</v>
      </c>
      <c r="BE437" s="4">
        <v>470</v>
      </c>
      <c r="BF437" s="4">
        <v>478</v>
      </c>
      <c r="BG437" s="4">
        <v>486</v>
      </c>
      <c r="BH437" s="4">
        <v>494</v>
      </c>
      <c r="BI437" s="2">
        <v>502</v>
      </c>
      <c r="BJ437" s="17" t="s">
        <v>0</v>
      </c>
    </row>
    <row r="438" spans="1:62">
      <c r="A438" s="4" t="s">
        <v>619</v>
      </c>
      <c r="B438" s="14">
        <v>28</v>
      </c>
      <c r="C438" s="14">
        <v>38</v>
      </c>
      <c r="D438" s="14">
        <v>48</v>
      </c>
      <c r="E438" s="14">
        <v>58</v>
      </c>
      <c r="F438" s="14">
        <v>68</v>
      </c>
      <c r="G438" s="14">
        <v>78</v>
      </c>
      <c r="H438" s="14">
        <v>88</v>
      </c>
      <c r="I438" s="4">
        <v>98</v>
      </c>
      <c r="J438" s="15">
        <v>108</v>
      </c>
      <c r="K438" s="1">
        <v>118</v>
      </c>
      <c r="L438" s="4">
        <v>128</v>
      </c>
      <c r="M438" s="4">
        <v>138</v>
      </c>
      <c r="N438" s="4">
        <v>148</v>
      </c>
      <c r="O438" s="4">
        <v>158</v>
      </c>
      <c r="P438" s="4">
        <v>168</v>
      </c>
      <c r="Q438" s="4">
        <v>178</v>
      </c>
      <c r="R438" s="15">
        <v>188</v>
      </c>
      <c r="S438" s="4">
        <v>198</v>
      </c>
      <c r="T438" s="4">
        <v>208</v>
      </c>
      <c r="U438" s="2">
        <v>218</v>
      </c>
      <c r="V438" s="4">
        <v>228</v>
      </c>
      <c r="W438" s="4">
        <v>238</v>
      </c>
      <c r="X438" s="15">
        <v>248</v>
      </c>
      <c r="Y438" s="4">
        <v>258</v>
      </c>
      <c r="Z438" s="4">
        <v>268</v>
      </c>
      <c r="AA438" s="4">
        <v>278</v>
      </c>
      <c r="AB438" s="4">
        <v>288</v>
      </c>
      <c r="AC438" s="4">
        <v>298</v>
      </c>
      <c r="AD438" s="15">
        <v>308</v>
      </c>
      <c r="AE438" s="1">
        <v>318</v>
      </c>
      <c r="AF438" s="4">
        <v>328</v>
      </c>
      <c r="AG438" s="4">
        <v>338</v>
      </c>
      <c r="AH438" s="4">
        <v>348</v>
      </c>
      <c r="AI438" s="4">
        <v>358</v>
      </c>
      <c r="AJ438" s="4">
        <v>368</v>
      </c>
      <c r="AK438" s="4">
        <v>378</v>
      </c>
      <c r="AL438" s="4">
        <v>388</v>
      </c>
      <c r="AM438" s="4">
        <v>398</v>
      </c>
      <c r="AN438" s="4">
        <v>408</v>
      </c>
      <c r="AO438" s="2">
        <v>418</v>
      </c>
      <c r="AP438" s="4">
        <v>428</v>
      </c>
      <c r="AQ438" s="4">
        <v>438</v>
      </c>
      <c r="AR438" s="4">
        <v>448</v>
      </c>
      <c r="AS438" s="4">
        <v>458</v>
      </c>
      <c r="AT438" s="4">
        <v>468</v>
      </c>
      <c r="AU438" s="4">
        <v>478</v>
      </c>
      <c r="AV438" s="4">
        <v>488</v>
      </c>
      <c r="AW438" s="4">
        <v>498</v>
      </c>
      <c r="AX438" s="4">
        <v>508</v>
      </c>
      <c r="AY438" s="1">
        <v>518</v>
      </c>
      <c r="AZ438" s="4">
        <v>528</v>
      </c>
      <c r="BA438" s="4">
        <v>538</v>
      </c>
      <c r="BB438" s="4">
        <v>548</v>
      </c>
      <c r="BC438" s="4">
        <v>558</v>
      </c>
      <c r="BD438" s="4">
        <v>568</v>
      </c>
      <c r="BE438" s="4">
        <v>578</v>
      </c>
      <c r="BF438" s="4">
        <v>588</v>
      </c>
      <c r="BG438" s="4">
        <v>598</v>
      </c>
      <c r="BH438" s="4">
        <v>608</v>
      </c>
      <c r="BI438" s="2">
        <v>618</v>
      </c>
      <c r="BJ438" s="17" t="s">
        <v>0</v>
      </c>
    </row>
    <row r="439" spans="1:62">
      <c r="A439" s="4" t="s">
        <v>645</v>
      </c>
      <c r="B439" s="14">
        <v>5</v>
      </c>
      <c r="C439" s="14">
        <v>9</v>
      </c>
      <c r="D439" s="14">
        <v>12</v>
      </c>
      <c r="E439" s="14">
        <v>15</v>
      </c>
      <c r="F439" s="14">
        <v>17</v>
      </c>
      <c r="G439" s="14">
        <v>19</v>
      </c>
      <c r="H439" s="14">
        <v>20</v>
      </c>
      <c r="I439" s="4">
        <v>21</v>
      </c>
      <c r="J439" s="15">
        <v>23</v>
      </c>
      <c r="K439" s="1">
        <v>23</v>
      </c>
      <c r="L439" s="4">
        <v>24</v>
      </c>
      <c r="M439" s="4">
        <v>25</v>
      </c>
      <c r="N439" s="4">
        <v>26</v>
      </c>
      <c r="O439" s="4">
        <v>26</v>
      </c>
      <c r="P439" s="4">
        <v>27</v>
      </c>
      <c r="Q439" s="4">
        <v>28</v>
      </c>
      <c r="R439" s="15">
        <v>28</v>
      </c>
      <c r="S439" s="4">
        <v>28</v>
      </c>
      <c r="T439" s="4">
        <v>29</v>
      </c>
      <c r="U439" s="2">
        <v>29</v>
      </c>
      <c r="V439" s="4">
        <v>29</v>
      </c>
      <c r="W439" s="4">
        <v>30</v>
      </c>
      <c r="X439" s="15">
        <v>30</v>
      </c>
      <c r="Y439" s="4">
        <v>30</v>
      </c>
      <c r="Z439" s="4">
        <v>30</v>
      </c>
      <c r="AA439" s="4">
        <v>31</v>
      </c>
      <c r="AB439" s="4">
        <v>31</v>
      </c>
      <c r="AC439" s="4">
        <v>31</v>
      </c>
      <c r="AD439" s="15">
        <v>31</v>
      </c>
      <c r="AE439" s="1">
        <v>31</v>
      </c>
      <c r="AF439" s="4">
        <v>32</v>
      </c>
      <c r="AG439" s="4">
        <v>32</v>
      </c>
      <c r="AH439" s="4">
        <v>33</v>
      </c>
      <c r="AI439" s="4">
        <v>32</v>
      </c>
      <c r="AJ439" s="4">
        <v>32</v>
      </c>
      <c r="AK439" s="4">
        <v>32</v>
      </c>
      <c r="AL439" s="4">
        <v>32</v>
      </c>
      <c r="AM439" s="4">
        <v>33</v>
      </c>
      <c r="AN439" s="4">
        <v>33</v>
      </c>
      <c r="AO439" s="2">
        <v>33</v>
      </c>
      <c r="AP439" s="4">
        <v>33</v>
      </c>
      <c r="AQ439" s="4">
        <v>33</v>
      </c>
      <c r="AR439" s="4">
        <v>33</v>
      </c>
      <c r="AS439" s="4">
        <v>33</v>
      </c>
      <c r="AT439" s="4">
        <v>33</v>
      </c>
      <c r="AU439" s="4">
        <v>33</v>
      </c>
      <c r="AV439" s="4">
        <v>33</v>
      </c>
      <c r="AW439" s="4">
        <v>33</v>
      </c>
      <c r="AX439" s="4">
        <v>34</v>
      </c>
      <c r="AY439" s="1">
        <v>34</v>
      </c>
      <c r="AZ439" s="4">
        <v>34</v>
      </c>
      <c r="BA439" s="4">
        <v>34</v>
      </c>
      <c r="BB439" s="4">
        <v>34</v>
      </c>
      <c r="BC439" s="4">
        <v>34</v>
      </c>
      <c r="BD439" s="4">
        <v>34</v>
      </c>
      <c r="BE439" s="4">
        <v>34</v>
      </c>
      <c r="BF439" s="4">
        <v>34</v>
      </c>
      <c r="BG439" s="4">
        <v>34</v>
      </c>
      <c r="BH439" s="4">
        <v>34</v>
      </c>
      <c r="BI439" s="2">
        <v>35</v>
      </c>
      <c r="BJ439" s="17" t="s">
        <v>0</v>
      </c>
    </row>
    <row r="440" spans="1:62">
      <c r="A440" s="4" t="s">
        <v>3</v>
      </c>
      <c r="B440" s="14"/>
      <c r="C440" s="14"/>
      <c r="D440" s="14"/>
      <c r="E440" s="14"/>
      <c r="F440" s="14"/>
      <c r="G440" s="14"/>
      <c r="H440" s="14"/>
      <c r="J440" s="15"/>
      <c r="R440" s="15"/>
      <c r="X440" s="15"/>
      <c r="AD440" s="15"/>
      <c r="BJ440" s="17"/>
    </row>
    <row r="441" spans="1:62">
      <c r="A441" s="4" t="s">
        <v>321</v>
      </c>
      <c r="B441" s="14"/>
      <c r="C441" s="14"/>
      <c r="D441" s="14"/>
      <c r="E441" s="14"/>
      <c r="F441" s="14"/>
      <c r="G441" s="14"/>
      <c r="H441" s="14"/>
      <c r="J441" s="15"/>
      <c r="R441" s="15"/>
      <c r="X441" s="15"/>
      <c r="AD441" s="15"/>
      <c r="BJ441" s="17"/>
    </row>
    <row r="442" spans="1:62">
      <c r="A442" s="4" t="s">
        <v>629</v>
      </c>
      <c r="B442" s="14">
        <v>30</v>
      </c>
      <c r="C442" s="14">
        <v>40</v>
      </c>
      <c r="D442" s="14">
        <v>50</v>
      </c>
      <c r="E442" s="14">
        <v>60</v>
      </c>
      <c r="F442" s="14">
        <v>70</v>
      </c>
      <c r="G442" s="14">
        <v>80</v>
      </c>
      <c r="H442" s="14">
        <v>90</v>
      </c>
      <c r="I442" s="4">
        <v>100</v>
      </c>
      <c r="J442" s="15">
        <v>110</v>
      </c>
      <c r="K442" s="1">
        <v>120</v>
      </c>
      <c r="L442" s="4">
        <v>130</v>
      </c>
      <c r="M442" s="4">
        <v>140</v>
      </c>
      <c r="N442" s="4">
        <v>150</v>
      </c>
      <c r="O442" s="4">
        <v>160</v>
      </c>
      <c r="P442" s="4">
        <v>170</v>
      </c>
      <c r="Q442" s="4">
        <v>180</v>
      </c>
      <c r="R442" s="15">
        <v>190</v>
      </c>
      <c r="S442" s="4">
        <v>200</v>
      </c>
      <c r="T442" s="4">
        <v>210</v>
      </c>
      <c r="U442" s="2">
        <v>220</v>
      </c>
      <c r="V442" s="4">
        <v>230</v>
      </c>
      <c r="W442" s="4">
        <v>240</v>
      </c>
      <c r="X442" s="15">
        <v>250</v>
      </c>
      <c r="Y442" s="4">
        <v>260</v>
      </c>
      <c r="Z442" s="4">
        <v>270</v>
      </c>
      <c r="AA442" s="4">
        <v>280</v>
      </c>
      <c r="AB442" s="4">
        <v>290</v>
      </c>
      <c r="AC442" s="4">
        <v>300</v>
      </c>
      <c r="AD442" s="15">
        <v>310</v>
      </c>
      <c r="AE442" s="1">
        <v>320</v>
      </c>
      <c r="AF442" s="4">
        <v>330</v>
      </c>
      <c r="AG442" s="4">
        <v>340</v>
      </c>
      <c r="AH442" s="4">
        <v>350</v>
      </c>
      <c r="AI442" s="4">
        <v>360</v>
      </c>
      <c r="AJ442" s="4">
        <v>370</v>
      </c>
      <c r="AK442" s="4">
        <v>380</v>
      </c>
      <c r="AL442" s="4">
        <v>390</v>
      </c>
      <c r="AM442" s="4">
        <v>400</v>
      </c>
      <c r="AN442" s="4">
        <v>410</v>
      </c>
      <c r="AO442" s="2">
        <v>420</v>
      </c>
      <c r="AP442" s="4">
        <v>430</v>
      </c>
      <c r="AQ442" s="4">
        <v>440</v>
      </c>
      <c r="AR442" s="4">
        <v>450</v>
      </c>
      <c r="AS442" s="4">
        <v>460</v>
      </c>
      <c r="AT442" s="4">
        <v>470</v>
      </c>
      <c r="AU442" s="4">
        <v>480</v>
      </c>
      <c r="AV442" s="4">
        <v>490</v>
      </c>
      <c r="AW442" s="4">
        <v>500</v>
      </c>
      <c r="AX442" s="4">
        <v>510</v>
      </c>
      <c r="AY442" s="1">
        <v>520</v>
      </c>
      <c r="AZ442" s="4">
        <v>530</v>
      </c>
      <c r="BA442" s="4">
        <v>540</v>
      </c>
      <c r="BB442" s="4">
        <v>550</v>
      </c>
      <c r="BC442" s="4">
        <v>560</v>
      </c>
      <c r="BD442" s="4">
        <v>570</v>
      </c>
      <c r="BE442" s="4">
        <v>580</v>
      </c>
      <c r="BF442" s="4">
        <v>590</v>
      </c>
      <c r="BG442" s="4">
        <v>600</v>
      </c>
      <c r="BH442" s="4">
        <v>610</v>
      </c>
      <c r="BI442" s="2">
        <v>620</v>
      </c>
      <c r="BJ442" s="17" t="s">
        <v>0</v>
      </c>
    </row>
    <row r="443" spans="1:62">
      <c r="A443" s="4" t="s">
        <v>619</v>
      </c>
      <c r="B443" s="14">
        <v>30</v>
      </c>
      <c r="C443" s="14">
        <v>40</v>
      </c>
      <c r="D443" s="14">
        <v>50</v>
      </c>
      <c r="E443" s="14">
        <v>60</v>
      </c>
      <c r="F443" s="14">
        <v>70</v>
      </c>
      <c r="G443" s="14">
        <v>80</v>
      </c>
      <c r="H443" s="14">
        <v>90</v>
      </c>
      <c r="I443" s="4">
        <v>100</v>
      </c>
      <c r="J443" s="15">
        <v>110</v>
      </c>
      <c r="K443" s="1">
        <v>120</v>
      </c>
      <c r="L443" s="4">
        <v>130</v>
      </c>
      <c r="M443" s="4">
        <v>140</v>
      </c>
      <c r="N443" s="4">
        <v>150</v>
      </c>
      <c r="O443" s="4">
        <v>160</v>
      </c>
      <c r="P443" s="4">
        <v>170</v>
      </c>
      <c r="Q443" s="4">
        <v>180</v>
      </c>
      <c r="R443" s="15">
        <v>190</v>
      </c>
      <c r="S443" s="4">
        <v>200</v>
      </c>
      <c r="T443" s="4">
        <v>210</v>
      </c>
      <c r="U443" s="2">
        <v>220</v>
      </c>
      <c r="V443" s="4">
        <v>230</v>
      </c>
      <c r="W443" s="4">
        <v>240</v>
      </c>
      <c r="X443" s="15">
        <v>250</v>
      </c>
      <c r="Y443" s="4">
        <v>260</v>
      </c>
      <c r="Z443" s="4">
        <v>270</v>
      </c>
      <c r="AA443" s="4">
        <v>280</v>
      </c>
      <c r="AB443" s="4">
        <v>290</v>
      </c>
      <c r="AC443" s="4">
        <v>300</v>
      </c>
      <c r="AD443" s="15">
        <v>310</v>
      </c>
      <c r="AE443" s="1">
        <v>320</v>
      </c>
      <c r="AF443" s="4">
        <v>330</v>
      </c>
      <c r="AG443" s="4">
        <v>340</v>
      </c>
      <c r="AH443" s="4">
        <v>350</v>
      </c>
      <c r="AI443" s="4">
        <v>360</v>
      </c>
      <c r="AJ443" s="4">
        <v>370</v>
      </c>
      <c r="AK443" s="4">
        <v>380</v>
      </c>
      <c r="AL443" s="4">
        <v>390</v>
      </c>
      <c r="AM443" s="4">
        <v>400</v>
      </c>
      <c r="AN443" s="4">
        <v>410</v>
      </c>
      <c r="AO443" s="2">
        <v>420</v>
      </c>
      <c r="AP443" s="4">
        <v>430</v>
      </c>
      <c r="AQ443" s="4">
        <v>440</v>
      </c>
      <c r="AR443" s="4">
        <v>450</v>
      </c>
      <c r="AS443" s="4">
        <v>460</v>
      </c>
      <c r="AT443" s="4">
        <v>470</v>
      </c>
      <c r="AU443" s="4">
        <v>480</v>
      </c>
      <c r="AV443" s="4">
        <v>490</v>
      </c>
      <c r="AW443" s="4">
        <v>500</v>
      </c>
      <c r="AX443" s="4">
        <v>510</v>
      </c>
      <c r="AY443" s="1">
        <v>520</v>
      </c>
      <c r="AZ443" s="4">
        <v>530</v>
      </c>
      <c r="BA443" s="4">
        <v>540</v>
      </c>
      <c r="BB443" s="4">
        <v>550</v>
      </c>
      <c r="BC443" s="4">
        <v>560</v>
      </c>
      <c r="BD443" s="4">
        <v>570</v>
      </c>
      <c r="BE443" s="4">
        <v>580</v>
      </c>
      <c r="BF443" s="4">
        <v>590</v>
      </c>
      <c r="BG443" s="4">
        <v>600</v>
      </c>
      <c r="BH443" s="4">
        <v>610</v>
      </c>
      <c r="BI443" s="2">
        <v>620</v>
      </c>
      <c r="BJ443" s="17" t="s">
        <v>0</v>
      </c>
    </row>
    <row r="444" spans="1:62">
      <c r="A444" s="4" t="s">
        <v>645</v>
      </c>
      <c r="B444" s="14">
        <v>5</v>
      </c>
      <c r="C444" s="14">
        <v>9</v>
      </c>
      <c r="D444" s="14">
        <v>12</v>
      </c>
      <c r="E444" s="14">
        <v>15</v>
      </c>
      <c r="F444" s="14">
        <v>17</v>
      </c>
      <c r="G444" s="14">
        <v>19</v>
      </c>
      <c r="H444" s="14">
        <v>20</v>
      </c>
      <c r="I444" s="4">
        <v>21</v>
      </c>
      <c r="J444" s="15">
        <v>23</v>
      </c>
      <c r="K444" s="1">
        <v>23</v>
      </c>
      <c r="L444" s="4">
        <v>24</v>
      </c>
      <c r="M444" s="4">
        <v>25</v>
      </c>
      <c r="N444" s="4">
        <v>26</v>
      </c>
      <c r="O444" s="4">
        <v>26</v>
      </c>
      <c r="P444" s="4">
        <v>27</v>
      </c>
      <c r="Q444" s="4">
        <v>28</v>
      </c>
      <c r="R444" s="15">
        <v>28</v>
      </c>
      <c r="S444" s="4">
        <v>28</v>
      </c>
      <c r="T444" s="4">
        <v>29</v>
      </c>
      <c r="U444" s="2">
        <v>29</v>
      </c>
      <c r="V444" s="4">
        <v>29</v>
      </c>
      <c r="W444" s="4">
        <v>30</v>
      </c>
      <c r="X444" s="15">
        <v>30</v>
      </c>
      <c r="Y444" s="4">
        <v>30</v>
      </c>
      <c r="Z444" s="4">
        <v>30</v>
      </c>
      <c r="AA444" s="4">
        <v>31</v>
      </c>
      <c r="AB444" s="4">
        <v>31</v>
      </c>
      <c r="AC444" s="4">
        <v>31</v>
      </c>
      <c r="AD444" s="15">
        <v>31</v>
      </c>
      <c r="AE444" s="1">
        <v>31</v>
      </c>
      <c r="AF444" s="4">
        <v>32</v>
      </c>
      <c r="AG444" s="4">
        <v>32</v>
      </c>
      <c r="AH444" s="4">
        <v>32</v>
      </c>
      <c r="AI444" s="4">
        <v>32</v>
      </c>
      <c r="AJ444" s="4">
        <v>32</v>
      </c>
      <c r="AK444" s="4">
        <v>32</v>
      </c>
      <c r="AL444" s="4">
        <v>32</v>
      </c>
      <c r="AM444" s="4">
        <v>33</v>
      </c>
      <c r="AN444" s="4">
        <v>33</v>
      </c>
      <c r="AO444" s="2">
        <v>33</v>
      </c>
      <c r="AP444" s="4">
        <v>33</v>
      </c>
      <c r="AQ444" s="4">
        <v>33</v>
      </c>
      <c r="AR444" s="4">
        <v>33</v>
      </c>
      <c r="AS444" s="4">
        <v>33</v>
      </c>
      <c r="AT444" s="4">
        <v>33</v>
      </c>
      <c r="AU444" s="4">
        <v>33</v>
      </c>
      <c r="AV444" s="4">
        <v>33</v>
      </c>
      <c r="AW444" s="4">
        <v>33</v>
      </c>
      <c r="AX444" s="4">
        <v>34</v>
      </c>
      <c r="AY444" s="1">
        <v>34</v>
      </c>
      <c r="AZ444" s="4">
        <v>34</v>
      </c>
      <c r="BA444" s="4">
        <v>34</v>
      </c>
      <c r="BB444" s="4">
        <v>34</v>
      </c>
      <c r="BC444" s="4">
        <v>34</v>
      </c>
      <c r="BD444" s="4">
        <v>34</v>
      </c>
      <c r="BE444" s="4">
        <v>34</v>
      </c>
      <c r="BF444" s="4">
        <v>34</v>
      </c>
      <c r="BG444" s="4">
        <v>34</v>
      </c>
      <c r="BH444" s="4">
        <v>34</v>
      </c>
      <c r="BI444" s="2">
        <v>35</v>
      </c>
      <c r="BJ444" s="17" t="s">
        <v>0</v>
      </c>
    </row>
    <row r="445" spans="1:62">
      <c r="A445" s="4" t="s">
        <v>3</v>
      </c>
      <c r="B445" s="14"/>
      <c r="C445" s="14"/>
      <c r="D445" s="14"/>
      <c r="E445" s="14"/>
      <c r="F445" s="14"/>
      <c r="G445" s="14"/>
      <c r="H445" s="14"/>
      <c r="J445" s="15"/>
      <c r="R445" s="15"/>
      <c r="X445" s="15"/>
      <c r="AD445" s="15"/>
      <c r="BJ445" s="17"/>
    </row>
    <row r="446" spans="1:62">
      <c r="A446" s="4" t="s">
        <v>701</v>
      </c>
      <c r="B446" s="14"/>
      <c r="C446" s="14"/>
      <c r="D446" s="14"/>
      <c r="E446" s="14"/>
      <c r="F446" s="14"/>
      <c r="G446" s="14"/>
      <c r="H446" s="14"/>
      <c r="J446" s="15"/>
      <c r="R446" s="15"/>
      <c r="X446" s="15"/>
      <c r="AD446" s="15"/>
      <c r="BJ446" s="17"/>
    </row>
    <row r="447" spans="1:62">
      <c r="A447" s="4" t="s">
        <v>702</v>
      </c>
      <c r="B447" s="14">
        <v>80</v>
      </c>
      <c r="C447" s="14">
        <v>100</v>
      </c>
      <c r="D447" s="14">
        <v>120</v>
      </c>
      <c r="E447" s="14">
        <v>140</v>
      </c>
      <c r="F447" s="14">
        <v>160</v>
      </c>
      <c r="G447" s="14">
        <v>180</v>
      </c>
      <c r="H447" s="14">
        <v>200</v>
      </c>
      <c r="I447" s="4">
        <v>220</v>
      </c>
      <c r="J447" s="15">
        <v>248</v>
      </c>
      <c r="K447" s="1">
        <v>276</v>
      </c>
      <c r="L447" s="4">
        <v>304</v>
      </c>
      <c r="M447" s="4">
        <v>332</v>
      </c>
      <c r="N447" s="4">
        <v>360</v>
      </c>
      <c r="O447" s="4">
        <v>388</v>
      </c>
      <c r="P447" s="4">
        <v>416</v>
      </c>
      <c r="Q447" s="4">
        <v>444</v>
      </c>
      <c r="R447" s="15">
        <v>480</v>
      </c>
      <c r="S447" s="4">
        <v>516</v>
      </c>
      <c r="T447" s="4">
        <v>552</v>
      </c>
      <c r="U447" s="2">
        <v>588</v>
      </c>
      <c r="V447" s="4">
        <v>624</v>
      </c>
      <c r="W447" s="4">
        <v>660</v>
      </c>
      <c r="X447" s="15">
        <v>704</v>
      </c>
      <c r="Y447" s="4">
        <v>748</v>
      </c>
      <c r="Z447" s="4">
        <v>792</v>
      </c>
      <c r="AA447" s="4">
        <v>836</v>
      </c>
      <c r="AB447" s="4">
        <v>880</v>
      </c>
      <c r="AC447" s="4">
        <v>924</v>
      </c>
      <c r="AD447" s="15">
        <v>976</v>
      </c>
      <c r="AE447" s="1">
        <v>1028</v>
      </c>
      <c r="AF447" s="4">
        <v>1080</v>
      </c>
      <c r="AG447" s="4">
        <v>1132</v>
      </c>
      <c r="AH447" s="4">
        <v>1184</v>
      </c>
      <c r="AI447" s="4">
        <v>1236</v>
      </c>
      <c r="AJ447" s="4">
        <v>1288</v>
      </c>
      <c r="AK447" s="4">
        <v>1340</v>
      </c>
      <c r="AL447" s="4">
        <v>1392</v>
      </c>
      <c r="AM447" s="4">
        <v>1444</v>
      </c>
      <c r="AN447" s="4">
        <v>1496</v>
      </c>
      <c r="AO447" s="2">
        <v>1548</v>
      </c>
      <c r="AP447" s="4">
        <v>1600</v>
      </c>
      <c r="AQ447" s="4">
        <v>1652</v>
      </c>
      <c r="AR447" s="4">
        <v>1704</v>
      </c>
      <c r="AS447" s="4">
        <v>1756</v>
      </c>
      <c r="AT447" s="4">
        <v>1808</v>
      </c>
      <c r="AU447" s="4">
        <v>1860</v>
      </c>
      <c r="AV447" s="4">
        <v>1912</v>
      </c>
      <c r="AW447" s="4">
        <v>1964</v>
      </c>
      <c r="AX447" s="4">
        <v>2016</v>
      </c>
      <c r="AY447" s="1">
        <v>2068</v>
      </c>
      <c r="AZ447" s="4">
        <v>2120</v>
      </c>
      <c r="BA447" s="4">
        <v>2172</v>
      </c>
      <c r="BB447" s="4">
        <v>2224</v>
      </c>
      <c r="BC447" s="4">
        <v>2276</v>
      </c>
      <c r="BD447" s="4">
        <v>2328</v>
      </c>
      <c r="BE447" s="4">
        <v>2380</v>
      </c>
      <c r="BF447" s="4">
        <v>2432</v>
      </c>
      <c r="BG447" s="4">
        <v>2484</v>
      </c>
      <c r="BH447" s="4">
        <v>2536</v>
      </c>
      <c r="BI447" s="2">
        <v>2588</v>
      </c>
      <c r="BJ447" s="17" t="s">
        <v>0</v>
      </c>
    </row>
    <row r="448" spans="1:62">
      <c r="A448" s="4" t="s">
        <v>703</v>
      </c>
      <c r="B448" s="14">
        <v>5</v>
      </c>
      <c r="C448" s="14">
        <v>6</v>
      </c>
      <c r="D448" s="14">
        <v>6</v>
      </c>
      <c r="E448" s="14">
        <v>7</v>
      </c>
      <c r="F448" s="14">
        <v>7</v>
      </c>
      <c r="G448" s="14">
        <v>8</v>
      </c>
      <c r="H448" s="14">
        <v>8</v>
      </c>
      <c r="I448" s="4">
        <v>9</v>
      </c>
      <c r="J448" s="15">
        <v>9</v>
      </c>
      <c r="K448" s="1">
        <v>10</v>
      </c>
      <c r="L448" s="4">
        <v>10</v>
      </c>
      <c r="M448" s="4">
        <v>11</v>
      </c>
      <c r="N448" s="4">
        <v>11</v>
      </c>
      <c r="O448" s="4">
        <v>12</v>
      </c>
      <c r="P448" s="4">
        <v>12</v>
      </c>
      <c r="Q448" s="4">
        <v>13</v>
      </c>
      <c r="R448" s="15">
        <v>13</v>
      </c>
      <c r="S448" s="4">
        <v>14</v>
      </c>
      <c r="T448" s="4">
        <v>14</v>
      </c>
      <c r="U448" s="2">
        <v>15</v>
      </c>
      <c r="V448" s="4">
        <v>15</v>
      </c>
      <c r="W448" s="4">
        <v>16</v>
      </c>
      <c r="X448" s="15">
        <v>16</v>
      </c>
      <c r="Y448" s="4">
        <v>17</v>
      </c>
      <c r="Z448" s="4">
        <v>17</v>
      </c>
      <c r="AA448" s="4">
        <v>18</v>
      </c>
      <c r="AB448" s="4">
        <v>18</v>
      </c>
      <c r="AC448" s="4">
        <v>19</v>
      </c>
      <c r="AD448" s="15">
        <v>19</v>
      </c>
      <c r="AE448" s="1">
        <v>20</v>
      </c>
      <c r="AF448" s="4">
        <v>20</v>
      </c>
      <c r="AG448" s="4">
        <v>21</v>
      </c>
      <c r="AH448" s="4">
        <v>21</v>
      </c>
      <c r="AI448" s="4">
        <v>22</v>
      </c>
      <c r="AJ448" s="4">
        <v>22</v>
      </c>
      <c r="AK448" s="4">
        <v>23</v>
      </c>
      <c r="AL448" s="4">
        <v>23</v>
      </c>
      <c r="AM448" s="4">
        <v>24</v>
      </c>
      <c r="AN448" s="4">
        <v>24</v>
      </c>
      <c r="AO448" s="2">
        <v>25</v>
      </c>
      <c r="AP448" s="4">
        <v>25</v>
      </c>
      <c r="AQ448" s="4">
        <v>26</v>
      </c>
      <c r="AR448" s="4">
        <v>26</v>
      </c>
      <c r="AS448" s="4">
        <v>27</v>
      </c>
      <c r="AT448" s="4">
        <v>27</v>
      </c>
      <c r="AU448" s="4">
        <v>28</v>
      </c>
      <c r="AV448" s="4">
        <v>28</v>
      </c>
      <c r="AW448" s="4">
        <v>29</v>
      </c>
      <c r="AX448" s="4">
        <v>29</v>
      </c>
      <c r="AY448" s="1">
        <v>30</v>
      </c>
      <c r="AZ448" s="4">
        <v>30</v>
      </c>
      <c r="BA448" s="4">
        <v>31</v>
      </c>
      <c r="BB448" s="4">
        <v>31</v>
      </c>
      <c r="BC448" s="4">
        <v>32</v>
      </c>
      <c r="BD448" s="4">
        <v>32</v>
      </c>
      <c r="BE448" s="4">
        <v>33</v>
      </c>
      <c r="BF448" s="4">
        <v>33</v>
      </c>
      <c r="BG448" s="4">
        <v>34</v>
      </c>
      <c r="BH448" s="4">
        <v>34</v>
      </c>
      <c r="BI448" s="2">
        <v>35</v>
      </c>
      <c r="BJ448" s="17" t="s">
        <v>0</v>
      </c>
    </row>
    <row r="449" spans="1:62">
      <c r="A449" s="4" t="s">
        <v>3</v>
      </c>
      <c r="B449" s="14"/>
      <c r="C449" s="14"/>
      <c r="D449" s="14"/>
      <c r="E449" s="14"/>
      <c r="F449" s="14"/>
      <c r="G449" s="14"/>
      <c r="H449" s="14"/>
      <c r="J449" s="15"/>
      <c r="R449" s="15"/>
      <c r="X449" s="15"/>
      <c r="AD449" s="15"/>
      <c r="BJ449" s="17"/>
    </row>
    <row r="450" spans="1:62">
      <c r="A450" s="4" t="s">
        <v>704</v>
      </c>
      <c r="B450" s="14"/>
      <c r="C450" s="14"/>
      <c r="D450" s="14"/>
      <c r="E450" s="14"/>
      <c r="F450" s="14"/>
      <c r="G450" s="14"/>
      <c r="H450" s="14"/>
      <c r="J450" s="15"/>
      <c r="R450" s="15"/>
      <c r="X450" s="15"/>
      <c r="AD450" s="15"/>
      <c r="BJ450" s="17"/>
    </row>
    <row r="451" spans="1:62">
      <c r="A451" s="4" t="s">
        <v>705</v>
      </c>
      <c r="B451" s="14">
        <v>15</v>
      </c>
      <c r="C451" s="14">
        <v>17</v>
      </c>
      <c r="D451" s="14">
        <v>19</v>
      </c>
      <c r="E451" s="14">
        <v>21</v>
      </c>
      <c r="F451" s="14">
        <v>23</v>
      </c>
      <c r="G451" s="14">
        <v>25</v>
      </c>
      <c r="H451" s="14">
        <v>27</v>
      </c>
      <c r="I451" s="4">
        <v>29</v>
      </c>
      <c r="J451" s="15">
        <v>30</v>
      </c>
      <c r="K451" s="1">
        <v>31</v>
      </c>
      <c r="L451" s="4">
        <v>32</v>
      </c>
      <c r="M451" s="4">
        <v>33</v>
      </c>
      <c r="N451" s="4">
        <v>34</v>
      </c>
      <c r="O451" s="4">
        <v>35</v>
      </c>
      <c r="P451" s="4">
        <v>36</v>
      </c>
      <c r="Q451" s="4">
        <v>37</v>
      </c>
      <c r="R451" s="15">
        <v>38</v>
      </c>
      <c r="S451" s="4">
        <v>39</v>
      </c>
      <c r="T451" s="4">
        <v>40</v>
      </c>
      <c r="U451" s="2">
        <v>41</v>
      </c>
      <c r="V451" s="4">
        <v>42</v>
      </c>
      <c r="W451" s="4">
        <v>43</v>
      </c>
      <c r="X451" s="15">
        <v>44</v>
      </c>
      <c r="Y451" s="4">
        <v>45</v>
      </c>
      <c r="Z451" s="4">
        <v>46</v>
      </c>
      <c r="AA451" s="4">
        <v>47</v>
      </c>
      <c r="AB451" s="4">
        <v>48</v>
      </c>
      <c r="AC451" s="4">
        <v>49</v>
      </c>
      <c r="AD451" s="15">
        <v>50</v>
      </c>
      <c r="AE451" s="1">
        <v>51</v>
      </c>
      <c r="AF451" s="4">
        <v>52</v>
      </c>
      <c r="AG451" s="4">
        <v>53</v>
      </c>
      <c r="AH451" s="4">
        <v>54</v>
      </c>
      <c r="AI451" s="4">
        <v>55</v>
      </c>
      <c r="AJ451" s="4">
        <v>56</v>
      </c>
      <c r="AK451" s="4">
        <v>57</v>
      </c>
      <c r="AL451" s="4">
        <v>58</v>
      </c>
      <c r="AM451" s="4">
        <v>59</v>
      </c>
      <c r="AN451" s="4">
        <v>60</v>
      </c>
      <c r="AO451" s="2">
        <v>61</v>
      </c>
      <c r="AP451" s="4">
        <v>62</v>
      </c>
      <c r="AQ451" s="4">
        <v>63</v>
      </c>
      <c r="AR451" s="4">
        <v>64</v>
      </c>
      <c r="AS451" s="4">
        <v>65</v>
      </c>
      <c r="AT451" s="4">
        <v>66</v>
      </c>
      <c r="AU451" s="4">
        <v>67</v>
      </c>
      <c r="AV451" s="4">
        <v>68</v>
      </c>
      <c r="AW451" s="4">
        <v>69</v>
      </c>
      <c r="AX451" s="4">
        <v>70</v>
      </c>
      <c r="AY451" s="1">
        <v>71</v>
      </c>
      <c r="AZ451" s="4">
        <v>72</v>
      </c>
      <c r="BA451" s="4">
        <v>73</v>
      </c>
      <c r="BB451" s="4">
        <v>74</v>
      </c>
      <c r="BC451" s="4">
        <v>75</v>
      </c>
      <c r="BD451" s="4">
        <v>76</v>
      </c>
      <c r="BE451" s="4">
        <v>77</v>
      </c>
      <c r="BF451" s="4">
        <v>78</v>
      </c>
      <c r="BG451" s="4">
        <v>79</v>
      </c>
      <c r="BH451" s="4">
        <v>80</v>
      </c>
      <c r="BI451" s="2">
        <v>81</v>
      </c>
      <c r="BJ451" s="17" t="s">
        <v>0</v>
      </c>
    </row>
    <row r="452" spans="1:62">
      <c r="A452" s="4" t="s">
        <v>629</v>
      </c>
      <c r="B452" s="14">
        <v>30</v>
      </c>
      <c r="C452" s="14">
        <v>34</v>
      </c>
      <c r="D452" s="14">
        <v>38</v>
      </c>
      <c r="E452" s="14">
        <v>42</v>
      </c>
      <c r="F452" s="14">
        <v>46</v>
      </c>
      <c r="G452" s="14">
        <v>50</v>
      </c>
      <c r="H452" s="14">
        <v>54</v>
      </c>
      <c r="I452" s="4">
        <v>58</v>
      </c>
      <c r="J452" s="15">
        <v>62</v>
      </c>
      <c r="K452" s="1">
        <v>66</v>
      </c>
      <c r="L452" s="4">
        <v>70</v>
      </c>
      <c r="M452" s="4">
        <v>74</v>
      </c>
      <c r="N452" s="4">
        <v>78</v>
      </c>
      <c r="O452" s="4">
        <v>82</v>
      </c>
      <c r="P452" s="4">
        <v>86</v>
      </c>
      <c r="Q452" s="4">
        <v>90</v>
      </c>
      <c r="R452" s="15">
        <v>94</v>
      </c>
      <c r="S452" s="4">
        <v>98</v>
      </c>
      <c r="T452" s="4">
        <v>102</v>
      </c>
      <c r="U452" s="2">
        <v>106</v>
      </c>
      <c r="V452" s="4">
        <v>110</v>
      </c>
      <c r="W452" s="4">
        <v>114</v>
      </c>
      <c r="X452" s="15">
        <v>118</v>
      </c>
      <c r="Y452" s="4">
        <v>122</v>
      </c>
      <c r="Z452" s="4">
        <v>126</v>
      </c>
      <c r="AA452" s="4">
        <v>130</v>
      </c>
      <c r="AB452" s="4">
        <v>134</v>
      </c>
      <c r="AC452" s="4">
        <v>138</v>
      </c>
      <c r="AD452" s="15">
        <v>142</v>
      </c>
      <c r="AE452" s="1">
        <v>146</v>
      </c>
      <c r="AF452" s="4">
        <v>150</v>
      </c>
      <c r="AG452" s="4">
        <v>154</v>
      </c>
      <c r="AH452" s="4">
        <v>158</v>
      </c>
      <c r="AI452" s="4">
        <v>162</v>
      </c>
      <c r="AJ452" s="4">
        <v>166</v>
      </c>
      <c r="AK452" s="4">
        <v>170</v>
      </c>
      <c r="AL452" s="4">
        <v>174</v>
      </c>
      <c r="AM452" s="4">
        <v>178</v>
      </c>
      <c r="AN452" s="4">
        <v>182</v>
      </c>
      <c r="AO452" s="2">
        <v>186</v>
      </c>
      <c r="AP452" s="4">
        <v>190</v>
      </c>
      <c r="AQ452" s="4">
        <v>194</v>
      </c>
      <c r="AR452" s="4">
        <v>198</v>
      </c>
      <c r="AS452" s="4">
        <v>202</v>
      </c>
      <c r="AT452" s="4">
        <v>206</v>
      </c>
      <c r="AU452" s="4">
        <v>210</v>
      </c>
      <c r="AV452" s="4">
        <v>214</v>
      </c>
      <c r="AW452" s="4">
        <v>218</v>
      </c>
      <c r="AX452" s="4">
        <v>222</v>
      </c>
      <c r="AY452" s="1">
        <v>226</v>
      </c>
      <c r="AZ452" s="4">
        <v>230</v>
      </c>
      <c r="BA452" s="4">
        <v>234</v>
      </c>
      <c r="BB452" s="4">
        <v>238</v>
      </c>
      <c r="BC452" s="4">
        <v>242</v>
      </c>
      <c r="BD452" s="4">
        <v>246</v>
      </c>
      <c r="BE452" s="4">
        <v>250</v>
      </c>
      <c r="BF452" s="4">
        <v>254</v>
      </c>
      <c r="BG452" s="4">
        <v>258</v>
      </c>
      <c r="BH452" s="4">
        <v>262</v>
      </c>
      <c r="BI452" s="2">
        <v>266</v>
      </c>
      <c r="BJ452" s="17" t="s">
        <v>0</v>
      </c>
    </row>
    <row r="453" spans="1:62">
      <c r="A453" s="4" t="s">
        <v>619</v>
      </c>
      <c r="B453" s="14">
        <v>30</v>
      </c>
      <c r="C453" s="14">
        <v>40</v>
      </c>
      <c r="D453" s="14">
        <v>50</v>
      </c>
      <c r="E453" s="14">
        <v>60</v>
      </c>
      <c r="F453" s="14">
        <v>70</v>
      </c>
      <c r="G453" s="14">
        <v>80</v>
      </c>
      <c r="H453" s="14">
        <v>90</v>
      </c>
      <c r="I453" s="4">
        <v>100</v>
      </c>
      <c r="J453" s="15">
        <v>110</v>
      </c>
      <c r="K453" s="1">
        <v>120</v>
      </c>
      <c r="L453" s="4">
        <v>130</v>
      </c>
      <c r="M453" s="4">
        <v>140</v>
      </c>
      <c r="N453" s="4">
        <v>150</v>
      </c>
      <c r="O453" s="4">
        <v>160</v>
      </c>
      <c r="P453" s="4">
        <v>170</v>
      </c>
      <c r="Q453" s="4">
        <v>180</v>
      </c>
      <c r="R453" s="15">
        <v>190</v>
      </c>
      <c r="S453" s="4">
        <v>200</v>
      </c>
      <c r="T453" s="4">
        <v>210</v>
      </c>
      <c r="U453" s="2">
        <v>220</v>
      </c>
      <c r="V453" s="4">
        <v>230</v>
      </c>
      <c r="W453" s="4">
        <v>240</v>
      </c>
      <c r="X453" s="15">
        <v>250</v>
      </c>
      <c r="Y453" s="4">
        <v>260</v>
      </c>
      <c r="Z453" s="4">
        <v>270</v>
      </c>
      <c r="AA453" s="4">
        <v>280</v>
      </c>
      <c r="AB453" s="4">
        <v>290</v>
      </c>
      <c r="AC453" s="4">
        <v>300</v>
      </c>
      <c r="AD453" s="15">
        <v>310</v>
      </c>
      <c r="AE453" s="1">
        <v>320</v>
      </c>
      <c r="AF453" s="4">
        <v>330</v>
      </c>
      <c r="AG453" s="4">
        <v>340</v>
      </c>
      <c r="AH453" s="4">
        <v>350</v>
      </c>
      <c r="AI453" s="4">
        <v>360</v>
      </c>
      <c r="AJ453" s="4">
        <v>370</v>
      </c>
      <c r="AK453" s="4">
        <v>380</v>
      </c>
      <c r="AL453" s="4">
        <v>390</v>
      </c>
      <c r="AM453" s="4">
        <v>400</v>
      </c>
      <c r="AN453" s="4">
        <v>410</v>
      </c>
      <c r="AO453" s="2">
        <v>420</v>
      </c>
      <c r="AP453" s="4">
        <v>430</v>
      </c>
      <c r="AQ453" s="4">
        <v>440</v>
      </c>
      <c r="AR453" s="4">
        <v>450</v>
      </c>
      <c r="AS453" s="4">
        <v>460</v>
      </c>
      <c r="AT453" s="4">
        <v>470</v>
      </c>
      <c r="AU453" s="4">
        <v>480</v>
      </c>
      <c r="AV453" s="4">
        <v>490</v>
      </c>
      <c r="AW453" s="4">
        <v>500</v>
      </c>
      <c r="AX453" s="4">
        <v>510</v>
      </c>
      <c r="AY453" s="1">
        <v>520</v>
      </c>
      <c r="AZ453" s="4">
        <v>530</v>
      </c>
      <c r="BA453" s="4">
        <v>540</v>
      </c>
      <c r="BB453" s="4">
        <v>550</v>
      </c>
      <c r="BC453" s="4">
        <v>560</v>
      </c>
      <c r="BD453" s="4">
        <v>570</v>
      </c>
      <c r="BE453" s="4">
        <v>580</v>
      </c>
      <c r="BF453" s="4">
        <v>590</v>
      </c>
      <c r="BG453" s="4">
        <v>600</v>
      </c>
      <c r="BH453" s="4">
        <v>610</v>
      </c>
      <c r="BI453" s="2">
        <v>620</v>
      </c>
      <c r="BJ453" s="17" t="s">
        <v>0</v>
      </c>
    </row>
    <row r="454" spans="1:62">
      <c r="A454" s="4" t="s">
        <v>645</v>
      </c>
      <c r="B454" s="14">
        <v>5</v>
      </c>
      <c r="C454" s="14">
        <v>9</v>
      </c>
      <c r="D454" s="14">
        <v>12</v>
      </c>
      <c r="E454" s="14">
        <v>15</v>
      </c>
      <c r="F454" s="14">
        <v>17</v>
      </c>
      <c r="G454" s="14">
        <v>19</v>
      </c>
      <c r="H454" s="14">
        <v>20</v>
      </c>
      <c r="I454" s="4">
        <v>21</v>
      </c>
      <c r="J454" s="15">
        <v>23</v>
      </c>
      <c r="K454" s="1">
        <v>23</v>
      </c>
      <c r="L454" s="4">
        <v>24</v>
      </c>
      <c r="M454" s="4">
        <v>25</v>
      </c>
      <c r="N454" s="4">
        <v>26</v>
      </c>
      <c r="O454" s="4">
        <v>26</v>
      </c>
      <c r="P454" s="4">
        <v>27</v>
      </c>
      <c r="Q454" s="4">
        <v>28</v>
      </c>
      <c r="R454" s="15">
        <v>28</v>
      </c>
      <c r="S454" s="4">
        <v>28</v>
      </c>
      <c r="T454" s="4">
        <v>29</v>
      </c>
      <c r="U454" s="2">
        <v>29</v>
      </c>
      <c r="V454" s="4">
        <v>29</v>
      </c>
      <c r="W454" s="4">
        <v>30</v>
      </c>
      <c r="X454" s="15">
        <v>30</v>
      </c>
      <c r="Y454" s="4">
        <v>30</v>
      </c>
      <c r="Z454" s="4">
        <v>30</v>
      </c>
      <c r="AA454" s="4">
        <v>31</v>
      </c>
      <c r="AB454" s="4">
        <v>31</v>
      </c>
      <c r="AC454" s="4">
        <v>31</v>
      </c>
      <c r="AD454" s="15">
        <v>31</v>
      </c>
      <c r="AE454" s="1">
        <v>31</v>
      </c>
      <c r="AF454" s="4">
        <v>32</v>
      </c>
      <c r="AG454" s="4">
        <v>32</v>
      </c>
      <c r="AH454" s="4">
        <v>32</v>
      </c>
      <c r="AI454" s="4">
        <v>32</v>
      </c>
      <c r="AJ454" s="4">
        <v>32</v>
      </c>
      <c r="AK454" s="4">
        <v>32</v>
      </c>
      <c r="AL454" s="4">
        <v>32</v>
      </c>
      <c r="AM454" s="4">
        <v>33</v>
      </c>
      <c r="AN454" s="4">
        <v>33</v>
      </c>
      <c r="AO454" s="2">
        <v>33</v>
      </c>
      <c r="AP454" s="4">
        <v>33</v>
      </c>
      <c r="AQ454" s="4">
        <v>33</v>
      </c>
      <c r="AR454" s="4">
        <v>33</v>
      </c>
      <c r="AS454" s="4">
        <v>33</v>
      </c>
      <c r="AT454" s="4">
        <v>33</v>
      </c>
      <c r="AU454" s="4">
        <v>33</v>
      </c>
      <c r="AV454" s="4">
        <v>33</v>
      </c>
      <c r="AW454" s="4">
        <v>33</v>
      </c>
      <c r="AX454" s="4">
        <v>34</v>
      </c>
      <c r="AY454" s="1">
        <v>34</v>
      </c>
      <c r="AZ454" s="4">
        <v>34</v>
      </c>
      <c r="BA454" s="4">
        <v>34</v>
      </c>
      <c r="BB454" s="4">
        <v>34</v>
      </c>
      <c r="BC454" s="4">
        <v>34</v>
      </c>
      <c r="BD454" s="4">
        <v>34</v>
      </c>
      <c r="BE454" s="4">
        <v>34</v>
      </c>
      <c r="BF454" s="4">
        <v>34</v>
      </c>
      <c r="BG454" s="4">
        <v>34</v>
      </c>
      <c r="BH454" s="4">
        <v>34</v>
      </c>
      <c r="BI454" s="2">
        <v>34</v>
      </c>
      <c r="BJ454" s="17" t="s">
        <v>0</v>
      </c>
    </row>
    <row r="455" spans="1:62">
      <c r="A455" s="4" t="s">
        <v>3</v>
      </c>
      <c r="B455" s="14"/>
      <c r="C455" s="14"/>
      <c r="D455" s="14"/>
      <c r="E455" s="14"/>
      <c r="F455" s="14"/>
      <c r="G455" s="14"/>
      <c r="H455" s="14"/>
      <c r="J455" s="15"/>
      <c r="R455" s="15"/>
      <c r="X455" s="15"/>
      <c r="AD455" s="15"/>
      <c r="BJ455" s="17"/>
    </row>
    <row r="456" spans="1:62">
      <c r="A456" s="4" t="s">
        <v>706</v>
      </c>
      <c r="B456" s="14"/>
      <c r="C456" s="14"/>
      <c r="D456" s="14"/>
      <c r="E456" s="14"/>
      <c r="F456" s="14"/>
      <c r="G456" s="14"/>
      <c r="H456" s="14"/>
      <c r="J456" s="15"/>
      <c r="R456" s="15"/>
      <c r="X456" s="15"/>
      <c r="AD456" s="15"/>
      <c r="BJ456" s="17"/>
    </row>
    <row r="457" spans="1:62">
      <c r="A457" s="4" t="s">
        <v>707</v>
      </c>
      <c r="B457" s="14" t="s">
        <v>0</v>
      </c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694</v>
      </c>
      <c r="B458" s="14">
        <v>30</v>
      </c>
      <c r="C458" s="14">
        <v>40</v>
      </c>
      <c r="D458" s="14">
        <v>50</v>
      </c>
      <c r="E458" s="14">
        <v>60</v>
      </c>
      <c r="F458" s="14">
        <v>70</v>
      </c>
      <c r="G458" s="14">
        <v>80</v>
      </c>
      <c r="H458" s="14">
        <v>90</v>
      </c>
      <c r="I458" s="4">
        <v>100</v>
      </c>
      <c r="J458" s="15">
        <v>110</v>
      </c>
      <c r="K458" s="1">
        <v>120</v>
      </c>
      <c r="L458" s="4">
        <v>130</v>
      </c>
      <c r="M458" s="4">
        <v>140</v>
      </c>
      <c r="N458" s="4">
        <v>150</v>
      </c>
      <c r="O458" s="4">
        <v>160</v>
      </c>
      <c r="P458" s="4">
        <v>170</v>
      </c>
      <c r="Q458" s="4">
        <v>180</v>
      </c>
      <c r="R458" s="15">
        <v>190</v>
      </c>
      <c r="S458" s="4">
        <v>200</v>
      </c>
      <c r="T458" s="4">
        <v>210</v>
      </c>
      <c r="U458" s="2">
        <v>220</v>
      </c>
      <c r="V458" s="4">
        <v>230</v>
      </c>
      <c r="W458" s="4">
        <v>240</v>
      </c>
      <c r="X458" s="15">
        <v>250</v>
      </c>
      <c r="Y458" s="4">
        <v>260</v>
      </c>
      <c r="Z458" s="4">
        <v>270</v>
      </c>
      <c r="AA458" s="4">
        <v>280</v>
      </c>
      <c r="AB458" s="4">
        <v>290</v>
      </c>
      <c r="AC458" s="4">
        <v>300</v>
      </c>
      <c r="AD458" s="15">
        <v>310</v>
      </c>
      <c r="AE458" s="1">
        <v>320</v>
      </c>
      <c r="AF458" s="4">
        <v>330</v>
      </c>
      <c r="AG458" s="4">
        <v>340</v>
      </c>
      <c r="AH458" s="4">
        <v>350</v>
      </c>
      <c r="AI458" s="4">
        <v>360</v>
      </c>
      <c r="AJ458" s="4">
        <v>370</v>
      </c>
      <c r="AK458" s="4">
        <v>380</v>
      </c>
      <c r="AL458" s="4">
        <v>390</v>
      </c>
      <c r="AM458" s="4">
        <v>400</v>
      </c>
      <c r="AN458" s="4">
        <v>410</v>
      </c>
      <c r="AO458" s="2">
        <v>420</v>
      </c>
      <c r="AP458" s="4">
        <v>430</v>
      </c>
      <c r="AQ458" s="4">
        <v>440</v>
      </c>
      <c r="AR458" s="4">
        <v>450</v>
      </c>
      <c r="AS458" s="4">
        <v>460</v>
      </c>
      <c r="AT458" s="4">
        <v>470</v>
      </c>
      <c r="AU458" s="4">
        <v>480</v>
      </c>
      <c r="AV458" s="4">
        <v>490</v>
      </c>
      <c r="AW458" s="4">
        <v>500</v>
      </c>
      <c r="AX458" s="4">
        <v>510</v>
      </c>
      <c r="AY458" s="1">
        <v>520</v>
      </c>
      <c r="AZ458" s="4">
        <v>530</v>
      </c>
      <c r="BA458" s="4">
        <v>540</v>
      </c>
      <c r="BB458" s="4">
        <v>550</v>
      </c>
      <c r="BC458" s="4">
        <v>560</v>
      </c>
      <c r="BD458" s="4">
        <v>570</v>
      </c>
      <c r="BE458" s="4">
        <v>580</v>
      </c>
      <c r="BF458" s="4">
        <v>590</v>
      </c>
      <c r="BG458" s="4">
        <v>600</v>
      </c>
      <c r="BH458" s="4">
        <v>610</v>
      </c>
      <c r="BI458" s="2">
        <v>620</v>
      </c>
      <c r="BJ458" s="17" t="s">
        <v>0</v>
      </c>
    </row>
    <row r="459" spans="1:62">
      <c r="A459" s="4" t="s">
        <v>708</v>
      </c>
      <c r="B459" s="14">
        <v>30</v>
      </c>
      <c r="C459" s="14">
        <v>45</v>
      </c>
      <c r="D459" s="14">
        <v>60</v>
      </c>
      <c r="E459" s="14">
        <v>75</v>
      </c>
      <c r="F459" s="14">
        <v>90</v>
      </c>
      <c r="G459" s="14">
        <v>105</v>
      </c>
      <c r="H459" s="14">
        <v>120</v>
      </c>
      <c r="I459" s="4">
        <v>135</v>
      </c>
      <c r="J459" s="15">
        <v>150</v>
      </c>
      <c r="K459" s="1">
        <v>165</v>
      </c>
      <c r="L459" s="4">
        <v>180</v>
      </c>
      <c r="M459" s="4">
        <v>195</v>
      </c>
      <c r="N459" s="4">
        <v>210</v>
      </c>
      <c r="O459" s="4">
        <v>225</v>
      </c>
      <c r="P459" s="4">
        <v>240</v>
      </c>
      <c r="Q459" s="4">
        <v>255</v>
      </c>
      <c r="R459" s="15">
        <v>270</v>
      </c>
      <c r="S459" s="4">
        <v>285</v>
      </c>
      <c r="T459" s="4">
        <v>300</v>
      </c>
      <c r="U459" s="2">
        <v>315</v>
      </c>
      <c r="V459" s="4">
        <v>330</v>
      </c>
      <c r="W459" s="4">
        <v>345</v>
      </c>
      <c r="X459" s="15">
        <v>360</v>
      </c>
      <c r="Y459" s="4">
        <v>375</v>
      </c>
      <c r="Z459" s="4">
        <v>390</v>
      </c>
      <c r="AA459" s="4">
        <v>405</v>
      </c>
      <c r="AB459" s="4">
        <v>420</v>
      </c>
      <c r="AC459" s="4">
        <v>435</v>
      </c>
      <c r="AD459" s="15">
        <v>450</v>
      </c>
      <c r="AE459" s="1">
        <v>465</v>
      </c>
      <c r="AF459" s="4">
        <v>480</v>
      </c>
      <c r="AG459" s="4">
        <v>495</v>
      </c>
      <c r="AH459" s="4">
        <v>510</v>
      </c>
      <c r="AI459" s="4">
        <v>525</v>
      </c>
      <c r="AJ459" s="4">
        <v>540</v>
      </c>
      <c r="AK459" s="4">
        <v>555</v>
      </c>
      <c r="AL459" s="4">
        <v>570</v>
      </c>
      <c r="AM459" s="4">
        <v>585</v>
      </c>
      <c r="AN459" s="4">
        <v>600</v>
      </c>
      <c r="AO459" s="2">
        <v>615</v>
      </c>
      <c r="AP459" s="4">
        <v>630</v>
      </c>
      <c r="AQ459" s="4">
        <v>645</v>
      </c>
      <c r="AR459" s="4">
        <v>660</v>
      </c>
      <c r="AS459" s="4">
        <v>675</v>
      </c>
      <c r="AT459" s="4">
        <v>690</v>
      </c>
      <c r="AU459" s="4">
        <v>705</v>
      </c>
      <c r="AV459" s="4">
        <v>720</v>
      </c>
      <c r="AW459" s="4">
        <v>735</v>
      </c>
      <c r="AX459" s="4">
        <v>750</v>
      </c>
      <c r="AY459" s="1">
        <v>765</v>
      </c>
      <c r="AZ459" s="4">
        <v>780</v>
      </c>
      <c r="BA459" s="4">
        <v>795</v>
      </c>
      <c r="BB459" s="4">
        <v>810</v>
      </c>
      <c r="BC459" s="4">
        <v>825</v>
      </c>
      <c r="BD459" s="4">
        <v>840</v>
      </c>
      <c r="BE459" s="4">
        <v>855</v>
      </c>
      <c r="BF459" s="4">
        <v>870</v>
      </c>
      <c r="BG459" s="4">
        <v>885</v>
      </c>
      <c r="BH459" s="4">
        <v>900</v>
      </c>
      <c r="BI459" s="2">
        <v>915</v>
      </c>
      <c r="BJ459" s="17" t="s">
        <v>0</v>
      </c>
    </row>
    <row r="460" spans="1:62">
      <c r="A460" s="4" t="s">
        <v>3</v>
      </c>
      <c r="B460" s="14"/>
      <c r="C460" s="14"/>
      <c r="D460" s="14"/>
      <c r="E460" s="14"/>
      <c r="F460" s="14"/>
      <c r="G460" s="14"/>
      <c r="H460" s="14"/>
      <c r="J460" s="15"/>
      <c r="R460" s="15"/>
      <c r="X460" s="15"/>
      <c r="AD460" s="15"/>
      <c r="BJ460" s="17"/>
    </row>
    <row r="461" spans="1:62">
      <c r="A461" s="4" t="s">
        <v>709</v>
      </c>
      <c r="B461" s="14"/>
      <c r="C461" s="14"/>
      <c r="D461" s="14"/>
      <c r="E461" s="14"/>
      <c r="F461" s="14"/>
      <c r="G461" s="14"/>
      <c r="H461" s="14"/>
      <c r="J461" s="15"/>
      <c r="R461" s="15"/>
      <c r="X461" s="15"/>
      <c r="AD461" s="15"/>
      <c r="BJ461" s="17"/>
    </row>
    <row r="462" spans="1:62">
      <c r="A462" s="4" t="s">
        <v>659</v>
      </c>
      <c r="B462" s="14" t="s">
        <v>0</v>
      </c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688</v>
      </c>
      <c r="B463" s="14">
        <v>30</v>
      </c>
      <c r="C463" s="14">
        <v>40</v>
      </c>
      <c r="D463" s="14">
        <v>50</v>
      </c>
      <c r="E463" s="14">
        <v>60</v>
      </c>
      <c r="F463" s="14">
        <v>70</v>
      </c>
      <c r="G463" s="14">
        <v>80</v>
      </c>
      <c r="H463" s="14">
        <v>90</v>
      </c>
      <c r="I463" s="4">
        <v>100</v>
      </c>
      <c r="J463" s="15">
        <v>110</v>
      </c>
      <c r="K463" s="1">
        <v>120</v>
      </c>
      <c r="L463" s="4">
        <v>130</v>
      </c>
      <c r="M463" s="4">
        <v>140</v>
      </c>
      <c r="N463" s="4">
        <v>150</v>
      </c>
      <c r="O463" s="4">
        <v>160</v>
      </c>
      <c r="P463" s="4">
        <v>170</v>
      </c>
      <c r="Q463" s="4">
        <v>180</v>
      </c>
      <c r="R463" s="15">
        <v>190</v>
      </c>
      <c r="S463" s="4">
        <v>200</v>
      </c>
      <c r="T463" s="4">
        <v>210</v>
      </c>
      <c r="U463" s="2">
        <v>220</v>
      </c>
      <c r="V463" s="4">
        <v>230</v>
      </c>
      <c r="W463" s="4">
        <v>240</v>
      </c>
      <c r="X463" s="15">
        <v>250</v>
      </c>
      <c r="Y463" s="4">
        <v>260</v>
      </c>
      <c r="Z463" s="4">
        <v>270</v>
      </c>
      <c r="AA463" s="4">
        <v>280</v>
      </c>
      <c r="AB463" s="4">
        <v>290</v>
      </c>
      <c r="AC463" s="4">
        <v>300</v>
      </c>
      <c r="AD463" s="15">
        <v>310</v>
      </c>
      <c r="AE463" s="1">
        <v>320</v>
      </c>
      <c r="AF463" s="4">
        <v>330</v>
      </c>
      <c r="AG463" s="4">
        <v>340</v>
      </c>
      <c r="AH463" s="4">
        <v>350</v>
      </c>
      <c r="AI463" s="4">
        <v>360</v>
      </c>
      <c r="AJ463" s="4">
        <v>370</v>
      </c>
      <c r="AK463" s="4">
        <v>380</v>
      </c>
      <c r="AL463" s="4">
        <v>390</v>
      </c>
      <c r="AM463" s="4">
        <v>400</v>
      </c>
      <c r="AN463" s="4">
        <v>410</v>
      </c>
      <c r="AO463" s="2">
        <v>420</v>
      </c>
      <c r="AP463" s="4">
        <v>430</v>
      </c>
      <c r="AQ463" s="4">
        <v>440</v>
      </c>
      <c r="AR463" s="4">
        <v>450</v>
      </c>
      <c r="AS463" s="4">
        <v>460</v>
      </c>
      <c r="AT463" s="4">
        <v>470</v>
      </c>
      <c r="AU463" s="4">
        <v>480</v>
      </c>
      <c r="AV463" s="4">
        <v>490</v>
      </c>
      <c r="AW463" s="4">
        <v>500</v>
      </c>
      <c r="AX463" s="4">
        <v>510</v>
      </c>
      <c r="AY463" s="1">
        <v>520</v>
      </c>
      <c r="AZ463" s="4">
        <v>530</v>
      </c>
      <c r="BA463" s="4">
        <v>540</v>
      </c>
      <c r="BB463" s="4">
        <v>550</v>
      </c>
      <c r="BC463" s="4">
        <v>560</v>
      </c>
      <c r="BD463" s="4">
        <v>570</v>
      </c>
      <c r="BE463" s="4">
        <v>580</v>
      </c>
      <c r="BF463" s="4">
        <v>590</v>
      </c>
      <c r="BG463" s="4">
        <v>600</v>
      </c>
      <c r="BH463" s="4">
        <v>610</v>
      </c>
      <c r="BI463" s="2">
        <v>620</v>
      </c>
      <c r="BJ463" s="17" t="s">
        <v>0</v>
      </c>
    </row>
    <row r="464" spans="1:62">
      <c r="A464" s="4" t="s">
        <v>3</v>
      </c>
      <c r="B464" s="14"/>
      <c r="C464" s="14"/>
      <c r="D464" s="14"/>
      <c r="E464" s="14"/>
      <c r="F464" s="14"/>
      <c r="G464" s="14"/>
      <c r="H464" s="14"/>
      <c r="J464" s="15"/>
      <c r="R464" s="15"/>
      <c r="X464" s="15"/>
      <c r="AD464" s="15"/>
      <c r="BJ464" s="17"/>
    </row>
    <row r="465" spans="1:62">
      <c r="A465" s="4" t="s">
        <v>710</v>
      </c>
      <c r="B465" s="14"/>
      <c r="C465" s="14"/>
      <c r="D465" s="14"/>
      <c r="E465" s="14"/>
      <c r="F465" s="14"/>
      <c r="G465" s="14"/>
      <c r="H465" s="14"/>
      <c r="J465" s="15"/>
      <c r="R465" s="15"/>
      <c r="X465" s="15"/>
      <c r="AD465" s="15"/>
      <c r="BJ465" s="17"/>
    </row>
    <row r="466" spans="1:62">
      <c r="A466" s="4" t="s">
        <v>711</v>
      </c>
      <c r="B466" s="14" t="s">
        <v>0</v>
      </c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650</v>
      </c>
      <c r="B467" s="14">
        <v>13</v>
      </c>
      <c r="C467" s="14">
        <v>18</v>
      </c>
      <c r="D467" s="14">
        <v>22</v>
      </c>
      <c r="E467" s="14">
        <v>25</v>
      </c>
      <c r="F467" s="14">
        <v>28</v>
      </c>
      <c r="G467" s="14">
        <v>30</v>
      </c>
      <c r="H467" s="14">
        <v>32</v>
      </c>
      <c r="I467" s="4">
        <v>33</v>
      </c>
      <c r="J467" s="15">
        <v>35</v>
      </c>
      <c r="K467" s="1">
        <v>36</v>
      </c>
      <c r="L467" s="4">
        <v>37</v>
      </c>
      <c r="M467" s="4">
        <v>38</v>
      </c>
      <c r="N467" s="4">
        <v>39</v>
      </c>
      <c r="O467" s="4">
        <v>40</v>
      </c>
      <c r="P467" s="4">
        <v>40</v>
      </c>
      <c r="Q467" s="4">
        <v>41</v>
      </c>
      <c r="R467" s="15">
        <v>41</v>
      </c>
      <c r="S467" s="4">
        <v>42</v>
      </c>
      <c r="T467" s="4">
        <v>42</v>
      </c>
      <c r="U467" s="2">
        <v>43</v>
      </c>
      <c r="V467" s="4">
        <v>43</v>
      </c>
      <c r="W467" s="4">
        <v>43</v>
      </c>
      <c r="X467" s="15">
        <v>44</v>
      </c>
      <c r="Y467" s="4">
        <v>44</v>
      </c>
      <c r="Z467" s="4">
        <v>44</v>
      </c>
      <c r="AA467" s="4">
        <v>45</v>
      </c>
      <c r="AB467" s="4">
        <v>45</v>
      </c>
      <c r="AC467" s="4">
        <v>45</v>
      </c>
      <c r="AD467" s="15">
        <v>46</v>
      </c>
      <c r="AE467" s="1">
        <v>46</v>
      </c>
      <c r="AF467" s="4">
        <v>46</v>
      </c>
      <c r="AG467" s="4">
        <v>46</v>
      </c>
      <c r="AH467" s="4">
        <v>46</v>
      </c>
      <c r="AI467" s="4">
        <v>46</v>
      </c>
      <c r="AJ467" s="4">
        <v>46</v>
      </c>
      <c r="AK467" s="4">
        <v>47</v>
      </c>
      <c r="AL467" s="4">
        <v>47</v>
      </c>
      <c r="AM467" s="4">
        <v>47</v>
      </c>
      <c r="AN467" s="4">
        <v>47</v>
      </c>
      <c r="AO467" s="2">
        <v>47</v>
      </c>
      <c r="AP467" s="4">
        <v>47</v>
      </c>
      <c r="AQ467" s="4">
        <v>48</v>
      </c>
      <c r="AR467" s="4">
        <v>48</v>
      </c>
      <c r="AS467" s="4">
        <v>48</v>
      </c>
      <c r="AT467" s="4">
        <v>48</v>
      </c>
      <c r="AU467" s="4">
        <v>48</v>
      </c>
      <c r="AV467" s="4">
        <v>48</v>
      </c>
      <c r="AW467" s="4">
        <v>48</v>
      </c>
      <c r="AX467" s="4">
        <v>49</v>
      </c>
      <c r="AY467" s="1">
        <v>49</v>
      </c>
      <c r="AZ467" s="4">
        <v>49</v>
      </c>
      <c r="BA467" s="4">
        <v>49</v>
      </c>
      <c r="BB467" s="4">
        <v>49</v>
      </c>
      <c r="BC467" s="4">
        <v>49</v>
      </c>
      <c r="BD467" s="4">
        <v>49</v>
      </c>
      <c r="BE467" s="4">
        <v>49</v>
      </c>
      <c r="BF467" s="4">
        <v>49</v>
      </c>
      <c r="BG467" s="4">
        <v>49</v>
      </c>
      <c r="BH467" s="4">
        <v>49</v>
      </c>
      <c r="BI467" s="2">
        <v>50</v>
      </c>
      <c r="BJ467" s="17" t="s">
        <v>0</v>
      </c>
    </row>
    <row r="468" spans="1:62">
      <c r="A468" s="4" t="s">
        <v>3</v>
      </c>
      <c r="B468" s="14"/>
      <c r="C468" s="14"/>
      <c r="D468" s="14"/>
      <c r="E468" s="14"/>
      <c r="F468" s="14"/>
      <c r="G468" s="14"/>
      <c r="H468" s="14"/>
      <c r="J468" s="15"/>
      <c r="R468" s="15"/>
      <c r="X468" s="15"/>
      <c r="AD468" s="15"/>
      <c r="BJ468" s="17"/>
    </row>
    <row r="469" spans="1:62">
      <c r="A469" s="4" t="s">
        <v>324</v>
      </c>
      <c r="B469" s="14"/>
      <c r="C469" s="14"/>
      <c r="D469" s="14"/>
      <c r="E469" s="14"/>
      <c r="F469" s="14"/>
      <c r="G469" s="14"/>
      <c r="H469" s="14"/>
      <c r="J469" s="15"/>
      <c r="R469" s="15"/>
      <c r="X469" s="15"/>
      <c r="AD469" s="15"/>
      <c r="BJ469" s="17"/>
    </row>
    <row r="470" spans="1:62">
      <c r="A470" s="4" t="s">
        <v>712</v>
      </c>
      <c r="B470" s="14">
        <v>11</v>
      </c>
      <c r="C470" s="14">
        <v>20</v>
      </c>
      <c r="D470" s="14">
        <v>27</v>
      </c>
      <c r="E470" s="14">
        <v>33</v>
      </c>
      <c r="F470" s="14">
        <v>37</v>
      </c>
      <c r="G470" s="14">
        <v>41</v>
      </c>
      <c r="H470" s="14">
        <v>44</v>
      </c>
      <c r="I470" s="4">
        <v>46</v>
      </c>
      <c r="J470" s="15">
        <v>49</v>
      </c>
      <c r="K470" s="1">
        <v>51</v>
      </c>
      <c r="L470" s="4">
        <v>53</v>
      </c>
      <c r="M470" s="4">
        <v>54</v>
      </c>
      <c r="N470" s="4">
        <v>56</v>
      </c>
      <c r="O470" s="4">
        <v>57</v>
      </c>
      <c r="P470" s="4">
        <v>58</v>
      </c>
      <c r="Q470" s="4">
        <v>60</v>
      </c>
      <c r="R470" s="15">
        <v>60</v>
      </c>
      <c r="S470" s="4">
        <v>61</v>
      </c>
      <c r="T470" s="4">
        <v>62</v>
      </c>
      <c r="U470" s="2">
        <v>63</v>
      </c>
      <c r="V470" s="4">
        <v>63</v>
      </c>
      <c r="W470" s="4">
        <v>64</v>
      </c>
      <c r="X470" s="15">
        <v>65</v>
      </c>
      <c r="Y470" s="4">
        <v>66</v>
      </c>
      <c r="Z470" s="4">
        <v>66</v>
      </c>
      <c r="AA470" s="4">
        <v>66</v>
      </c>
      <c r="AB470" s="4">
        <v>67</v>
      </c>
      <c r="AC470" s="4">
        <v>67</v>
      </c>
      <c r="AD470" s="15">
        <v>68</v>
      </c>
      <c r="AE470" s="1">
        <v>68</v>
      </c>
      <c r="AF470" s="4">
        <v>69</v>
      </c>
      <c r="AG470" s="4">
        <v>69</v>
      </c>
      <c r="AH470" s="4">
        <v>69</v>
      </c>
      <c r="AI470" s="4">
        <v>69</v>
      </c>
      <c r="AJ470" s="4">
        <v>69</v>
      </c>
      <c r="AK470" s="4">
        <v>70</v>
      </c>
      <c r="AL470" s="4">
        <v>70</v>
      </c>
      <c r="AM470" s="4">
        <v>71</v>
      </c>
      <c r="AN470" s="4">
        <v>71</v>
      </c>
      <c r="AO470" s="2">
        <v>71</v>
      </c>
      <c r="AP470" s="4">
        <v>71</v>
      </c>
      <c r="AQ470" s="4">
        <v>72</v>
      </c>
      <c r="AR470" s="4">
        <v>72</v>
      </c>
      <c r="AS470" s="4">
        <v>72</v>
      </c>
      <c r="AT470" s="4">
        <v>72</v>
      </c>
      <c r="AU470" s="4">
        <v>72</v>
      </c>
      <c r="AV470" s="4">
        <v>72</v>
      </c>
      <c r="AW470" s="4">
        <v>72</v>
      </c>
      <c r="AX470" s="4">
        <v>73</v>
      </c>
      <c r="AY470" s="1">
        <v>73</v>
      </c>
      <c r="AZ470" s="4">
        <v>73</v>
      </c>
      <c r="BA470" s="4">
        <v>73</v>
      </c>
      <c r="BB470" s="4">
        <v>73</v>
      </c>
      <c r="BC470" s="4">
        <v>74</v>
      </c>
      <c r="BD470" s="4">
        <v>74</v>
      </c>
      <c r="BE470" s="4">
        <v>74</v>
      </c>
      <c r="BF470" s="4">
        <v>74</v>
      </c>
      <c r="BG470" s="4">
        <v>74</v>
      </c>
      <c r="BH470" s="4">
        <v>74</v>
      </c>
      <c r="BI470" s="2">
        <v>75</v>
      </c>
      <c r="BJ470" s="17" t="s">
        <v>0</v>
      </c>
    </row>
    <row r="471" spans="1:62">
      <c r="A471" s="4" t="s">
        <v>3</v>
      </c>
      <c r="B471" s="14"/>
      <c r="C471" s="14"/>
      <c r="D471" s="14"/>
      <c r="E471" s="14"/>
      <c r="F471" s="14"/>
      <c r="G471" s="14"/>
      <c r="H471" s="14"/>
      <c r="J471" s="15"/>
      <c r="R471" s="15"/>
      <c r="X471" s="15"/>
      <c r="AD471" s="15"/>
      <c r="BJ471" s="17"/>
    </row>
    <row r="472" spans="1:62">
      <c r="B472" s="14"/>
      <c r="C472" s="14"/>
      <c r="D472" s="14"/>
      <c r="E472" s="14"/>
      <c r="F472" s="14"/>
      <c r="G472" s="14"/>
      <c r="H472" s="14"/>
      <c r="J472" s="15"/>
      <c r="R472" s="15"/>
      <c r="X472" s="15"/>
      <c r="AD472" s="15"/>
      <c r="BJ472" s="17"/>
    </row>
    <row r="473" spans="1:62">
      <c r="A473" s="4" t="s">
        <v>713</v>
      </c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A474" s="4" t="s">
        <v>600</v>
      </c>
      <c r="B474" s="14">
        <v>20</v>
      </c>
      <c r="C474" s="14">
        <v>38</v>
      </c>
      <c r="D474" s="14">
        <v>56</v>
      </c>
      <c r="E474" s="14">
        <v>74</v>
      </c>
      <c r="F474" s="14">
        <v>92</v>
      </c>
      <c r="G474" s="14">
        <v>110</v>
      </c>
      <c r="H474" s="14">
        <v>128</v>
      </c>
      <c r="I474" s="4">
        <v>146</v>
      </c>
      <c r="J474" s="15">
        <v>164</v>
      </c>
      <c r="K474" s="1">
        <v>182</v>
      </c>
      <c r="L474" s="4">
        <v>200</v>
      </c>
      <c r="M474" s="4">
        <v>218</v>
      </c>
      <c r="N474" s="4">
        <v>236</v>
      </c>
      <c r="O474" s="4">
        <v>254</v>
      </c>
      <c r="P474" s="4">
        <v>272</v>
      </c>
      <c r="Q474" s="4">
        <v>290</v>
      </c>
      <c r="R474" s="15">
        <v>308</v>
      </c>
      <c r="S474" s="4">
        <v>326</v>
      </c>
      <c r="T474" s="4">
        <v>344</v>
      </c>
      <c r="U474" s="2">
        <v>362</v>
      </c>
      <c r="V474" s="4">
        <v>380</v>
      </c>
      <c r="W474" s="4">
        <v>398</v>
      </c>
      <c r="X474" s="15">
        <v>416</v>
      </c>
      <c r="Y474" s="4">
        <v>434</v>
      </c>
      <c r="Z474" s="4">
        <v>452</v>
      </c>
      <c r="AA474" s="4">
        <v>470</v>
      </c>
      <c r="AB474" s="4">
        <v>488</v>
      </c>
      <c r="AC474" s="4">
        <v>506</v>
      </c>
      <c r="AD474" s="15">
        <v>524</v>
      </c>
      <c r="AE474" s="1">
        <v>542</v>
      </c>
      <c r="AF474" s="4">
        <v>560</v>
      </c>
      <c r="AG474" s="4">
        <v>578</v>
      </c>
      <c r="AH474" s="4">
        <v>596</v>
      </c>
      <c r="AI474" s="4">
        <v>614</v>
      </c>
      <c r="AJ474" s="4">
        <v>632</v>
      </c>
      <c r="AK474" s="4">
        <v>650</v>
      </c>
      <c r="AL474" s="4">
        <v>668</v>
      </c>
      <c r="AM474" s="4">
        <v>686</v>
      </c>
      <c r="AN474" s="4">
        <v>704</v>
      </c>
      <c r="AO474" s="2">
        <v>722</v>
      </c>
      <c r="AP474" s="4">
        <v>740</v>
      </c>
      <c r="AQ474" s="4">
        <v>758</v>
      </c>
      <c r="AR474" s="4">
        <v>776</v>
      </c>
      <c r="AS474" s="4">
        <v>794</v>
      </c>
      <c r="AT474" s="4">
        <v>812</v>
      </c>
      <c r="AU474" s="4">
        <v>830</v>
      </c>
      <c r="AV474" s="4">
        <v>848</v>
      </c>
      <c r="AW474" s="4">
        <v>866</v>
      </c>
      <c r="AX474" s="4">
        <v>884</v>
      </c>
      <c r="AY474" s="1">
        <v>902</v>
      </c>
      <c r="AZ474" s="4">
        <v>920</v>
      </c>
      <c r="BA474" s="4">
        <v>938</v>
      </c>
      <c r="BB474" s="4">
        <v>956</v>
      </c>
      <c r="BC474" s="4">
        <v>974</v>
      </c>
      <c r="BD474" s="4">
        <v>992</v>
      </c>
      <c r="BE474" s="4">
        <v>1010</v>
      </c>
      <c r="BF474" s="4">
        <v>1028</v>
      </c>
      <c r="BG474" s="4">
        <v>1046</v>
      </c>
      <c r="BH474" s="4">
        <v>1064</v>
      </c>
      <c r="BI474" s="2">
        <v>1082</v>
      </c>
      <c r="BJ474" s="17" t="s">
        <v>0</v>
      </c>
    </row>
    <row r="475" spans="1:62">
      <c r="A475" s="4" t="s">
        <v>714</v>
      </c>
      <c r="B475" s="14">
        <v>20</v>
      </c>
      <c r="C475" s="14">
        <v>30</v>
      </c>
      <c r="D475" s="14">
        <v>40</v>
      </c>
      <c r="E475" s="14">
        <v>50</v>
      </c>
      <c r="F475" s="14">
        <v>60</v>
      </c>
      <c r="G475" s="14">
        <v>70</v>
      </c>
      <c r="H475" s="14">
        <v>80</v>
      </c>
      <c r="I475" s="4">
        <v>90</v>
      </c>
      <c r="J475" s="15">
        <v>100</v>
      </c>
      <c r="K475" s="1">
        <v>110</v>
      </c>
      <c r="L475" s="4">
        <v>120</v>
      </c>
      <c r="M475" s="4">
        <v>130</v>
      </c>
      <c r="N475" s="4">
        <v>140</v>
      </c>
      <c r="O475" s="4">
        <v>150</v>
      </c>
      <c r="P475" s="4">
        <v>160</v>
      </c>
      <c r="Q475" s="4">
        <v>170</v>
      </c>
      <c r="R475" s="15">
        <v>180</v>
      </c>
      <c r="S475" s="4">
        <v>190</v>
      </c>
      <c r="T475" s="4">
        <v>200</v>
      </c>
      <c r="U475" s="2">
        <v>210</v>
      </c>
      <c r="V475" s="4">
        <v>220</v>
      </c>
      <c r="W475" s="4">
        <v>230</v>
      </c>
      <c r="X475" s="15">
        <v>240</v>
      </c>
      <c r="Y475" s="4">
        <v>250</v>
      </c>
      <c r="Z475" s="4">
        <v>260</v>
      </c>
      <c r="AA475" s="4">
        <v>270</v>
      </c>
      <c r="AB475" s="4">
        <v>280</v>
      </c>
      <c r="AC475" s="4">
        <v>290</v>
      </c>
      <c r="AD475" s="15">
        <v>300</v>
      </c>
      <c r="AE475" s="1">
        <v>310</v>
      </c>
      <c r="AF475" s="4">
        <v>320</v>
      </c>
      <c r="AG475" s="4">
        <v>330</v>
      </c>
      <c r="AH475" s="4">
        <v>340</v>
      </c>
      <c r="AI475" s="4">
        <v>350</v>
      </c>
      <c r="AJ475" s="4">
        <v>360</v>
      </c>
      <c r="AK475" s="4">
        <v>370</v>
      </c>
      <c r="AL475" s="4">
        <v>380</v>
      </c>
      <c r="AM475" s="4">
        <v>390</v>
      </c>
      <c r="AN475" s="4">
        <v>400</v>
      </c>
      <c r="AO475" s="2">
        <v>410</v>
      </c>
      <c r="AP475" s="4">
        <v>420</v>
      </c>
      <c r="AQ475" s="4">
        <v>430</v>
      </c>
      <c r="AR475" s="4">
        <v>440</v>
      </c>
      <c r="AS475" s="4">
        <v>450</v>
      </c>
      <c r="AT475" s="4">
        <v>460</v>
      </c>
      <c r="AU475" s="4">
        <v>470</v>
      </c>
      <c r="AV475" s="4">
        <v>480</v>
      </c>
      <c r="AW475" s="4">
        <v>490</v>
      </c>
      <c r="AX475" s="4">
        <v>500</v>
      </c>
      <c r="AY475" s="1">
        <v>510</v>
      </c>
      <c r="AZ475" s="4">
        <v>520</v>
      </c>
      <c r="BA475" s="4">
        <v>530</v>
      </c>
      <c r="BB475" s="4">
        <v>540</v>
      </c>
      <c r="BC475" s="4">
        <v>550</v>
      </c>
      <c r="BD475" s="4">
        <v>560</v>
      </c>
      <c r="BE475" s="4">
        <v>570</v>
      </c>
      <c r="BF475" s="4">
        <v>580</v>
      </c>
      <c r="BG475" s="4">
        <v>590</v>
      </c>
      <c r="BH475" s="4">
        <v>600</v>
      </c>
      <c r="BI475" s="2">
        <v>610</v>
      </c>
      <c r="BJ475" s="17" t="s">
        <v>0</v>
      </c>
    </row>
    <row r="476" spans="1:62">
      <c r="A476" s="4" t="s">
        <v>715</v>
      </c>
      <c r="B476" s="14">
        <v>7</v>
      </c>
      <c r="C476" s="14">
        <v>7</v>
      </c>
      <c r="D476" s="14">
        <v>7</v>
      </c>
      <c r="E476" s="14">
        <v>7</v>
      </c>
      <c r="F476" s="14">
        <v>7</v>
      </c>
      <c r="G476" s="14">
        <v>7</v>
      </c>
      <c r="H476" s="14">
        <v>7</v>
      </c>
      <c r="I476" s="4">
        <v>7</v>
      </c>
      <c r="J476" s="15">
        <v>7</v>
      </c>
      <c r="K476" s="1">
        <v>7</v>
      </c>
      <c r="L476" s="4">
        <v>7</v>
      </c>
      <c r="M476" s="4">
        <v>7</v>
      </c>
      <c r="N476" s="4">
        <v>7</v>
      </c>
      <c r="O476" s="4">
        <v>7</v>
      </c>
      <c r="P476" s="4">
        <v>7</v>
      </c>
      <c r="Q476" s="4">
        <v>7</v>
      </c>
      <c r="R476" s="15">
        <v>7</v>
      </c>
      <c r="S476" s="4">
        <v>7</v>
      </c>
      <c r="T476" s="4">
        <v>7</v>
      </c>
      <c r="U476" s="2">
        <v>7</v>
      </c>
      <c r="V476" s="4">
        <v>7</v>
      </c>
      <c r="W476" s="4">
        <v>7</v>
      </c>
      <c r="X476" s="15">
        <v>7</v>
      </c>
      <c r="Y476" s="4">
        <v>7</v>
      </c>
      <c r="Z476" s="4">
        <v>7</v>
      </c>
      <c r="AA476" s="4">
        <v>7</v>
      </c>
      <c r="AB476" s="4">
        <v>7</v>
      </c>
      <c r="AC476" s="4">
        <v>7</v>
      </c>
      <c r="AD476" s="15">
        <v>7</v>
      </c>
      <c r="AE476" s="1">
        <v>7</v>
      </c>
      <c r="AF476" s="4">
        <v>7</v>
      </c>
      <c r="AG476" s="4">
        <v>7</v>
      </c>
      <c r="AH476" s="4">
        <v>7</v>
      </c>
      <c r="AI476" s="4">
        <v>7</v>
      </c>
      <c r="AJ476" s="4">
        <v>7</v>
      </c>
      <c r="AK476" s="4">
        <v>7</v>
      </c>
      <c r="AL476" s="4">
        <v>7</v>
      </c>
      <c r="AM476" s="4">
        <v>7</v>
      </c>
      <c r="AN476" s="4">
        <v>7</v>
      </c>
      <c r="AO476" s="2">
        <v>7</v>
      </c>
      <c r="AP476" s="4">
        <v>7</v>
      </c>
      <c r="AQ476" s="4">
        <v>7</v>
      </c>
      <c r="AR476" s="4">
        <v>7</v>
      </c>
      <c r="AS476" s="4">
        <v>7</v>
      </c>
      <c r="AT476" s="4">
        <v>7</v>
      </c>
      <c r="AU476" s="4">
        <v>7</v>
      </c>
      <c r="AV476" s="4">
        <v>7</v>
      </c>
      <c r="AW476" s="4">
        <v>7</v>
      </c>
      <c r="AX476" s="4">
        <v>7</v>
      </c>
      <c r="AY476" s="1">
        <v>7</v>
      </c>
      <c r="AZ476" s="4">
        <v>7</v>
      </c>
      <c r="BA476" s="4">
        <v>7</v>
      </c>
      <c r="BB476" s="4">
        <v>7</v>
      </c>
      <c r="BC476" s="4">
        <v>7</v>
      </c>
      <c r="BD476" s="4">
        <v>7</v>
      </c>
      <c r="BE476" s="4">
        <v>7</v>
      </c>
      <c r="BF476" s="4">
        <v>7</v>
      </c>
      <c r="BG476" s="4">
        <v>7</v>
      </c>
      <c r="BH476" s="4">
        <v>7</v>
      </c>
      <c r="BI476" s="2">
        <v>7</v>
      </c>
      <c r="BJ476" s="17" t="s">
        <v>0</v>
      </c>
    </row>
    <row r="477" spans="1:62">
      <c r="A477" s="4" t="s">
        <v>716</v>
      </c>
      <c r="B477" s="14">
        <v>7</v>
      </c>
      <c r="C477" s="14">
        <v>13</v>
      </c>
      <c r="D477" s="14">
        <v>18</v>
      </c>
      <c r="E477" s="14">
        <v>22</v>
      </c>
      <c r="F477" s="14">
        <v>25</v>
      </c>
      <c r="G477" s="14">
        <v>27</v>
      </c>
      <c r="H477" s="14">
        <v>29</v>
      </c>
      <c r="I477" s="4">
        <v>31</v>
      </c>
      <c r="J477" s="15">
        <v>33</v>
      </c>
      <c r="K477" s="1">
        <v>34</v>
      </c>
      <c r="L477" s="4">
        <v>35</v>
      </c>
      <c r="M477" s="4">
        <v>36</v>
      </c>
      <c r="N477" s="4">
        <v>37</v>
      </c>
      <c r="O477" s="4">
        <v>38</v>
      </c>
      <c r="P477" s="4">
        <v>39</v>
      </c>
      <c r="Q477" s="4">
        <v>40</v>
      </c>
      <c r="R477" s="15">
        <v>40</v>
      </c>
      <c r="S477" s="4">
        <v>41</v>
      </c>
      <c r="T477" s="4">
        <v>41</v>
      </c>
      <c r="U477" s="2">
        <v>42</v>
      </c>
      <c r="V477" s="4">
        <v>42</v>
      </c>
      <c r="W477" s="4">
        <v>43</v>
      </c>
      <c r="X477" s="15">
        <v>43</v>
      </c>
      <c r="Y477" s="4">
        <v>44</v>
      </c>
      <c r="Z477" s="4">
        <v>44</v>
      </c>
      <c r="AA477" s="4">
        <v>44</v>
      </c>
      <c r="AB477" s="4">
        <v>45</v>
      </c>
      <c r="AC477" s="4">
        <v>45</v>
      </c>
      <c r="AD477" s="15">
        <v>45</v>
      </c>
      <c r="AE477" s="1">
        <v>45</v>
      </c>
      <c r="AF477" s="4">
        <v>46</v>
      </c>
      <c r="AG477" s="4">
        <v>46</v>
      </c>
      <c r="AH477" s="4">
        <v>46</v>
      </c>
      <c r="AI477" s="4">
        <v>46</v>
      </c>
      <c r="AJ477" s="4">
        <v>46</v>
      </c>
      <c r="AK477" s="4">
        <v>47</v>
      </c>
      <c r="AL477" s="4">
        <v>47</v>
      </c>
      <c r="AM477" s="4">
        <v>47</v>
      </c>
      <c r="AN477" s="4">
        <v>47</v>
      </c>
      <c r="AO477" s="2">
        <v>47</v>
      </c>
      <c r="AP477" s="4">
        <v>47</v>
      </c>
      <c r="AQ477" s="4">
        <v>48</v>
      </c>
      <c r="AR477" s="4">
        <v>48</v>
      </c>
      <c r="AS477" s="4">
        <v>48</v>
      </c>
      <c r="AT477" s="4">
        <v>48</v>
      </c>
      <c r="AU477" s="4">
        <v>48</v>
      </c>
      <c r="AV477" s="4">
        <v>48</v>
      </c>
      <c r="AW477" s="4">
        <v>48</v>
      </c>
      <c r="AX477" s="4">
        <v>49</v>
      </c>
      <c r="AY477" s="1">
        <v>49</v>
      </c>
      <c r="AZ477" s="4">
        <v>49</v>
      </c>
      <c r="BA477" s="4">
        <v>49</v>
      </c>
      <c r="BB477" s="4">
        <v>49</v>
      </c>
      <c r="BC477" s="4">
        <v>49</v>
      </c>
      <c r="BD477" s="4">
        <v>49</v>
      </c>
      <c r="BE477" s="4">
        <v>49</v>
      </c>
      <c r="BF477" s="4">
        <v>49</v>
      </c>
      <c r="BG477" s="4">
        <v>49</v>
      </c>
      <c r="BH477" s="4">
        <v>49</v>
      </c>
      <c r="BI477" s="2">
        <v>50</v>
      </c>
      <c r="BJ477" s="17" t="s">
        <v>0</v>
      </c>
    </row>
    <row r="478" spans="1:62">
      <c r="A478" s="4" t="s">
        <v>717</v>
      </c>
      <c r="B478" s="14">
        <v>27</v>
      </c>
      <c r="C478" s="14">
        <v>27</v>
      </c>
      <c r="D478" s="14">
        <v>27</v>
      </c>
      <c r="E478" s="14">
        <v>27</v>
      </c>
      <c r="F478" s="14">
        <v>27</v>
      </c>
      <c r="G478" s="14">
        <v>27</v>
      </c>
      <c r="H478" s="14">
        <v>27</v>
      </c>
      <c r="I478" s="4">
        <v>27</v>
      </c>
      <c r="J478" s="15">
        <v>27</v>
      </c>
      <c r="K478" s="1">
        <v>27</v>
      </c>
      <c r="L478" s="4">
        <v>27</v>
      </c>
      <c r="M478" s="4">
        <v>27</v>
      </c>
      <c r="N478" s="4">
        <v>27</v>
      </c>
      <c r="O478" s="4">
        <v>27</v>
      </c>
      <c r="P478" s="4">
        <v>27</v>
      </c>
      <c r="Q478" s="4">
        <v>27</v>
      </c>
      <c r="R478" s="15">
        <v>27</v>
      </c>
      <c r="S478" s="4">
        <v>27</v>
      </c>
      <c r="T478" s="4">
        <v>27</v>
      </c>
      <c r="U478" s="2">
        <v>27</v>
      </c>
      <c r="V478" s="4">
        <v>27</v>
      </c>
      <c r="W478" s="4">
        <v>27</v>
      </c>
      <c r="X478" s="15">
        <v>27</v>
      </c>
      <c r="Y478" s="4">
        <v>27</v>
      </c>
      <c r="Z478" s="4">
        <v>27</v>
      </c>
      <c r="AA478" s="4">
        <v>27</v>
      </c>
      <c r="AB478" s="4">
        <v>27</v>
      </c>
      <c r="AC478" s="4">
        <v>27</v>
      </c>
      <c r="AD478" s="15">
        <v>27</v>
      </c>
      <c r="AE478" s="1">
        <v>27</v>
      </c>
      <c r="AF478" s="4">
        <v>27</v>
      </c>
      <c r="AG478" s="4">
        <v>27</v>
      </c>
      <c r="AH478" s="4">
        <v>27</v>
      </c>
      <c r="AI478" s="4">
        <v>27</v>
      </c>
      <c r="AJ478" s="4">
        <v>27</v>
      </c>
      <c r="AK478" s="4">
        <v>27</v>
      </c>
      <c r="AL478" s="4">
        <v>27</v>
      </c>
      <c r="AM478" s="4">
        <v>27</v>
      </c>
      <c r="AN478" s="4">
        <v>27</v>
      </c>
      <c r="AO478" s="2">
        <v>27</v>
      </c>
      <c r="AP478" s="4">
        <v>27</v>
      </c>
      <c r="AQ478" s="4">
        <v>27</v>
      </c>
      <c r="AR478" s="4">
        <v>27</v>
      </c>
      <c r="AS478" s="4">
        <v>27</v>
      </c>
      <c r="AT478" s="4">
        <v>27</v>
      </c>
      <c r="AU478" s="4">
        <v>27</v>
      </c>
      <c r="AV478" s="4">
        <v>27</v>
      </c>
      <c r="AW478" s="4">
        <v>27</v>
      </c>
      <c r="AX478" s="4">
        <v>27</v>
      </c>
      <c r="AY478" s="1">
        <v>27</v>
      </c>
      <c r="AZ478" s="4">
        <v>27</v>
      </c>
      <c r="BA478" s="4">
        <v>27</v>
      </c>
      <c r="BB478" s="4">
        <v>27</v>
      </c>
      <c r="BC478" s="4">
        <v>27</v>
      </c>
      <c r="BD478" s="4">
        <v>27</v>
      </c>
      <c r="BE478" s="4">
        <v>27</v>
      </c>
      <c r="BF478" s="4">
        <v>27</v>
      </c>
      <c r="BG478" s="4">
        <v>27</v>
      </c>
      <c r="BH478" s="4">
        <v>27</v>
      </c>
      <c r="BI478" s="2">
        <v>27</v>
      </c>
      <c r="BJ478" s="17" t="s">
        <v>0</v>
      </c>
    </row>
    <row r="479" spans="1:62">
      <c r="A479" s="4" t="s">
        <v>718</v>
      </c>
      <c r="B479" s="14">
        <v>32</v>
      </c>
      <c r="C479" s="14">
        <v>34</v>
      </c>
      <c r="D479" s="14">
        <v>36</v>
      </c>
      <c r="E479" s="14">
        <v>38</v>
      </c>
      <c r="F479" s="14">
        <v>40</v>
      </c>
      <c r="G479" s="14">
        <v>42</v>
      </c>
      <c r="H479" s="14">
        <v>44</v>
      </c>
      <c r="I479" s="4">
        <v>46</v>
      </c>
      <c r="J479" s="15">
        <v>47</v>
      </c>
      <c r="K479" s="1">
        <v>48</v>
      </c>
      <c r="L479" s="4">
        <v>49</v>
      </c>
      <c r="M479" s="4">
        <v>50</v>
      </c>
      <c r="N479" s="4">
        <v>51</v>
      </c>
      <c r="O479" s="4">
        <v>52</v>
      </c>
      <c r="P479" s="4">
        <v>53</v>
      </c>
      <c r="Q479" s="4">
        <v>54</v>
      </c>
      <c r="R479" s="15">
        <v>55</v>
      </c>
      <c r="S479" s="4">
        <v>56</v>
      </c>
      <c r="T479" s="4">
        <v>57</v>
      </c>
      <c r="U479" s="2">
        <v>58</v>
      </c>
      <c r="V479" s="4">
        <v>59</v>
      </c>
      <c r="W479" s="4">
        <v>60</v>
      </c>
      <c r="X479" s="15">
        <v>61</v>
      </c>
      <c r="Y479" s="4">
        <v>62</v>
      </c>
      <c r="Z479" s="4">
        <v>63</v>
      </c>
      <c r="AA479" s="4">
        <v>64</v>
      </c>
      <c r="AB479" s="4">
        <v>65</v>
      </c>
      <c r="AC479" s="4">
        <v>66</v>
      </c>
      <c r="AD479" s="15">
        <v>67</v>
      </c>
      <c r="AE479" s="1">
        <v>68</v>
      </c>
      <c r="AF479" s="4">
        <v>69</v>
      </c>
      <c r="AG479" s="4">
        <v>70</v>
      </c>
      <c r="AH479" s="4">
        <v>71</v>
      </c>
      <c r="AI479" s="4">
        <v>72</v>
      </c>
      <c r="AJ479" s="4">
        <v>73</v>
      </c>
      <c r="AK479" s="4">
        <v>74</v>
      </c>
      <c r="AL479" s="4">
        <v>75</v>
      </c>
      <c r="AM479" s="4">
        <v>76</v>
      </c>
      <c r="AN479" s="4">
        <v>77</v>
      </c>
      <c r="AO479" s="2">
        <v>78</v>
      </c>
      <c r="AP479" s="4">
        <v>79</v>
      </c>
      <c r="AQ479" s="4">
        <v>80</v>
      </c>
      <c r="AR479" s="4">
        <v>81</v>
      </c>
      <c r="AS479" s="4">
        <v>82</v>
      </c>
      <c r="AT479" s="4">
        <v>83</v>
      </c>
      <c r="AU479" s="4">
        <v>84</v>
      </c>
      <c r="AV479" s="4">
        <v>85</v>
      </c>
      <c r="AW479" s="4">
        <v>86</v>
      </c>
      <c r="AX479" s="4">
        <v>87</v>
      </c>
      <c r="AY479" s="1">
        <v>88</v>
      </c>
      <c r="AZ479" s="4">
        <v>89</v>
      </c>
      <c r="BA479" s="4">
        <v>90</v>
      </c>
      <c r="BB479" s="4">
        <v>91</v>
      </c>
      <c r="BC479" s="4">
        <v>92</v>
      </c>
      <c r="BD479" s="4">
        <v>93</v>
      </c>
      <c r="BE479" s="4">
        <v>94</v>
      </c>
      <c r="BF479" s="4">
        <v>95</v>
      </c>
      <c r="BG479" s="4">
        <v>96</v>
      </c>
      <c r="BH479" s="4">
        <v>97</v>
      </c>
      <c r="BI479" s="2">
        <v>98</v>
      </c>
      <c r="BJ479" s="17" t="s">
        <v>0</v>
      </c>
    </row>
    <row r="480" spans="1:62">
      <c r="A480" s="4" t="s">
        <v>719</v>
      </c>
      <c r="B480" s="14">
        <v>6</v>
      </c>
      <c r="C480" s="14">
        <v>6</v>
      </c>
      <c r="D480" s="14">
        <v>6</v>
      </c>
      <c r="E480" s="14">
        <v>6</v>
      </c>
      <c r="F480" s="14">
        <v>6</v>
      </c>
      <c r="G480" s="14">
        <v>6</v>
      </c>
      <c r="H480" s="14">
        <v>6</v>
      </c>
      <c r="I480" s="4">
        <v>6</v>
      </c>
      <c r="J480" s="15">
        <v>6</v>
      </c>
      <c r="K480" s="1">
        <v>6</v>
      </c>
      <c r="L480" s="4">
        <v>6</v>
      </c>
      <c r="M480" s="4">
        <v>6</v>
      </c>
      <c r="N480" s="4">
        <v>6</v>
      </c>
      <c r="O480" s="4">
        <v>6</v>
      </c>
      <c r="P480" s="4">
        <v>6</v>
      </c>
      <c r="Q480" s="4">
        <v>6</v>
      </c>
      <c r="R480" s="15">
        <v>6</v>
      </c>
      <c r="S480" s="4">
        <v>6</v>
      </c>
      <c r="T480" s="4">
        <v>6</v>
      </c>
      <c r="U480" s="2">
        <v>6</v>
      </c>
      <c r="V480" s="4">
        <v>6</v>
      </c>
      <c r="W480" s="4">
        <v>6</v>
      </c>
      <c r="X480" s="15">
        <v>6</v>
      </c>
      <c r="Y480" s="4">
        <v>6</v>
      </c>
      <c r="Z480" s="4">
        <v>6</v>
      </c>
      <c r="AA480" s="4">
        <v>6</v>
      </c>
      <c r="AB480" s="4">
        <v>6</v>
      </c>
      <c r="AC480" s="4">
        <v>6</v>
      </c>
      <c r="AD480" s="15">
        <v>6</v>
      </c>
      <c r="AE480" s="1">
        <v>6</v>
      </c>
      <c r="AF480" s="4">
        <v>6</v>
      </c>
      <c r="AG480" s="4">
        <v>6</v>
      </c>
      <c r="AH480" s="4">
        <v>6</v>
      </c>
      <c r="AI480" s="4">
        <v>6</v>
      </c>
      <c r="AJ480" s="4">
        <v>6</v>
      </c>
      <c r="AK480" s="4">
        <v>6</v>
      </c>
      <c r="AL480" s="4">
        <v>6</v>
      </c>
      <c r="AM480" s="4">
        <v>6</v>
      </c>
      <c r="AN480" s="4">
        <v>6</v>
      </c>
      <c r="AO480" s="2">
        <v>6</v>
      </c>
      <c r="AP480" s="4">
        <v>6</v>
      </c>
      <c r="AQ480" s="4">
        <v>6</v>
      </c>
      <c r="AR480" s="4">
        <v>6</v>
      </c>
      <c r="AS480" s="4">
        <v>6</v>
      </c>
      <c r="AT480" s="4">
        <v>6</v>
      </c>
      <c r="AU480" s="4">
        <v>6</v>
      </c>
      <c r="AV480" s="4">
        <v>6</v>
      </c>
      <c r="AW480" s="4">
        <v>6</v>
      </c>
      <c r="AX480" s="4">
        <v>6</v>
      </c>
      <c r="AY480" s="1">
        <v>6</v>
      </c>
      <c r="AZ480" s="4">
        <v>6</v>
      </c>
      <c r="BA480" s="4">
        <v>6</v>
      </c>
      <c r="BB480" s="4">
        <v>6</v>
      </c>
      <c r="BC480" s="4">
        <v>6</v>
      </c>
      <c r="BD480" s="4">
        <v>6</v>
      </c>
      <c r="BE480" s="4">
        <v>6</v>
      </c>
      <c r="BF480" s="4">
        <v>6</v>
      </c>
      <c r="BG480" s="4">
        <v>6</v>
      </c>
      <c r="BH480" s="4">
        <v>6</v>
      </c>
      <c r="BI480" s="2">
        <v>6</v>
      </c>
      <c r="BJ480" s="17" t="s">
        <v>0</v>
      </c>
    </row>
    <row r="481" spans="1:62">
      <c r="A481" s="4" t="s">
        <v>720</v>
      </c>
      <c r="B481" s="14">
        <v>6</v>
      </c>
      <c r="C481" s="14">
        <v>12</v>
      </c>
      <c r="D481" s="14">
        <v>16</v>
      </c>
      <c r="E481" s="14">
        <v>19</v>
      </c>
      <c r="F481" s="14">
        <v>22</v>
      </c>
      <c r="G481" s="14">
        <v>24</v>
      </c>
      <c r="H481" s="14">
        <v>26</v>
      </c>
      <c r="I481" s="4">
        <v>27</v>
      </c>
      <c r="J481" s="15">
        <v>29</v>
      </c>
      <c r="K481" s="1">
        <v>30</v>
      </c>
      <c r="L481" s="4">
        <v>31</v>
      </c>
      <c r="M481" s="4">
        <v>32</v>
      </c>
      <c r="N481" s="4">
        <v>33</v>
      </c>
      <c r="O481" s="4">
        <v>34</v>
      </c>
      <c r="P481" s="4">
        <v>35</v>
      </c>
      <c r="Q481" s="4">
        <v>36</v>
      </c>
      <c r="R481" s="15">
        <v>36</v>
      </c>
      <c r="S481" s="4">
        <v>36</v>
      </c>
      <c r="T481" s="4">
        <v>37</v>
      </c>
      <c r="U481" s="2">
        <v>37</v>
      </c>
      <c r="V481" s="4">
        <v>38</v>
      </c>
      <c r="W481" s="4">
        <v>38</v>
      </c>
      <c r="X481" s="15">
        <v>39</v>
      </c>
      <c r="Y481" s="4">
        <v>39</v>
      </c>
      <c r="Z481" s="4">
        <v>39</v>
      </c>
      <c r="AA481" s="4">
        <v>40</v>
      </c>
      <c r="AB481" s="4">
        <v>40</v>
      </c>
      <c r="AC481" s="4">
        <v>40</v>
      </c>
      <c r="AD481" s="15">
        <v>40</v>
      </c>
      <c r="AE481" s="1">
        <v>40</v>
      </c>
      <c r="AF481" s="4">
        <v>41</v>
      </c>
      <c r="AG481" s="4">
        <v>41</v>
      </c>
      <c r="AH481" s="4">
        <v>41</v>
      </c>
      <c r="AI481" s="4">
        <v>41</v>
      </c>
      <c r="AJ481" s="4">
        <v>41</v>
      </c>
      <c r="AK481" s="4">
        <v>42</v>
      </c>
      <c r="AL481" s="4">
        <v>42</v>
      </c>
      <c r="AM481" s="4">
        <v>42</v>
      </c>
      <c r="AN481" s="4">
        <v>42</v>
      </c>
      <c r="AO481" s="2">
        <v>42</v>
      </c>
      <c r="AP481" s="4">
        <v>42</v>
      </c>
      <c r="AQ481" s="4">
        <v>43</v>
      </c>
      <c r="AR481" s="4">
        <v>43</v>
      </c>
      <c r="AS481" s="4">
        <v>43</v>
      </c>
      <c r="AT481" s="4">
        <v>43</v>
      </c>
      <c r="AU481" s="4">
        <v>43</v>
      </c>
      <c r="AV481" s="4">
        <v>43</v>
      </c>
      <c r="AW481" s="4">
        <v>44</v>
      </c>
      <c r="AX481" s="4">
        <v>44</v>
      </c>
      <c r="AY481" s="1">
        <v>44</v>
      </c>
      <c r="AZ481" s="4">
        <v>44</v>
      </c>
      <c r="BA481" s="4">
        <v>44</v>
      </c>
      <c r="BB481" s="4">
        <v>44</v>
      </c>
      <c r="BC481" s="4">
        <v>45</v>
      </c>
      <c r="BD481" s="4">
        <v>45</v>
      </c>
      <c r="BE481" s="4">
        <v>45</v>
      </c>
      <c r="BF481" s="4">
        <v>45</v>
      </c>
      <c r="BG481" s="4">
        <v>45</v>
      </c>
      <c r="BH481" s="4">
        <v>45</v>
      </c>
      <c r="BI481" s="2">
        <v>46</v>
      </c>
      <c r="BJ481" s="17" t="s">
        <v>0</v>
      </c>
    </row>
    <row r="482" spans="1:62">
      <c r="A482" s="4" t="s">
        <v>3</v>
      </c>
      <c r="B482" s="14"/>
      <c r="C482" s="14"/>
      <c r="D482" s="14"/>
      <c r="E482" s="14"/>
      <c r="F482" s="14"/>
      <c r="G482" s="14"/>
      <c r="H482" s="14"/>
      <c r="J482" s="15"/>
      <c r="R482" s="15"/>
      <c r="X482" s="15"/>
      <c r="AD482" s="15"/>
      <c r="BJ482" s="17"/>
    </row>
    <row r="483" spans="1:62">
      <c r="A483" s="4" t="s">
        <v>721</v>
      </c>
      <c r="B483" s="14"/>
      <c r="C483" s="14"/>
      <c r="D483" s="14"/>
      <c r="E483" s="14"/>
      <c r="F483" s="14"/>
      <c r="G483" s="14"/>
      <c r="H483" s="14"/>
      <c r="J483" s="15"/>
      <c r="R483" s="15"/>
      <c r="X483" s="15"/>
      <c r="AD483" s="15"/>
      <c r="BJ483" s="17"/>
    </row>
    <row r="484" spans="1:62">
      <c r="A484" s="4" t="s">
        <v>722</v>
      </c>
      <c r="B484" s="14" t="s">
        <v>0</v>
      </c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723</v>
      </c>
      <c r="B485" s="14">
        <v>20</v>
      </c>
      <c r="C485" s="14">
        <v>25</v>
      </c>
      <c r="D485" s="14">
        <v>30</v>
      </c>
      <c r="E485" s="14">
        <v>35</v>
      </c>
      <c r="F485" s="14">
        <v>40</v>
      </c>
      <c r="G485" s="14">
        <v>45</v>
      </c>
      <c r="H485" s="14">
        <v>50</v>
      </c>
      <c r="I485" s="4">
        <v>55</v>
      </c>
      <c r="J485" s="15">
        <v>60</v>
      </c>
      <c r="K485" s="1">
        <v>65</v>
      </c>
      <c r="L485" s="4">
        <v>70</v>
      </c>
      <c r="M485" s="4">
        <v>75</v>
      </c>
      <c r="N485" s="4">
        <v>80</v>
      </c>
      <c r="O485" s="4">
        <v>85</v>
      </c>
      <c r="P485" s="4">
        <v>90</v>
      </c>
      <c r="Q485" s="4">
        <v>95</v>
      </c>
      <c r="R485" s="15">
        <v>100</v>
      </c>
      <c r="S485" s="4">
        <v>105</v>
      </c>
      <c r="T485" s="4">
        <v>110</v>
      </c>
      <c r="U485" s="2">
        <v>115</v>
      </c>
      <c r="V485" s="4">
        <v>120</v>
      </c>
      <c r="W485" s="4">
        <v>125</v>
      </c>
      <c r="X485" s="15">
        <v>130</v>
      </c>
      <c r="Y485" s="4">
        <v>135</v>
      </c>
      <c r="Z485" s="4">
        <v>140</v>
      </c>
      <c r="AA485" s="4">
        <v>145</v>
      </c>
      <c r="AB485" s="4">
        <v>150</v>
      </c>
      <c r="AC485" s="4">
        <v>155</v>
      </c>
      <c r="AD485" s="15">
        <v>160</v>
      </c>
      <c r="AE485" s="1">
        <v>165</v>
      </c>
      <c r="AF485" s="4">
        <v>170</v>
      </c>
      <c r="AG485" s="4">
        <v>175</v>
      </c>
      <c r="AH485" s="4">
        <v>180</v>
      </c>
      <c r="AI485" s="4">
        <v>185</v>
      </c>
      <c r="AJ485" s="4">
        <v>190</v>
      </c>
      <c r="AK485" s="4">
        <v>195</v>
      </c>
      <c r="AL485" s="4">
        <v>200</v>
      </c>
      <c r="AM485" s="4">
        <v>205</v>
      </c>
      <c r="AN485" s="4">
        <v>210</v>
      </c>
      <c r="AO485" s="2">
        <v>215</v>
      </c>
      <c r="AP485" s="4">
        <v>220</v>
      </c>
      <c r="AQ485" s="4">
        <v>225</v>
      </c>
      <c r="AR485" s="4">
        <v>230</v>
      </c>
      <c r="AS485" s="4">
        <v>235</v>
      </c>
      <c r="AT485" s="4">
        <v>240</v>
      </c>
      <c r="AU485" s="4">
        <v>245</v>
      </c>
      <c r="AV485" s="4">
        <v>250</v>
      </c>
      <c r="AW485" s="4">
        <v>255</v>
      </c>
      <c r="AX485" s="4">
        <v>260</v>
      </c>
      <c r="AY485" s="1">
        <v>265</v>
      </c>
      <c r="AZ485" s="4">
        <v>270</v>
      </c>
      <c r="BA485" s="4">
        <v>275</v>
      </c>
      <c r="BB485" s="4">
        <v>280</v>
      </c>
      <c r="BC485" s="4">
        <v>285</v>
      </c>
      <c r="BD485" s="4">
        <v>290</v>
      </c>
      <c r="BE485" s="4">
        <v>295</v>
      </c>
      <c r="BF485" s="4">
        <v>300</v>
      </c>
      <c r="BG485" s="4">
        <v>305</v>
      </c>
      <c r="BH485" s="4">
        <v>310</v>
      </c>
      <c r="BI485" s="2">
        <v>315</v>
      </c>
      <c r="BJ485" s="17" t="s">
        <v>0</v>
      </c>
    </row>
    <row r="486" spans="1:62">
      <c r="A486" s="4" t="s">
        <v>714</v>
      </c>
      <c r="B486" s="14">
        <v>40</v>
      </c>
      <c r="C486" s="14">
        <v>55</v>
      </c>
      <c r="D486" s="14">
        <v>70</v>
      </c>
      <c r="E486" s="14">
        <v>85</v>
      </c>
      <c r="F486" s="14">
        <v>100</v>
      </c>
      <c r="G486" s="14">
        <v>115</v>
      </c>
      <c r="H486" s="14">
        <v>130</v>
      </c>
      <c r="I486" s="4">
        <v>145</v>
      </c>
      <c r="J486" s="15">
        <v>160</v>
      </c>
      <c r="K486" s="1">
        <v>175</v>
      </c>
      <c r="L486" s="4">
        <v>190</v>
      </c>
      <c r="M486" s="4">
        <v>205</v>
      </c>
      <c r="N486" s="4">
        <v>220</v>
      </c>
      <c r="O486" s="4">
        <v>235</v>
      </c>
      <c r="P486" s="4">
        <v>250</v>
      </c>
      <c r="Q486" s="4">
        <v>265</v>
      </c>
      <c r="R486" s="15">
        <v>280</v>
      </c>
      <c r="S486" s="4">
        <v>295</v>
      </c>
      <c r="T486" s="4">
        <v>310</v>
      </c>
      <c r="U486" s="2">
        <v>325</v>
      </c>
      <c r="V486" s="4">
        <v>340</v>
      </c>
      <c r="W486" s="4">
        <v>355</v>
      </c>
      <c r="X486" s="15">
        <v>370</v>
      </c>
      <c r="Y486" s="4">
        <v>385</v>
      </c>
      <c r="Z486" s="4">
        <v>400</v>
      </c>
      <c r="AA486" s="4">
        <v>415</v>
      </c>
      <c r="AB486" s="4">
        <v>430</v>
      </c>
      <c r="AC486" s="4">
        <v>445</v>
      </c>
      <c r="AD486" s="15">
        <v>460</v>
      </c>
      <c r="AE486" s="1">
        <v>475</v>
      </c>
      <c r="AF486" s="4">
        <v>490</v>
      </c>
      <c r="AG486" s="4">
        <v>505</v>
      </c>
      <c r="AH486" s="4">
        <v>520</v>
      </c>
      <c r="AI486" s="4">
        <v>535</v>
      </c>
      <c r="AJ486" s="4">
        <v>550</v>
      </c>
      <c r="AK486" s="4">
        <v>565</v>
      </c>
      <c r="AL486" s="4">
        <v>580</v>
      </c>
      <c r="AM486" s="4">
        <v>595</v>
      </c>
      <c r="AN486" s="4">
        <v>610</v>
      </c>
      <c r="AO486" s="2">
        <v>625</v>
      </c>
      <c r="AP486" s="4">
        <v>640</v>
      </c>
      <c r="AQ486" s="4">
        <v>655</v>
      </c>
      <c r="AR486" s="4">
        <v>670</v>
      </c>
      <c r="AS486" s="4">
        <v>685</v>
      </c>
      <c r="AT486" s="4">
        <v>700</v>
      </c>
      <c r="AU486" s="4">
        <v>715</v>
      </c>
      <c r="AV486" s="4">
        <v>730</v>
      </c>
      <c r="AW486" s="4">
        <v>745</v>
      </c>
      <c r="AX486" s="4">
        <v>760</v>
      </c>
      <c r="AY486" s="1">
        <v>775</v>
      </c>
      <c r="AZ486" s="4">
        <v>790</v>
      </c>
      <c r="BA486" s="4">
        <v>805</v>
      </c>
      <c r="BB486" s="4">
        <v>820</v>
      </c>
      <c r="BC486" s="4">
        <v>835</v>
      </c>
      <c r="BD486" s="4">
        <v>850</v>
      </c>
      <c r="BE486" s="4">
        <v>865</v>
      </c>
      <c r="BF486" s="4">
        <v>880</v>
      </c>
      <c r="BG486" s="4">
        <v>895</v>
      </c>
      <c r="BH486" s="4">
        <v>910</v>
      </c>
      <c r="BI486" s="2">
        <v>925</v>
      </c>
      <c r="BJ486" s="17" t="s">
        <v>0</v>
      </c>
    </row>
    <row r="487" spans="1:62">
      <c r="A487" s="4" t="s">
        <v>600</v>
      </c>
      <c r="B487" s="14">
        <v>80</v>
      </c>
      <c r="C487" s="14">
        <v>100</v>
      </c>
      <c r="D487" s="14">
        <v>120</v>
      </c>
      <c r="E487" s="14">
        <v>140</v>
      </c>
      <c r="F487" s="14">
        <v>160</v>
      </c>
      <c r="G487" s="14">
        <v>180</v>
      </c>
      <c r="H487" s="14">
        <v>200</v>
      </c>
      <c r="I487" s="4">
        <v>220</v>
      </c>
      <c r="J487" s="15">
        <v>240</v>
      </c>
      <c r="K487" s="1">
        <v>260</v>
      </c>
      <c r="L487" s="4">
        <v>280</v>
      </c>
      <c r="M487" s="4">
        <v>300</v>
      </c>
      <c r="N487" s="4">
        <v>320</v>
      </c>
      <c r="O487" s="4">
        <v>340</v>
      </c>
      <c r="P487" s="4">
        <v>360</v>
      </c>
      <c r="Q487" s="4">
        <v>380</v>
      </c>
      <c r="R487" s="15">
        <v>400</v>
      </c>
      <c r="S487" s="4">
        <v>420</v>
      </c>
      <c r="T487" s="4">
        <v>440</v>
      </c>
      <c r="U487" s="2">
        <v>460</v>
      </c>
      <c r="V487" s="4">
        <v>480</v>
      </c>
      <c r="W487" s="4">
        <v>500</v>
      </c>
      <c r="X487" s="15">
        <v>520</v>
      </c>
      <c r="Y487" s="4">
        <v>540</v>
      </c>
      <c r="Z487" s="4">
        <v>560</v>
      </c>
      <c r="AA487" s="4">
        <v>580</v>
      </c>
      <c r="AB487" s="4">
        <v>600</v>
      </c>
      <c r="AC487" s="4">
        <v>620</v>
      </c>
      <c r="AD487" s="15">
        <v>640</v>
      </c>
      <c r="AE487" s="1">
        <v>660</v>
      </c>
      <c r="AF487" s="4">
        <v>680</v>
      </c>
      <c r="AG487" s="4">
        <v>700</v>
      </c>
      <c r="AH487" s="4">
        <v>720</v>
      </c>
      <c r="AI487" s="4">
        <v>740</v>
      </c>
      <c r="AJ487" s="4">
        <v>760</v>
      </c>
      <c r="AK487" s="4">
        <v>780</v>
      </c>
      <c r="AL487" s="4">
        <v>800</v>
      </c>
      <c r="AM487" s="4">
        <v>820</v>
      </c>
      <c r="AN487" s="4">
        <v>840</v>
      </c>
      <c r="AO487" s="2">
        <v>860</v>
      </c>
      <c r="AP487" s="4">
        <v>880</v>
      </c>
      <c r="AQ487" s="4">
        <v>900</v>
      </c>
      <c r="AR487" s="4">
        <v>920</v>
      </c>
      <c r="AS487" s="4">
        <v>940</v>
      </c>
      <c r="AT487" s="4">
        <v>960</v>
      </c>
      <c r="AU487" s="4">
        <v>980</v>
      </c>
      <c r="AV487" s="4">
        <v>1000</v>
      </c>
      <c r="AW487" s="4">
        <v>1020</v>
      </c>
      <c r="AX487" s="4">
        <v>1040</v>
      </c>
      <c r="AY487" s="1">
        <v>1060</v>
      </c>
      <c r="AZ487" s="4">
        <v>1080</v>
      </c>
      <c r="BA487" s="4">
        <v>1100</v>
      </c>
      <c r="BB487" s="4">
        <v>1120</v>
      </c>
      <c r="BC487" s="4">
        <v>1140</v>
      </c>
      <c r="BD487" s="4">
        <v>1160</v>
      </c>
      <c r="BE487" s="4">
        <v>1180</v>
      </c>
      <c r="BF487" s="4">
        <v>1200</v>
      </c>
      <c r="BG487" s="4">
        <v>1220</v>
      </c>
      <c r="BH487" s="4">
        <v>1240</v>
      </c>
      <c r="BI487" s="2">
        <v>1260</v>
      </c>
      <c r="BJ487" s="17" t="s">
        <v>0</v>
      </c>
    </row>
    <row r="488" spans="1:62">
      <c r="A488" s="4" t="s">
        <v>3</v>
      </c>
      <c r="B488" s="14"/>
      <c r="C488" s="14"/>
      <c r="D488" s="14"/>
      <c r="E488" s="14"/>
      <c r="F488" s="14"/>
      <c r="G488" s="14"/>
      <c r="H488" s="14"/>
      <c r="J488" s="15"/>
      <c r="R488" s="15"/>
      <c r="X488" s="15"/>
      <c r="AD488" s="15"/>
      <c r="BJ488" s="17"/>
    </row>
    <row r="489" spans="1:62">
      <c r="A489" s="4" t="s">
        <v>724</v>
      </c>
      <c r="B489" s="14"/>
      <c r="C489" s="14"/>
      <c r="D489" s="14"/>
      <c r="E489" s="14"/>
      <c r="F489" s="14"/>
      <c r="G489" s="14"/>
      <c r="H489" s="14"/>
      <c r="J489" s="15"/>
      <c r="R489" s="15"/>
      <c r="X489" s="15"/>
      <c r="AD489" s="15"/>
      <c r="BJ489" s="17"/>
    </row>
    <row r="490" spans="1:62">
      <c r="A490" s="4" t="s">
        <v>714</v>
      </c>
      <c r="B490" s="14">
        <v>60</v>
      </c>
      <c r="C490" s="14">
        <v>68</v>
      </c>
      <c r="D490" s="14">
        <v>76</v>
      </c>
      <c r="E490" s="14">
        <v>84</v>
      </c>
      <c r="F490" s="14">
        <v>92</v>
      </c>
      <c r="G490" s="14">
        <v>100</v>
      </c>
      <c r="H490" s="14">
        <v>108</v>
      </c>
      <c r="I490" s="4">
        <v>116</v>
      </c>
      <c r="J490" s="15">
        <v>124</v>
      </c>
      <c r="K490" s="1">
        <v>132</v>
      </c>
      <c r="L490" s="4">
        <v>140</v>
      </c>
      <c r="M490" s="4">
        <v>148</v>
      </c>
      <c r="N490" s="4">
        <v>156</v>
      </c>
      <c r="O490" s="4">
        <v>164</v>
      </c>
      <c r="P490" s="4">
        <v>172</v>
      </c>
      <c r="Q490" s="4">
        <v>180</v>
      </c>
      <c r="R490" s="15">
        <v>188</v>
      </c>
      <c r="S490" s="4">
        <v>196</v>
      </c>
      <c r="T490" s="4">
        <v>204</v>
      </c>
      <c r="U490" s="2">
        <v>212</v>
      </c>
      <c r="V490" s="4">
        <v>220</v>
      </c>
      <c r="W490" s="4">
        <v>228</v>
      </c>
      <c r="X490" s="15">
        <v>236</v>
      </c>
      <c r="Y490" s="4">
        <v>244</v>
      </c>
      <c r="Z490" s="4">
        <v>252</v>
      </c>
      <c r="AA490" s="4">
        <v>260</v>
      </c>
      <c r="AB490" s="4">
        <v>268</v>
      </c>
      <c r="AC490" s="4">
        <v>276</v>
      </c>
      <c r="AD490" s="15">
        <v>284</v>
      </c>
      <c r="AE490" s="1">
        <v>292</v>
      </c>
      <c r="AF490" s="4">
        <v>300</v>
      </c>
      <c r="AG490" s="4">
        <v>308</v>
      </c>
      <c r="AH490" s="4">
        <v>316</v>
      </c>
      <c r="AI490" s="4">
        <v>324</v>
      </c>
      <c r="AJ490" s="4">
        <v>332</v>
      </c>
      <c r="AK490" s="4">
        <v>340</v>
      </c>
      <c r="AL490" s="4">
        <v>348</v>
      </c>
      <c r="AM490" s="4">
        <v>356</v>
      </c>
      <c r="AN490" s="4">
        <v>364</v>
      </c>
      <c r="AO490" s="2">
        <v>372</v>
      </c>
      <c r="AP490" s="4">
        <v>380</v>
      </c>
      <c r="AQ490" s="4">
        <v>388</v>
      </c>
      <c r="AR490" s="4">
        <v>396</v>
      </c>
      <c r="AS490" s="4">
        <v>404</v>
      </c>
      <c r="AT490" s="4">
        <v>412</v>
      </c>
      <c r="AU490" s="4">
        <v>420</v>
      </c>
      <c r="AV490" s="4">
        <v>428</v>
      </c>
      <c r="AW490" s="4">
        <v>436</v>
      </c>
      <c r="AX490" s="4">
        <v>444</v>
      </c>
      <c r="AY490" s="1">
        <v>452</v>
      </c>
      <c r="AZ490" s="4">
        <v>460</v>
      </c>
      <c r="BA490" s="4">
        <v>468</v>
      </c>
      <c r="BB490" s="4">
        <v>476</v>
      </c>
      <c r="BC490" s="4">
        <v>484</v>
      </c>
      <c r="BD490" s="4">
        <v>492</v>
      </c>
      <c r="BE490" s="4">
        <v>500</v>
      </c>
      <c r="BF490" s="4">
        <v>508</v>
      </c>
      <c r="BG490" s="4">
        <v>516</v>
      </c>
      <c r="BH490" s="4">
        <v>524</v>
      </c>
      <c r="BI490" s="2">
        <v>532</v>
      </c>
      <c r="BJ490" s="17" t="s">
        <v>0</v>
      </c>
    </row>
    <row r="491" spans="1:62">
      <c r="A491" s="4" t="s">
        <v>600</v>
      </c>
      <c r="B491" s="14">
        <v>150</v>
      </c>
      <c r="C491" s="14">
        <v>165</v>
      </c>
      <c r="D491" s="14">
        <v>180</v>
      </c>
      <c r="E491" s="14">
        <v>195</v>
      </c>
      <c r="F491" s="14">
        <v>210</v>
      </c>
      <c r="G491" s="14">
        <v>225</v>
      </c>
      <c r="H491" s="14">
        <v>240</v>
      </c>
      <c r="I491" s="4">
        <v>255</v>
      </c>
      <c r="J491" s="15">
        <v>270</v>
      </c>
      <c r="K491" s="1">
        <v>285</v>
      </c>
      <c r="L491" s="4">
        <v>300</v>
      </c>
      <c r="M491" s="4">
        <v>315</v>
      </c>
      <c r="N491" s="4">
        <v>330</v>
      </c>
      <c r="O491" s="4">
        <v>345</v>
      </c>
      <c r="P491" s="4">
        <v>360</v>
      </c>
      <c r="Q491" s="4">
        <v>375</v>
      </c>
      <c r="R491" s="15">
        <v>390</v>
      </c>
      <c r="S491" s="4">
        <v>405</v>
      </c>
      <c r="T491" s="4">
        <v>420</v>
      </c>
      <c r="U491" s="2">
        <v>435</v>
      </c>
      <c r="V491" s="4">
        <v>450</v>
      </c>
      <c r="W491" s="4">
        <v>465</v>
      </c>
      <c r="X491" s="15">
        <v>480</v>
      </c>
      <c r="Y491" s="4">
        <v>495</v>
      </c>
      <c r="Z491" s="4">
        <v>510</v>
      </c>
      <c r="AA491" s="4">
        <v>525</v>
      </c>
      <c r="AB491" s="4">
        <v>540</v>
      </c>
      <c r="AC491" s="4">
        <v>555</v>
      </c>
      <c r="AD491" s="15">
        <v>570</v>
      </c>
      <c r="AE491" s="1">
        <v>585</v>
      </c>
      <c r="AF491" s="4">
        <v>600</v>
      </c>
      <c r="AG491" s="4">
        <v>615</v>
      </c>
      <c r="AH491" s="4">
        <v>630</v>
      </c>
      <c r="AI491" s="4">
        <v>645</v>
      </c>
      <c r="AJ491" s="4">
        <v>660</v>
      </c>
      <c r="AK491" s="4">
        <v>675</v>
      </c>
      <c r="AL491" s="4">
        <v>690</v>
      </c>
      <c r="AM491" s="4">
        <v>705</v>
      </c>
      <c r="AN491" s="4">
        <v>720</v>
      </c>
      <c r="AO491" s="2">
        <v>735</v>
      </c>
      <c r="AP491" s="4">
        <v>750</v>
      </c>
      <c r="AQ491" s="4">
        <v>765</v>
      </c>
      <c r="AR491" s="4">
        <v>780</v>
      </c>
      <c r="AS491" s="4">
        <v>795</v>
      </c>
      <c r="AT491" s="4">
        <v>810</v>
      </c>
      <c r="AU491" s="4">
        <v>825</v>
      </c>
      <c r="AV491" s="4">
        <v>840</v>
      </c>
      <c r="AW491" s="4">
        <v>855</v>
      </c>
      <c r="AX491" s="4">
        <v>870</v>
      </c>
      <c r="AY491" s="1">
        <v>885</v>
      </c>
      <c r="AZ491" s="4">
        <v>900</v>
      </c>
      <c r="BA491" s="4">
        <v>915</v>
      </c>
      <c r="BB491" s="4">
        <v>930</v>
      </c>
      <c r="BC491" s="4">
        <v>945</v>
      </c>
      <c r="BD491" s="4">
        <v>960</v>
      </c>
      <c r="BE491" s="4">
        <v>975</v>
      </c>
      <c r="BF491" s="4">
        <v>990</v>
      </c>
      <c r="BG491" s="4">
        <v>1005</v>
      </c>
      <c r="BH491" s="4">
        <v>1020</v>
      </c>
      <c r="BI491" s="2">
        <v>1035</v>
      </c>
      <c r="BJ491" s="17" t="s">
        <v>0</v>
      </c>
    </row>
    <row r="492" spans="1:62">
      <c r="A492" s="4" t="s">
        <v>725</v>
      </c>
      <c r="B492" s="14">
        <v>5</v>
      </c>
      <c r="C492" s="14">
        <v>6</v>
      </c>
      <c r="D492" s="14">
        <v>7</v>
      </c>
      <c r="E492" s="14">
        <v>8</v>
      </c>
      <c r="F492" s="14">
        <v>9</v>
      </c>
      <c r="G492" s="14">
        <v>10</v>
      </c>
      <c r="H492" s="14">
        <v>11</v>
      </c>
      <c r="I492" s="4">
        <v>12</v>
      </c>
      <c r="J492" s="15">
        <v>13</v>
      </c>
      <c r="K492" s="1">
        <v>14</v>
      </c>
      <c r="L492" s="4">
        <v>15</v>
      </c>
      <c r="M492" s="4">
        <v>16</v>
      </c>
      <c r="N492" s="4">
        <v>17</v>
      </c>
      <c r="O492" s="4">
        <v>18</v>
      </c>
      <c r="P492" s="4">
        <v>19</v>
      </c>
      <c r="Q492" s="4">
        <v>20</v>
      </c>
      <c r="R492" s="15">
        <v>21</v>
      </c>
      <c r="S492" s="4">
        <v>22</v>
      </c>
      <c r="T492" s="4">
        <v>23</v>
      </c>
      <c r="U492" s="2">
        <v>24</v>
      </c>
      <c r="V492" s="4">
        <v>25</v>
      </c>
      <c r="W492" s="4">
        <v>26</v>
      </c>
      <c r="X492" s="15">
        <v>27</v>
      </c>
      <c r="Y492" s="4">
        <v>28</v>
      </c>
      <c r="Z492" s="4">
        <v>29</v>
      </c>
      <c r="AA492" s="4">
        <v>30</v>
      </c>
      <c r="AB492" s="4">
        <v>30</v>
      </c>
      <c r="AC492" s="4">
        <v>30</v>
      </c>
      <c r="AD492" s="15">
        <v>30</v>
      </c>
      <c r="AE492" s="1">
        <v>30</v>
      </c>
      <c r="AF492" s="4">
        <v>30</v>
      </c>
      <c r="AG492" s="4">
        <v>30</v>
      </c>
      <c r="AH492" s="4">
        <v>30</v>
      </c>
      <c r="AI492" s="4">
        <v>30</v>
      </c>
      <c r="AJ492" s="4">
        <v>30</v>
      </c>
      <c r="AK492" s="4">
        <v>30</v>
      </c>
      <c r="AL492" s="4">
        <v>30</v>
      </c>
      <c r="AM492" s="4">
        <v>30</v>
      </c>
      <c r="AN492" s="4">
        <v>30</v>
      </c>
      <c r="AO492" s="2">
        <v>30</v>
      </c>
      <c r="AP492" s="4">
        <v>30</v>
      </c>
      <c r="AQ492" s="4">
        <v>30</v>
      </c>
      <c r="AR492" s="4">
        <v>30</v>
      </c>
      <c r="AS492" s="4">
        <v>30</v>
      </c>
      <c r="AT492" s="4">
        <v>30</v>
      </c>
      <c r="AU492" s="4">
        <v>30</v>
      </c>
      <c r="AV492" s="4">
        <v>30</v>
      </c>
      <c r="AW492" s="4">
        <v>30</v>
      </c>
      <c r="AX492" s="4">
        <v>30</v>
      </c>
      <c r="AY492" s="1">
        <v>30</v>
      </c>
      <c r="AZ492" s="4">
        <v>30</v>
      </c>
      <c r="BA492" s="4">
        <v>30</v>
      </c>
      <c r="BB492" s="4">
        <v>30</v>
      </c>
      <c r="BC492" s="4">
        <v>30</v>
      </c>
      <c r="BD492" s="4">
        <v>30</v>
      </c>
      <c r="BE492" s="4">
        <v>30</v>
      </c>
      <c r="BF492" s="4">
        <v>30</v>
      </c>
      <c r="BG492" s="4">
        <v>30</v>
      </c>
      <c r="BH492" s="4">
        <v>30</v>
      </c>
      <c r="BI492" s="2">
        <v>30</v>
      </c>
      <c r="BJ492" s="17" t="s">
        <v>0</v>
      </c>
    </row>
    <row r="493" spans="1:62">
      <c r="A493" s="4" t="s">
        <v>692</v>
      </c>
      <c r="B493" s="14">
        <v>-5</v>
      </c>
      <c r="C493" s="14">
        <v>-6</v>
      </c>
      <c r="D493" s="14">
        <v>-7</v>
      </c>
      <c r="E493" s="14">
        <v>-8</v>
      </c>
      <c r="F493" s="14">
        <v>-9</v>
      </c>
      <c r="G493" s="14">
        <v>-10</v>
      </c>
      <c r="H493" s="14">
        <v>-11</v>
      </c>
      <c r="I493" s="4">
        <v>-12</v>
      </c>
      <c r="J493" s="15">
        <v>-13</v>
      </c>
      <c r="K493" s="1">
        <v>-14</v>
      </c>
      <c r="L493" s="4">
        <v>-15</v>
      </c>
      <c r="M493" s="4">
        <v>-16</v>
      </c>
      <c r="N493" s="4">
        <v>-17</v>
      </c>
      <c r="O493" s="4">
        <v>-18</v>
      </c>
      <c r="P493" s="4">
        <v>-19</v>
      </c>
      <c r="Q493" s="4">
        <v>-20</v>
      </c>
      <c r="R493" s="15">
        <v>-20</v>
      </c>
      <c r="S493" s="4">
        <v>-20</v>
      </c>
      <c r="T493" s="4">
        <v>-20</v>
      </c>
      <c r="U493" s="2">
        <v>-20</v>
      </c>
      <c r="V493" s="4">
        <v>-20</v>
      </c>
      <c r="W493" s="4">
        <v>-20</v>
      </c>
      <c r="X493" s="15">
        <v>-20</v>
      </c>
      <c r="Y493" s="4">
        <v>-20</v>
      </c>
      <c r="Z493" s="4">
        <v>-20</v>
      </c>
      <c r="AA493" s="4">
        <v>-20</v>
      </c>
      <c r="AB493" s="4">
        <v>-20</v>
      </c>
      <c r="AC493" s="4">
        <v>-20</v>
      </c>
      <c r="AD493" s="15">
        <v>-20</v>
      </c>
      <c r="AE493" s="1">
        <v>-20</v>
      </c>
      <c r="AF493" s="4">
        <v>-20</v>
      </c>
      <c r="AG493" s="4">
        <v>-20</v>
      </c>
      <c r="AH493" s="4">
        <v>-20</v>
      </c>
      <c r="AI493" s="4">
        <v>-20</v>
      </c>
      <c r="AJ493" s="4">
        <v>-20</v>
      </c>
      <c r="AK493" s="4">
        <v>-20</v>
      </c>
      <c r="AL493" s="4">
        <v>-20</v>
      </c>
      <c r="AM493" s="4">
        <v>-20</v>
      </c>
      <c r="AN493" s="4">
        <v>-20</v>
      </c>
      <c r="AO493" s="2">
        <v>-20</v>
      </c>
      <c r="AP493" s="4">
        <v>-20</v>
      </c>
      <c r="AQ493" s="4">
        <v>-20</v>
      </c>
      <c r="AR493" s="4">
        <v>-20</v>
      </c>
      <c r="AS493" s="4">
        <v>-20</v>
      </c>
      <c r="AT493" s="4">
        <v>-20</v>
      </c>
      <c r="AU493" s="4">
        <v>-20</v>
      </c>
      <c r="AV493" s="4">
        <v>-20</v>
      </c>
      <c r="AW493" s="4">
        <v>-20</v>
      </c>
      <c r="AX493" s="4">
        <v>-20</v>
      </c>
      <c r="AY493" s="1">
        <v>-20</v>
      </c>
      <c r="AZ493" s="4">
        <v>-20</v>
      </c>
      <c r="BA493" s="4">
        <v>-20</v>
      </c>
      <c r="BB493" s="4">
        <v>-20</v>
      </c>
      <c r="BC493" s="4">
        <v>-20</v>
      </c>
      <c r="BD493" s="4">
        <v>-20</v>
      </c>
      <c r="BE493" s="4">
        <v>-20</v>
      </c>
      <c r="BF493" s="4">
        <v>-20</v>
      </c>
      <c r="BG493" s="4">
        <v>-20</v>
      </c>
      <c r="BH493" s="4">
        <v>-20</v>
      </c>
      <c r="BI493" s="2">
        <v>-20</v>
      </c>
      <c r="BJ493" s="17" t="s">
        <v>0</v>
      </c>
    </row>
    <row r="494" spans="1:62">
      <c r="A494" s="4" t="s">
        <v>3</v>
      </c>
      <c r="B494" s="14"/>
      <c r="C494" s="14"/>
      <c r="D494" s="14"/>
      <c r="E494" s="14"/>
      <c r="F494" s="14"/>
      <c r="G494" s="14"/>
      <c r="H494" s="14"/>
      <c r="J494" s="15"/>
      <c r="R494" s="15"/>
      <c r="X494" s="15"/>
      <c r="AD494" s="15"/>
      <c r="BJ494" s="17"/>
    </row>
    <row r="495" spans="1:62">
      <c r="A495" s="4" t="s">
        <v>726</v>
      </c>
      <c r="B495" s="14"/>
      <c r="C495" s="14"/>
      <c r="D495" s="14"/>
      <c r="E495" s="14"/>
      <c r="F495" s="14"/>
      <c r="G495" s="14"/>
      <c r="H495" s="14"/>
      <c r="J495" s="15"/>
      <c r="R495" s="15"/>
      <c r="X495" s="15"/>
      <c r="AD495" s="15"/>
      <c r="BJ495" s="17"/>
    </row>
    <row r="496" spans="1:62">
      <c r="A496" s="4" t="s">
        <v>727</v>
      </c>
      <c r="B496" s="14">
        <v>2</v>
      </c>
      <c r="C496" s="14">
        <v>3</v>
      </c>
      <c r="D496" s="14">
        <v>4</v>
      </c>
      <c r="E496" s="14">
        <v>5</v>
      </c>
      <c r="F496" s="14">
        <v>6</v>
      </c>
      <c r="G496" s="14">
        <v>7</v>
      </c>
      <c r="H496" s="14">
        <v>8</v>
      </c>
      <c r="I496" s="4">
        <v>9</v>
      </c>
      <c r="J496" s="15">
        <v>11</v>
      </c>
      <c r="K496" s="1">
        <v>13</v>
      </c>
      <c r="L496" s="4">
        <v>15</v>
      </c>
      <c r="M496" s="4">
        <v>17</v>
      </c>
      <c r="N496" s="4">
        <v>19</v>
      </c>
      <c r="O496" s="4">
        <v>21</v>
      </c>
      <c r="P496" s="4">
        <v>23</v>
      </c>
      <c r="Q496" s="4">
        <v>25</v>
      </c>
      <c r="R496" s="15">
        <v>28</v>
      </c>
      <c r="S496" s="4">
        <v>31</v>
      </c>
      <c r="T496" s="4">
        <v>34</v>
      </c>
      <c r="U496" s="2">
        <v>37</v>
      </c>
      <c r="V496" s="4">
        <v>40</v>
      </c>
      <c r="W496" s="4">
        <v>43</v>
      </c>
      <c r="X496" s="15">
        <v>47</v>
      </c>
      <c r="Y496" s="4">
        <v>51</v>
      </c>
      <c r="Z496" s="4">
        <v>55</v>
      </c>
      <c r="AA496" s="4">
        <v>59</v>
      </c>
      <c r="AB496" s="4">
        <v>63</v>
      </c>
      <c r="AC496" s="4">
        <v>67</v>
      </c>
      <c r="AD496" s="15">
        <v>72</v>
      </c>
      <c r="AE496" s="1">
        <v>77</v>
      </c>
      <c r="AF496" s="4">
        <v>82</v>
      </c>
      <c r="AG496" s="4">
        <v>87</v>
      </c>
      <c r="AH496" s="4">
        <v>92</v>
      </c>
      <c r="AI496" s="4">
        <v>97</v>
      </c>
      <c r="AJ496" s="4">
        <v>102</v>
      </c>
      <c r="AK496" s="4">
        <v>107</v>
      </c>
      <c r="AL496" s="4">
        <v>112</v>
      </c>
      <c r="AM496" s="4">
        <v>117</v>
      </c>
      <c r="AN496" s="4">
        <v>122</v>
      </c>
      <c r="AO496" s="2">
        <v>127</v>
      </c>
      <c r="AP496" s="4">
        <v>132</v>
      </c>
      <c r="AQ496" s="4">
        <v>137</v>
      </c>
      <c r="AR496" s="4">
        <v>142</v>
      </c>
      <c r="AS496" s="4">
        <v>147</v>
      </c>
      <c r="AT496" s="4">
        <v>152</v>
      </c>
      <c r="AU496" s="4">
        <v>157</v>
      </c>
      <c r="AV496" s="4">
        <v>162</v>
      </c>
      <c r="AW496" s="4">
        <v>167</v>
      </c>
      <c r="AX496" s="4">
        <v>172</v>
      </c>
      <c r="AY496" s="1">
        <v>177</v>
      </c>
      <c r="AZ496" s="4">
        <v>182</v>
      </c>
      <c r="BA496" s="4">
        <v>187</v>
      </c>
      <c r="BB496" s="4">
        <v>192</v>
      </c>
      <c r="BC496" s="4">
        <v>197</v>
      </c>
      <c r="BD496" s="4">
        <v>202</v>
      </c>
      <c r="BE496" s="4">
        <v>207</v>
      </c>
      <c r="BF496" s="4">
        <v>212</v>
      </c>
      <c r="BG496" s="4">
        <v>217</v>
      </c>
      <c r="BH496" s="4">
        <v>222</v>
      </c>
      <c r="BI496" s="2">
        <v>227</v>
      </c>
      <c r="BJ496" s="17" t="s">
        <v>0</v>
      </c>
    </row>
    <row r="497" spans="1:62">
      <c r="A497" s="4" t="s">
        <v>728</v>
      </c>
      <c r="B497" s="14">
        <v>4</v>
      </c>
      <c r="C497" s="14">
        <v>6</v>
      </c>
      <c r="D497" s="14">
        <v>8</v>
      </c>
      <c r="E497" s="14">
        <v>10</v>
      </c>
      <c r="F497" s="14">
        <v>12</v>
      </c>
      <c r="G497" s="14">
        <v>14</v>
      </c>
      <c r="H497" s="14">
        <v>16</v>
      </c>
      <c r="I497" s="4">
        <v>18</v>
      </c>
      <c r="J497" s="15">
        <v>21</v>
      </c>
      <c r="K497" s="1">
        <v>24</v>
      </c>
      <c r="L497" s="4">
        <v>27</v>
      </c>
      <c r="M497" s="4">
        <v>30</v>
      </c>
      <c r="N497" s="4">
        <v>33</v>
      </c>
      <c r="O497" s="4">
        <v>36</v>
      </c>
      <c r="P497" s="4">
        <v>39</v>
      </c>
      <c r="Q497" s="4">
        <v>42</v>
      </c>
      <c r="R497" s="15">
        <v>46</v>
      </c>
      <c r="S497" s="4">
        <v>50</v>
      </c>
      <c r="T497" s="4">
        <v>54</v>
      </c>
      <c r="U497" s="2">
        <v>58</v>
      </c>
      <c r="V497" s="4">
        <v>62</v>
      </c>
      <c r="W497" s="4">
        <v>66</v>
      </c>
      <c r="X497" s="15">
        <v>71</v>
      </c>
      <c r="Y497" s="4">
        <v>76</v>
      </c>
      <c r="Z497" s="4">
        <v>81</v>
      </c>
      <c r="AA497" s="4">
        <v>86</v>
      </c>
      <c r="AB497" s="4">
        <v>91</v>
      </c>
      <c r="AC497" s="4">
        <v>96</v>
      </c>
      <c r="AD497" s="15">
        <v>102</v>
      </c>
      <c r="AE497" s="1">
        <v>108</v>
      </c>
      <c r="AF497" s="4">
        <v>114</v>
      </c>
      <c r="AG497" s="4">
        <v>120</v>
      </c>
      <c r="AH497" s="4">
        <v>126</v>
      </c>
      <c r="AI497" s="4">
        <v>132</v>
      </c>
      <c r="AJ497" s="4">
        <v>138</v>
      </c>
      <c r="AK497" s="4">
        <v>144</v>
      </c>
      <c r="AL497" s="4">
        <v>150</v>
      </c>
      <c r="AM497" s="4">
        <v>156</v>
      </c>
      <c r="AN497" s="4">
        <v>162</v>
      </c>
      <c r="AO497" s="2">
        <v>168</v>
      </c>
      <c r="AP497" s="4">
        <v>174</v>
      </c>
      <c r="AQ497" s="4">
        <v>180</v>
      </c>
      <c r="AR497" s="4">
        <v>186</v>
      </c>
      <c r="AS497" s="4">
        <v>192</v>
      </c>
      <c r="AT497" s="4">
        <v>198</v>
      </c>
      <c r="AU497" s="4">
        <v>204</v>
      </c>
      <c r="AV497" s="4">
        <v>210</v>
      </c>
      <c r="AW497" s="4">
        <v>216</v>
      </c>
      <c r="AX497" s="4">
        <v>222</v>
      </c>
      <c r="AY497" s="1">
        <v>228</v>
      </c>
      <c r="AZ497" s="4">
        <v>234</v>
      </c>
      <c r="BA497" s="4">
        <v>240</v>
      </c>
      <c r="BB497" s="4">
        <v>246</v>
      </c>
      <c r="BC497" s="4">
        <v>252</v>
      </c>
      <c r="BD497" s="4">
        <v>258</v>
      </c>
      <c r="BE497" s="4">
        <v>264</v>
      </c>
      <c r="BF497" s="4">
        <v>270</v>
      </c>
      <c r="BG497" s="4">
        <v>276</v>
      </c>
      <c r="BH497" s="4">
        <v>282</v>
      </c>
      <c r="BI497" s="2">
        <v>288</v>
      </c>
      <c r="BJ497" s="17" t="s">
        <v>0</v>
      </c>
    </row>
    <row r="498" spans="1:62">
      <c r="A498" s="4" t="s">
        <v>714</v>
      </c>
      <c r="B498" s="14">
        <v>55</v>
      </c>
      <c r="C498" s="14">
        <v>70</v>
      </c>
      <c r="D498" s="14">
        <v>85</v>
      </c>
      <c r="E498" s="14">
        <v>100</v>
      </c>
      <c r="F498" s="14">
        <v>115</v>
      </c>
      <c r="G498" s="14">
        <v>130</v>
      </c>
      <c r="H498" s="14">
        <v>145</v>
      </c>
      <c r="I498" s="4">
        <v>160</v>
      </c>
      <c r="J498" s="15">
        <v>175</v>
      </c>
      <c r="K498" s="1">
        <v>190</v>
      </c>
      <c r="L498" s="4">
        <v>205</v>
      </c>
      <c r="M498" s="4">
        <v>220</v>
      </c>
      <c r="N498" s="4">
        <v>235</v>
      </c>
      <c r="O498" s="4">
        <v>250</v>
      </c>
      <c r="P498" s="4">
        <v>265</v>
      </c>
      <c r="Q498" s="4">
        <v>280</v>
      </c>
      <c r="R498" s="15">
        <v>295</v>
      </c>
      <c r="S498" s="4">
        <v>310</v>
      </c>
      <c r="T498" s="4">
        <v>325</v>
      </c>
      <c r="U498" s="2">
        <v>340</v>
      </c>
      <c r="V498" s="4">
        <v>355</v>
      </c>
      <c r="W498" s="4">
        <v>370</v>
      </c>
      <c r="X498" s="15">
        <v>385</v>
      </c>
      <c r="Y498" s="4">
        <v>400</v>
      </c>
      <c r="Z498" s="4">
        <v>415</v>
      </c>
      <c r="AA498" s="4">
        <v>430</v>
      </c>
      <c r="AB498" s="4">
        <v>445</v>
      </c>
      <c r="AC498" s="4">
        <v>460</v>
      </c>
      <c r="AD498" s="15">
        <v>475</v>
      </c>
      <c r="AE498" s="1">
        <v>490</v>
      </c>
      <c r="AF498" s="4">
        <v>505</v>
      </c>
      <c r="AG498" s="4">
        <v>520</v>
      </c>
      <c r="AH498" s="4">
        <v>535</v>
      </c>
      <c r="AI498" s="4">
        <v>550</v>
      </c>
      <c r="AJ498" s="4">
        <v>565</v>
      </c>
      <c r="AK498" s="4">
        <v>580</v>
      </c>
      <c r="AL498" s="4">
        <v>595</v>
      </c>
      <c r="AM498" s="4">
        <v>610</v>
      </c>
      <c r="AN498" s="4">
        <v>625</v>
      </c>
      <c r="AO498" s="2">
        <v>640</v>
      </c>
      <c r="AP498" s="4">
        <v>655</v>
      </c>
      <c r="AQ498" s="4">
        <v>670</v>
      </c>
      <c r="AR498" s="4">
        <v>685</v>
      </c>
      <c r="AS498" s="4">
        <v>700</v>
      </c>
      <c r="AT498" s="4">
        <v>715</v>
      </c>
      <c r="AU498" s="4">
        <v>730</v>
      </c>
      <c r="AV498" s="4">
        <v>745</v>
      </c>
      <c r="AW498" s="4">
        <v>760</v>
      </c>
      <c r="AX498" s="4">
        <v>775</v>
      </c>
      <c r="AY498" s="1">
        <v>790</v>
      </c>
      <c r="AZ498" s="4">
        <v>805</v>
      </c>
      <c r="BA498" s="4">
        <v>820</v>
      </c>
      <c r="BB498" s="4">
        <v>835</v>
      </c>
      <c r="BC498" s="4">
        <v>850</v>
      </c>
      <c r="BD498" s="4">
        <v>865</v>
      </c>
      <c r="BE498" s="4">
        <v>880</v>
      </c>
      <c r="BF498" s="4">
        <v>895</v>
      </c>
      <c r="BG498" s="4">
        <v>910</v>
      </c>
      <c r="BH498" s="4">
        <v>925</v>
      </c>
      <c r="BI498" s="2">
        <v>940</v>
      </c>
      <c r="BJ498" s="17" t="s">
        <v>0</v>
      </c>
    </row>
    <row r="499" spans="1:62">
      <c r="A499" s="4" t="s">
        <v>562</v>
      </c>
      <c r="B499" s="14">
        <v>1</v>
      </c>
      <c r="C499" s="14">
        <v>1.1000000000000001</v>
      </c>
      <c r="D499" s="14">
        <v>1.3</v>
      </c>
      <c r="E499" s="14">
        <v>1.4</v>
      </c>
      <c r="F499" s="14">
        <v>1.6</v>
      </c>
      <c r="G499" s="14">
        <v>1.8</v>
      </c>
      <c r="H499" s="14">
        <v>1.9</v>
      </c>
      <c r="I499" s="4">
        <v>2.1</v>
      </c>
      <c r="J499" s="15">
        <v>2.2000000000000002</v>
      </c>
      <c r="K499" s="1">
        <v>2.4</v>
      </c>
      <c r="L499" s="4">
        <v>2.6</v>
      </c>
      <c r="M499" s="4">
        <v>2.7</v>
      </c>
      <c r="N499" s="4">
        <v>2.9</v>
      </c>
      <c r="O499" s="4">
        <v>3</v>
      </c>
      <c r="P499" s="4">
        <v>3.2</v>
      </c>
      <c r="Q499" s="4">
        <v>3.4</v>
      </c>
      <c r="R499" s="15">
        <v>3.4</v>
      </c>
      <c r="S499" s="4">
        <v>3.5</v>
      </c>
      <c r="T499" s="4">
        <v>3.6</v>
      </c>
      <c r="U499" s="2">
        <v>3.7</v>
      </c>
      <c r="V499" s="4">
        <v>3.8</v>
      </c>
      <c r="W499" s="4">
        <v>3.9</v>
      </c>
      <c r="X499" s="15">
        <v>4</v>
      </c>
      <c r="Y499" s="4">
        <v>4</v>
      </c>
      <c r="Z499" s="4">
        <v>4.0999999999999996</v>
      </c>
      <c r="AA499" s="4">
        <v>4.2</v>
      </c>
      <c r="AB499" s="4">
        <v>4.3</v>
      </c>
      <c r="AC499" s="4">
        <v>4.4000000000000004</v>
      </c>
      <c r="AD499" s="15">
        <v>4.4000000000000004</v>
      </c>
      <c r="AE499" s="1">
        <v>4.5</v>
      </c>
      <c r="AF499" s="4">
        <v>4.5999999999999996</v>
      </c>
      <c r="AG499" s="4">
        <v>4.7</v>
      </c>
      <c r="AH499" s="4">
        <v>4.8</v>
      </c>
      <c r="AI499" s="4">
        <v>4.8</v>
      </c>
      <c r="AJ499" s="4">
        <v>4.9000000000000004</v>
      </c>
      <c r="AK499" s="4">
        <v>5</v>
      </c>
      <c r="AL499" s="4">
        <v>5.0999999999999996</v>
      </c>
      <c r="AM499" s="4">
        <v>5.2</v>
      </c>
      <c r="AN499" s="4">
        <v>5.2</v>
      </c>
      <c r="AO499" s="2">
        <v>5.3</v>
      </c>
      <c r="AP499" s="4">
        <v>5.4</v>
      </c>
      <c r="AQ499" s="4">
        <v>5.5</v>
      </c>
      <c r="AR499" s="4">
        <v>5.6</v>
      </c>
      <c r="AS499" s="4">
        <v>5.6</v>
      </c>
      <c r="AT499" s="4">
        <v>5.7</v>
      </c>
      <c r="AU499" s="4">
        <v>5.8</v>
      </c>
      <c r="AV499" s="4">
        <v>5.9</v>
      </c>
      <c r="AW499" s="4">
        <v>6</v>
      </c>
      <c r="AX499" s="4">
        <v>6</v>
      </c>
      <c r="AY499" s="1">
        <v>6.1</v>
      </c>
      <c r="AZ499" s="4">
        <v>6.2</v>
      </c>
      <c r="BA499" s="4">
        <v>6.3</v>
      </c>
      <c r="BB499" s="4">
        <v>6.4</v>
      </c>
      <c r="BC499" s="4">
        <v>6.4</v>
      </c>
      <c r="BD499" s="4">
        <v>6.5</v>
      </c>
      <c r="BE499" s="4">
        <v>6.6</v>
      </c>
      <c r="BF499" s="4">
        <v>6.7</v>
      </c>
      <c r="BG499" s="4">
        <v>6.8</v>
      </c>
      <c r="BH499" s="4">
        <v>6.8</v>
      </c>
      <c r="BI499" s="2">
        <v>6.9</v>
      </c>
      <c r="BJ499" s="17" t="s">
        <v>0</v>
      </c>
    </row>
    <row r="500" spans="1:62">
      <c r="A500" s="4" t="s">
        <v>3</v>
      </c>
      <c r="B500" s="14"/>
      <c r="C500" s="14"/>
      <c r="D500" s="14"/>
      <c r="E500" s="14"/>
      <c r="F500" s="14"/>
      <c r="G500" s="14"/>
      <c r="H500" s="14"/>
      <c r="J500" s="15"/>
      <c r="R500" s="15"/>
      <c r="X500" s="15"/>
      <c r="AD500" s="15"/>
      <c r="BJ500" s="17"/>
    </row>
    <row r="501" spans="1:62">
      <c r="A501" s="4" t="s">
        <v>729</v>
      </c>
      <c r="B501" s="14"/>
      <c r="C501" s="14"/>
      <c r="D501" s="14"/>
      <c r="E501" s="14"/>
      <c r="F501" s="14"/>
      <c r="G501" s="14"/>
      <c r="H501" s="14"/>
      <c r="J501" s="15"/>
      <c r="R501" s="15"/>
      <c r="X501" s="15"/>
      <c r="AD501" s="15"/>
      <c r="BJ501" s="17"/>
    </row>
    <row r="502" spans="1:62">
      <c r="A502" s="4" t="s">
        <v>730</v>
      </c>
      <c r="B502" s="14">
        <v>5.3</v>
      </c>
      <c r="C502" s="14">
        <v>6</v>
      </c>
      <c r="D502" s="14">
        <v>6.6</v>
      </c>
      <c r="E502" s="14">
        <v>7.3</v>
      </c>
      <c r="F502" s="14">
        <v>8</v>
      </c>
      <c r="G502" s="14">
        <v>8.6</v>
      </c>
      <c r="H502" s="14">
        <v>9.3000000000000007</v>
      </c>
      <c r="I502" s="4">
        <v>10</v>
      </c>
      <c r="J502" s="15">
        <v>10</v>
      </c>
      <c r="K502" s="1">
        <v>10</v>
      </c>
      <c r="L502" s="4">
        <v>10</v>
      </c>
      <c r="M502" s="4">
        <v>10</v>
      </c>
      <c r="N502" s="4">
        <v>10</v>
      </c>
      <c r="O502" s="4">
        <v>10</v>
      </c>
      <c r="P502" s="4">
        <v>10</v>
      </c>
      <c r="Q502" s="4">
        <v>10</v>
      </c>
      <c r="R502" s="15">
        <v>10</v>
      </c>
      <c r="S502" s="4">
        <v>10</v>
      </c>
      <c r="T502" s="4">
        <v>10</v>
      </c>
      <c r="U502" s="2">
        <v>10</v>
      </c>
      <c r="V502" s="4" t="s">
        <v>0</v>
      </c>
      <c r="X502" s="15"/>
      <c r="AD502" s="15"/>
      <c r="BJ502" s="17"/>
    </row>
    <row r="503" spans="1:62">
      <c r="A503" s="4" t="s">
        <v>731</v>
      </c>
      <c r="B503" s="14">
        <v>15.3</v>
      </c>
      <c r="C503" s="14">
        <v>16.600000000000001</v>
      </c>
      <c r="D503" s="14">
        <v>18</v>
      </c>
      <c r="E503" s="14">
        <v>18.600000000000001</v>
      </c>
      <c r="F503" s="14">
        <v>20</v>
      </c>
      <c r="G503" s="14">
        <v>20.6</v>
      </c>
      <c r="H503" s="14">
        <v>20.6</v>
      </c>
      <c r="I503" s="4">
        <v>21.3</v>
      </c>
      <c r="J503" s="15">
        <v>22</v>
      </c>
      <c r="K503" s="1">
        <v>22</v>
      </c>
      <c r="L503" s="4">
        <v>22.6</v>
      </c>
      <c r="M503" s="4">
        <v>22.6</v>
      </c>
      <c r="N503" s="4">
        <v>23.3</v>
      </c>
      <c r="O503" s="4">
        <v>23.3</v>
      </c>
      <c r="P503" s="4">
        <v>23.3</v>
      </c>
      <c r="Q503" s="4">
        <v>24</v>
      </c>
      <c r="R503" s="15">
        <v>24</v>
      </c>
      <c r="S503" s="4">
        <v>24</v>
      </c>
      <c r="T503" s="4">
        <v>24</v>
      </c>
      <c r="U503" s="2">
        <v>24</v>
      </c>
      <c r="V503" s="4">
        <v>24.6</v>
      </c>
      <c r="W503" s="4">
        <v>24.6</v>
      </c>
      <c r="X503" s="15">
        <v>24.6</v>
      </c>
      <c r="Y503" s="4">
        <v>24.6</v>
      </c>
      <c r="Z503" s="4">
        <v>24.6</v>
      </c>
      <c r="AA503" s="4">
        <v>24.6</v>
      </c>
      <c r="AB503" s="4">
        <v>25.3</v>
      </c>
      <c r="AC503" s="4">
        <v>25.3</v>
      </c>
      <c r="AD503" s="15">
        <v>25.3</v>
      </c>
      <c r="AE503" s="1">
        <v>25.3</v>
      </c>
      <c r="AF503" s="4">
        <v>25.3</v>
      </c>
      <c r="AG503" s="4">
        <v>25.3</v>
      </c>
      <c r="AH503" s="4">
        <v>25.3</v>
      </c>
      <c r="AI503" s="4">
        <v>25.3</v>
      </c>
      <c r="AJ503" s="4">
        <v>25.3</v>
      </c>
      <c r="AK503" s="4">
        <v>25.3</v>
      </c>
      <c r="AL503" s="4">
        <v>25.3</v>
      </c>
      <c r="AM503" s="4">
        <v>26</v>
      </c>
      <c r="AN503" s="4">
        <v>26</v>
      </c>
      <c r="AO503" s="2">
        <v>26</v>
      </c>
      <c r="AP503" s="4">
        <v>26</v>
      </c>
      <c r="AQ503" s="4">
        <v>26</v>
      </c>
      <c r="AR503" s="4">
        <v>26</v>
      </c>
      <c r="AS503" s="4">
        <v>26</v>
      </c>
      <c r="AT503" s="4">
        <v>26</v>
      </c>
      <c r="AU503" s="4">
        <v>26</v>
      </c>
      <c r="AV503" s="4">
        <v>26</v>
      </c>
      <c r="AW503" s="4">
        <v>26</v>
      </c>
      <c r="AX503" s="4">
        <v>26</v>
      </c>
      <c r="AY503" s="1">
        <v>26</v>
      </c>
      <c r="AZ503" s="4">
        <v>26</v>
      </c>
      <c r="BA503" s="4">
        <v>26</v>
      </c>
      <c r="BB503" s="4">
        <v>26</v>
      </c>
      <c r="BC503" s="4">
        <v>26</v>
      </c>
      <c r="BD503" s="4">
        <v>26</v>
      </c>
      <c r="BE503" s="4">
        <v>26</v>
      </c>
      <c r="BF503" s="4">
        <v>26</v>
      </c>
      <c r="BG503" s="4">
        <v>26</v>
      </c>
      <c r="BH503" s="4">
        <v>26</v>
      </c>
      <c r="BI503" s="2">
        <v>26.6</v>
      </c>
      <c r="BJ503" s="17" t="s">
        <v>0</v>
      </c>
    </row>
    <row r="504" spans="1:62">
      <c r="A504" s="4" t="s">
        <v>543</v>
      </c>
      <c r="B504" s="14">
        <v>5</v>
      </c>
      <c r="C504" s="14">
        <v>5.5</v>
      </c>
      <c r="D504" s="14">
        <v>6</v>
      </c>
      <c r="E504" s="14">
        <v>6.5</v>
      </c>
      <c r="F504" s="14">
        <v>7</v>
      </c>
      <c r="G504" s="14">
        <v>7.5</v>
      </c>
      <c r="H504" s="14">
        <v>8</v>
      </c>
      <c r="I504" s="4">
        <v>8.5</v>
      </c>
      <c r="J504" s="15">
        <v>9</v>
      </c>
      <c r="K504" s="1">
        <v>9.5</v>
      </c>
      <c r="L504" s="4">
        <v>10</v>
      </c>
      <c r="M504" s="4">
        <v>10.5</v>
      </c>
      <c r="N504" s="4">
        <v>11</v>
      </c>
      <c r="O504" s="4">
        <v>11.5</v>
      </c>
      <c r="P504" s="4">
        <v>12</v>
      </c>
      <c r="Q504" s="4">
        <v>12.5</v>
      </c>
      <c r="R504" s="15">
        <v>13</v>
      </c>
      <c r="S504" s="4">
        <v>13.5</v>
      </c>
      <c r="T504" s="4">
        <v>14</v>
      </c>
      <c r="U504" s="2">
        <v>14.5</v>
      </c>
      <c r="V504" s="4">
        <v>15</v>
      </c>
      <c r="W504" s="4">
        <v>15.5</v>
      </c>
      <c r="X504" s="15">
        <v>16</v>
      </c>
      <c r="Y504" s="4">
        <v>16.5</v>
      </c>
      <c r="Z504" s="4">
        <v>17</v>
      </c>
      <c r="AA504" s="4">
        <v>17.5</v>
      </c>
      <c r="AB504" s="4">
        <v>18</v>
      </c>
      <c r="AC504" s="4">
        <v>18.5</v>
      </c>
      <c r="AD504" s="15">
        <v>19</v>
      </c>
      <c r="AE504" s="1">
        <v>19.5</v>
      </c>
      <c r="AF504" s="4">
        <v>20</v>
      </c>
      <c r="AG504" s="4">
        <v>20.5</v>
      </c>
      <c r="AH504" s="4">
        <v>21</v>
      </c>
      <c r="AI504" s="4">
        <v>21.5</v>
      </c>
      <c r="AJ504" s="4">
        <v>22</v>
      </c>
      <c r="AK504" s="4">
        <v>22.5</v>
      </c>
      <c r="AL504" s="4">
        <v>23</v>
      </c>
      <c r="AM504" s="4">
        <v>23.5</v>
      </c>
      <c r="AN504" s="4">
        <v>24</v>
      </c>
      <c r="AO504" s="2">
        <v>24.5</v>
      </c>
      <c r="AP504" s="4">
        <v>25</v>
      </c>
      <c r="AQ504" s="4">
        <v>25.5</v>
      </c>
      <c r="AR504" s="4">
        <v>26</v>
      </c>
      <c r="AS504" s="4">
        <v>26.5</v>
      </c>
      <c r="AT504" s="4">
        <v>27</v>
      </c>
      <c r="AU504" s="4">
        <v>27.5</v>
      </c>
      <c r="AV504" s="4">
        <v>28</v>
      </c>
      <c r="AW504" s="4">
        <v>28.5</v>
      </c>
      <c r="AX504" s="4">
        <v>29</v>
      </c>
      <c r="AY504" s="1">
        <v>29.5</v>
      </c>
      <c r="AZ504" s="4">
        <v>30</v>
      </c>
      <c r="BA504" s="4">
        <v>30.5</v>
      </c>
      <c r="BB504" s="4">
        <v>31</v>
      </c>
      <c r="BC504" s="4">
        <v>31.5</v>
      </c>
      <c r="BD504" s="4">
        <v>32</v>
      </c>
      <c r="BE504" s="4">
        <v>32.5</v>
      </c>
      <c r="BF504" s="4">
        <v>33</v>
      </c>
      <c r="BG504" s="4">
        <v>33.5</v>
      </c>
      <c r="BH504" s="4">
        <v>34</v>
      </c>
      <c r="BI504" s="2">
        <v>34.5</v>
      </c>
      <c r="BJ504" s="17" t="s">
        <v>0</v>
      </c>
    </row>
    <row r="505" spans="1:62">
      <c r="A505" s="4" t="s">
        <v>3</v>
      </c>
      <c r="B505" s="14"/>
      <c r="C505" s="14"/>
      <c r="D505" s="14"/>
      <c r="E505" s="14"/>
      <c r="F505" s="14"/>
      <c r="G505" s="14"/>
      <c r="H505" s="14"/>
      <c r="J505" s="15"/>
      <c r="R505" s="15"/>
      <c r="X505" s="15"/>
      <c r="AD505" s="15"/>
      <c r="BJ505" s="17"/>
    </row>
    <row r="506" spans="1:62">
      <c r="A506" s="4" t="s">
        <v>732</v>
      </c>
      <c r="B506" s="14"/>
      <c r="C506" s="14"/>
      <c r="D506" s="14"/>
      <c r="E506" s="14"/>
      <c r="F506" s="14"/>
      <c r="G506" s="14"/>
      <c r="H506" s="14"/>
      <c r="J506" s="15"/>
      <c r="R506" s="15"/>
      <c r="X506" s="15"/>
      <c r="AD506" s="15"/>
      <c r="BJ506" s="17"/>
    </row>
    <row r="507" spans="1:62">
      <c r="A507" s="4" t="s">
        <v>600</v>
      </c>
      <c r="B507" s="14">
        <v>45</v>
      </c>
      <c r="C507" s="14">
        <v>53</v>
      </c>
      <c r="D507" s="14">
        <v>61</v>
      </c>
      <c r="E507" s="14">
        <v>69</v>
      </c>
      <c r="F507" s="14">
        <v>77</v>
      </c>
      <c r="G507" s="14">
        <v>85</v>
      </c>
      <c r="H507" s="14">
        <v>93</v>
      </c>
      <c r="I507" s="4">
        <v>101</v>
      </c>
      <c r="J507" s="15">
        <v>109</v>
      </c>
      <c r="K507" s="1">
        <v>117</v>
      </c>
      <c r="L507" s="4">
        <v>125</v>
      </c>
      <c r="M507" s="4">
        <v>133</v>
      </c>
      <c r="N507" s="4">
        <v>141</v>
      </c>
      <c r="O507" s="4">
        <v>149</v>
      </c>
      <c r="P507" s="4">
        <v>157</v>
      </c>
      <c r="Q507" s="4">
        <v>165</v>
      </c>
      <c r="R507" s="15">
        <v>173</v>
      </c>
      <c r="S507" s="4">
        <v>181</v>
      </c>
      <c r="T507" s="4">
        <v>189</v>
      </c>
      <c r="U507" s="2">
        <v>197</v>
      </c>
      <c r="V507" s="4">
        <v>205</v>
      </c>
      <c r="W507" s="4">
        <v>213</v>
      </c>
      <c r="X507" s="15">
        <v>221</v>
      </c>
      <c r="Y507" s="4">
        <v>229</v>
      </c>
      <c r="Z507" s="4">
        <v>237</v>
      </c>
      <c r="AA507" s="4">
        <v>245</v>
      </c>
      <c r="AB507" s="4">
        <v>253</v>
      </c>
      <c r="AC507" s="4">
        <v>261</v>
      </c>
      <c r="AD507" s="15">
        <v>269</v>
      </c>
      <c r="AE507" s="1">
        <v>277</v>
      </c>
      <c r="AF507" s="4">
        <v>285</v>
      </c>
      <c r="AG507" s="4">
        <v>293</v>
      </c>
      <c r="AH507" s="4">
        <v>301</v>
      </c>
      <c r="AI507" s="4">
        <v>309</v>
      </c>
      <c r="AJ507" s="4">
        <v>317</v>
      </c>
      <c r="AK507" s="4">
        <v>325</v>
      </c>
      <c r="AL507" s="4">
        <v>333</v>
      </c>
      <c r="AM507" s="4">
        <v>341</v>
      </c>
      <c r="AN507" s="4">
        <v>349</v>
      </c>
      <c r="AO507" s="2">
        <v>357</v>
      </c>
      <c r="AP507" s="4">
        <v>365</v>
      </c>
      <c r="AQ507" s="4">
        <v>373</v>
      </c>
      <c r="AR507" s="4">
        <v>381</v>
      </c>
      <c r="AS507" s="4">
        <v>389</v>
      </c>
      <c r="AT507" s="4">
        <v>397</v>
      </c>
      <c r="AU507" s="4">
        <v>405</v>
      </c>
      <c r="AV507" s="4">
        <v>413</v>
      </c>
      <c r="AW507" s="4">
        <v>421</v>
      </c>
      <c r="AX507" s="4">
        <v>429</v>
      </c>
      <c r="AY507" s="1">
        <v>437</v>
      </c>
      <c r="AZ507" s="4">
        <v>445</v>
      </c>
      <c r="BA507" s="4">
        <v>453</v>
      </c>
      <c r="BB507" s="4">
        <v>461</v>
      </c>
      <c r="BC507" s="4">
        <v>469</v>
      </c>
      <c r="BD507" s="4">
        <v>477</v>
      </c>
      <c r="BE507" s="4">
        <v>485</v>
      </c>
      <c r="BF507" s="4">
        <v>493</v>
      </c>
      <c r="BG507" s="4">
        <v>501</v>
      </c>
      <c r="BH507" s="4">
        <v>509</v>
      </c>
      <c r="BI507" s="2">
        <v>517</v>
      </c>
      <c r="BJ507" s="17" t="s">
        <v>0</v>
      </c>
    </row>
    <row r="508" spans="1:62">
      <c r="A508" s="4" t="s">
        <v>733</v>
      </c>
      <c r="B508" s="14">
        <v>3</v>
      </c>
      <c r="C508" s="14">
        <v>3</v>
      </c>
      <c r="D508" s="14">
        <v>4</v>
      </c>
      <c r="E508" s="14">
        <v>4</v>
      </c>
      <c r="F508" s="14">
        <v>4</v>
      </c>
      <c r="G508" s="14">
        <v>5</v>
      </c>
      <c r="H508" s="14">
        <v>5</v>
      </c>
      <c r="I508" s="4">
        <v>5</v>
      </c>
      <c r="J508" s="15">
        <v>5</v>
      </c>
      <c r="K508" s="1">
        <v>5</v>
      </c>
      <c r="L508" s="4">
        <v>5</v>
      </c>
      <c r="M508" s="4">
        <v>5</v>
      </c>
      <c r="N508" s="4">
        <v>5</v>
      </c>
      <c r="O508" s="4">
        <v>5</v>
      </c>
      <c r="P508" s="4">
        <v>5</v>
      </c>
      <c r="Q508" s="4">
        <v>5</v>
      </c>
      <c r="R508" s="15">
        <v>5</v>
      </c>
      <c r="S508" s="4">
        <v>5</v>
      </c>
      <c r="T508" s="4">
        <v>5</v>
      </c>
      <c r="U508" s="2">
        <v>5</v>
      </c>
      <c r="V508" s="4">
        <v>5</v>
      </c>
      <c r="W508" s="4">
        <v>5</v>
      </c>
      <c r="X508" s="15">
        <v>5</v>
      </c>
      <c r="Y508" s="4">
        <v>5</v>
      </c>
      <c r="Z508" s="4">
        <v>5</v>
      </c>
      <c r="AA508" s="4">
        <v>5</v>
      </c>
      <c r="AB508" s="4">
        <v>5</v>
      </c>
      <c r="AC508" s="4">
        <v>5</v>
      </c>
      <c r="AD508" s="15">
        <v>5</v>
      </c>
      <c r="AE508" s="1">
        <v>5</v>
      </c>
      <c r="AF508" s="4">
        <v>5</v>
      </c>
      <c r="AG508" s="4">
        <v>5</v>
      </c>
      <c r="AH508" s="4">
        <v>5</v>
      </c>
      <c r="AI508" s="4">
        <v>5</v>
      </c>
      <c r="AJ508" s="4">
        <v>5</v>
      </c>
      <c r="AK508" s="4">
        <v>5</v>
      </c>
      <c r="AL508" s="4">
        <v>5</v>
      </c>
      <c r="AM508" s="4">
        <v>5</v>
      </c>
      <c r="AN508" s="4">
        <v>5</v>
      </c>
      <c r="AO508" s="2">
        <v>5</v>
      </c>
      <c r="AP508" s="4">
        <v>5</v>
      </c>
      <c r="AQ508" s="4">
        <v>5</v>
      </c>
      <c r="AR508" s="4">
        <v>5</v>
      </c>
      <c r="AS508" s="4">
        <v>5</v>
      </c>
      <c r="AT508" s="4">
        <v>5</v>
      </c>
      <c r="AU508" s="4">
        <v>5</v>
      </c>
      <c r="AV508" s="4">
        <v>5</v>
      </c>
      <c r="AW508" s="4">
        <v>5</v>
      </c>
      <c r="AX508" s="4">
        <v>5</v>
      </c>
      <c r="AY508" s="1">
        <v>5</v>
      </c>
      <c r="AZ508" s="4">
        <v>5</v>
      </c>
      <c r="BA508" s="4">
        <v>5</v>
      </c>
      <c r="BB508" s="4">
        <v>5</v>
      </c>
      <c r="BC508" s="4">
        <v>5</v>
      </c>
      <c r="BD508" s="4">
        <v>5</v>
      </c>
      <c r="BE508" s="4">
        <v>5</v>
      </c>
      <c r="BF508" s="4">
        <v>5</v>
      </c>
      <c r="BG508" s="4">
        <v>5</v>
      </c>
      <c r="BH508" s="4">
        <v>5</v>
      </c>
      <c r="BI508" s="2">
        <v>5</v>
      </c>
      <c r="BJ508" s="17" t="s">
        <v>0</v>
      </c>
    </row>
    <row r="509" spans="1:62">
      <c r="A509" s="4" t="s">
        <v>714</v>
      </c>
      <c r="B509" s="14">
        <v>35</v>
      </c>
      <c r="C509" s="14">
        <v>45</v>
      </c>
      <c r="D509" s="14">
        <v>55</v>
      </c>
      <c r="E509" s="14">
        <v>65</v>
      </c>
      <c r="F509" s="14">
        <v>75</v>
      </c>
      <c r="G509" s="14">
        <v>85</v>
      </c>
      <c r="H509" s="14">
        <v>95</v>
      </c>
      <c r="I509" s="4">
        <v>105</v>
      </c>
      <c r="J509" s="15">
        <v>115</v>
      </c>
      <c r="K509" s="1">
        <v>125</v>
      </c>
      <c r="L509" s="4">
        <v>135</v>
      </c>
      <c r="M509" s="4">
        <v>145</v>
      </c>
      <c r="N509" s="4">
        <v>155</v>
      </c>
      <c r="O509" s="4">
        <v>165</v>
      </c>
      <c r="P509" s="4">
        <v>175</v>
      </c>
      <c r="Q509" s="4">
        <v>185</v>
      </c>
      <c r="R509" s="15">
        <v>195</v>
      </c>
      <c r="S509" s="4">
        <v>205</v>
      </c>
      <c r="T509" s="4">
        <v>215</v>
      </c>
      <c r="U509" s="2">
        <v>225</v>
      </c>
      <c r="V509" s="4">
        <v>235</v>
      </c>
      <c r="W509" s="4">
        <v>245</v>
      </c>
      <c r="X509" s="15">
        <v>255</v>
      </c>
      <c r="Y509" s="4">
        <v>265</v>
      </c>
      <c r="Z509" s="4">
        <v>275</v>
      </c>
      <c r="AA509" s="4">
        <v>285</v>
      </c>
      <c r="AB509" s="4">
        <v>295</v>
      </c>
      <c r="AC509" s="4">
        <v>305</v>
      </c>
      <c r="AD509" s="15">
        <v>315</v>
      </c>
      <c r="AE509" s="1">
        <v>325</v>
      </c>
      <c r="AF509" s="4">
        <v>335</v>
      </c>
      <c r="AG509" s="4">
        <v>345</v>
      </c>
      <c r="AH509" s="4">
        <v>355</v>
      </c>
      <c r="AI509" s="4">
        <v>365</v>
      </c>
      <c r="AJ509" s="4">
        <v>375</v>
      </c>
      <c r="AK509" s="4">
        <v>385</v>
      </c>
      <c r="AL509" s="4">
        <v>395</v>
      </c>
      <c r="AM509" s="4">
        <v>405</v>
      </c>
      <c r="AN509" s="4">
        <v>415</v>
      </c>
      <c r="AO509" s="2">
        <v>425</v>
      </c>
      <c r="AP509" s="4">
        <v>435</v>
      </c>
      <c r="AQ509" s="4">
        <v>445</v>
      </c>
      <c r="AR509" s="4">
        <v>455</v>
      </c>
      <c r="AS509" s="4">
        <v>465</v>
      </c>
      <c r="AT509" s="4">
        <v>475</v>
      </c>
      <c r="AU509" s="4">
        <v>485</v>
      </c>
      <c r="AV509" s="4">
        <v>495</v>
      </c>
      <c r="AW509" s="4">
        <v>505</v>
      </c>
      <c r="AX509" s="4">
        <v>515</v>
      </c>
      <c r="AY509" s="1">
        <v>525</v>
      </c>
      <c r="AZ509" s="4">
        <v>535</v>
      </c>
      <c r="BA509" s="4">
        <v>545</v>
      </c>
      <c r="BB509" s="4">
        <v>555</v>
      </c>
      <c r="BC509" s="4">
        <v>565</v>
      </c>
      <c r="BD509" s="4">
        <v>575</v>
      </c>
      <c r="BE509" s="4">
        <v>585</v>
      </c>
      <c r="BF509" s="4">
        <v>595</v>
      </c>
      <c r="BG509" s="4">
        <v>605</v>
      </c>
      <c r="BH509" s="4">
        <v>615</v>
      </c>
      <c r="BI509" s="2">
        <v>625</v>
      </c>
      <c r="BJ509" s="17" t="s">
        <v>0</v>
      </c>
    </row>
    <row r="510" spans="1:62">
      <c r="A510" s="4" t="s">
        <v>543</v>
      </c>
      <c r="B510" s="14">
        <v>3</v>
      </c>
      <c r="C510" s="14">
        <v>3</v>
      </c>
      <c r="D510" s="14">
        <v>4</v>
      </c>
      <c r="E510" s="14">
        <v>4</v>
      </c>
      <c r="F510" s="14">
        <v>5</v>
      </c>
      <c r="G510" s="14">
        <v>5</v>
      </c>
      <c r="H510" s="14">
        <v>6</v>
      </c>
      <c r="I510" s="4">
        <v>6</v>
      </c>
      <c r="J510" s="15">
        <v>7</v>
      </c>
      <c r="K510" s="1">
        <v>7</v>
      </c>
      <c r="L510" s="4">
        <v>8</v>
      </c>
      <c r="M510" s="4">
        <v>8</v>
      </c>
      <c r="N510" s="4">
        <v>9</v>
      </c>
      <c r="O510" s="4">
        <v>9</v>
      </c>
      <c r="P510" s="4">
        <v>10</v>
      </c>
      <c r="Q510" s="4">
        <v>10</v>
      </c>
      <c r="R510" s="15">
        <v>11</v>
      </c>
      <c r="S510" s="4">
        <v>11</v>
      </c>
      <c r="T510" s="4">
        <v>12</v>
      </c>
      <c r="U510" s="2">
        <v>12</v>
      </c>
      <c r="V510" s="4">
        <v>13</v>
      </c>
      <c r="W510" s="4">
        <v>13</v>
      </c>
      <c r="X510" s="15">
        <v>14</v>
      </c>
      <c r="Y510" s="4">
        <v>14</v>
      </c>
      <c r="Z510" s="4">
        <v>15</v>
      </c>
      <c r="AA510" s="4">
        <v>15</v>
      </c>
      <c r="AB510" s="4">
        <v>16</v>
      </c>
      <c r="AC510" s="4">
        <v>16</v>
      </c>
      <c r="AD510" s="15">
        <v>17</v>
      </c>
      <c r="AE510" s="1">
        <v>17</v>
      </c>
      <c r="AF510" s="4">
        <v>18</v>
      </c>
      <c r="AG510" s="4">
        <v>18</v>
      </c>
      <c r="AH510" s="4">
        <v>19</v>
      </c>
      <c r="AI510" s="4">
        <v>19</v>
      </c>
      <c r="AJ510" s="4">
        <v>20</v>
      </c>
      <c r="AK510" s="4">
        <v>20</v>
      </c>
      <c r="AL510" s="4">
        <v>21</v>
      </c>
      <c r="AM510" s="4">
        <v>21</v>
      </c>
      <c r="AN510" s="4">
        <v>22</v>
      </c>
      <c r="AO510" s="2">
        <v>22</v>
      </c>
      <c r="AP510" s="4">
        <v>23</v>
      </c>
      <c r="AQ510" s="4">
        <v>23</v>
      </c>
      <c r="AR510" s="4">
        <v>24</v>
      </c>
      <c r="AS510" s="4">
        <v>24</v>
      </c>
      <c r="AT510" s="4">
        <v>25</v>
      </c>
      <c r="AU510" s="4">
        <v>25</v>
      </c>
      <c r="AV510" s="4">
        <v>26</v>
      </c>
      <c r="AW510" s="4">
        <v>26</v>
      </c>
      <c r="AX510" s="4">
        <v>27</v>
      </c>
      <c r="AY510" s="1">
        <v>27</v>
      </c>
      <c r="AZ510" s="4">
        <v>28</v>
      </c>
      <c r="BA510" s="4">
        <v>28</v>
      </c>
      <c r="BB510" s="4">
        <v>29</v>
      </c>
      <c r="BC510" s="4">
        <v>29</v>
      </c>
      <c r="BD510" s="4">
        <v>30</v>
      </c>
      <c r="BE510" s="4">
        <v>30</v>
      </c>
      <c r="BF510" s="4">
        <v>31</v>
      </c>
      <c r="BG510" s="4">
        <v>31</v>
      </c>
      <c r="BH510" s="4">
        <v>32</v>
      </c>
      <c r="BI510" s="2">
        <v>32</v>
      </c>
      <c r="BJ510" s="17" t="s">
        <v>0</v>
      </c>
    </row>
    <row r="511" spans="1:62">
      <c r="A511" s="4" t="s">
        <v>3</v>
      </c>
      <c r="B511" s="14"/>
      <c r="C511" s="14"/>
      <c r="D511" s="14"/>
      <c r="E511" s="14"/>
      <c r="F511" s="14"/>
      <c r="G511" s="14"/>
      <c r="H511" s="14"/>
      <c r="J511" s="15"/>
      <c r="R511" s="15"/>
      <c r="X511" s="15"/>
      <c r="AD511" s="15"/>
      <c r="BJ511" s="17"/>
    </row>
    <row r="512" spans="1:62">
      <c r="A512" s="4" t="s">
        <v>734</v>
      </c>
      <c r="B512" s="14"/>
      <c r="C512" s="14"/>
      <c r="D512" s="14"/>
      <c r="E512" s="14"/>
      <c r="F512" s="14"/>
      <c r="G512" s="14"/>
      <c r="H512" s="14"/>
      <c r="J512" s="15"/>
      <c r="R512" s="15"/>
      <c r="X512" s="15"/>
      <c r="AD512" s="15"/>
      <c r="BJ512" s="17"/>
    </row>
    <row r="513" spans="1:62">
      <c r="A513" s="4" t="s">
        <v>714</v>
      </c>
      <c r="B513" s="14">
        <v>27</v>
      </c>
      <c r="C513" s="14">
        <v>39</v>
      </c>
      <c r="D513" s="14">
        <v>51</v>
      </c>
      <c r="E513" s="14">
        <v>63</v>
      </c>
      <c r="F513" s="14">
        <v>75</v>
      </c>
      <c r="G513" s="14">
        <v>87</v>
      </c>
      <c r="H513" s="14">
        <v>99</v>
      </c>
      <c r="I513" s="4">
        <v>111</v>
      </c>
      <c r="J513" s="15">
        <v>123</v>
      </c>
      <c r="K513" s="1">
        <v>135</v>
      </c>
      <c r="L513" s="4">
        <v>147</v>
      </c>
      <c r="M513" s="4">
        <v>159</v>
      </c>
      <c r="N513" s="4">
        <v>171</v>
      </c>
      <c r="O513" s="4">
        <v>183</v>
      </c>
      <c r="P513" s="4">
        <v>195</v>
      </c>
      <c r="Q513" s="4">
        <v>207</v>
      </c>
      <c r="R513" s="15">
        <v>219</v>
      </c>
      <c r="S513" s="4">
        <v>231</v>
      </c>
      <c r="T513" s="4">
        <v>243</v>
      </c>
      <c r="U513" s="2">
        <v>255</v>
      </c>
      <c r="V513" s="4">
        <v>267</v>
      </c>
      <c r="W513" s="4">
        <v>279</v>
      </c>
      <c r="X513" s="15">
        <v>291</v>
      </c>
      <c r="Y513" s="4">
        <v>303</v>
      </c>
      <c r="Z513" s="4">
        <v>315</v>
      </c>
      <c r="AA513" s="4">
        <v>327</v>
      </c>
      <c r="AB513" s="4">
        <v>339</v>
      </c>
      <c r="AC513" s="4">
        <v>351</v>
      </c>
      <c r="AD513" s="15">
        <v>363</v>
      </c>
      <c r="AE513" s="1">
        <v>375</v>
      </c>
      <c r="AF513" s="4">
        <v>387</v>
      </c>
      <c r="AG513" s="4">
        <v>399</v>
      </c>
      <c r="AH513" s="4">
        <v>411</v>
      </c>
      <c r="AI513" s="4">
        <v>423</v>
      </c>
      <c r="AJ513" s="4">
        <v>435</v>
      </c>
      <c r="AK513" s="4">
        <v>447</v>
      </c>
      <c r="AL513" s="4">
        <v>459</v>
      </c>
      <c r="AM513" s="4">
        <v>471</v>
      </c>
      <c r="AN513" s="4">
        <v>483</v>
      </c>
      <c r="AO513" s="2">
        <v>495</v>
      </c>
      <c r="AP513" s="4">
        <v>507</v>
      </c>
      <c r="AQ513" s="4">
        <v>519</v>
      </c>
      <c r="AR513" s="4">
        <v>531</v>
      </c>
      <c r="AS513" s="4">
        <v>543</v>
      </c>
      <c r="AT513" s="4">
        <v>555</v>
      </c>
      <c r="AU513" s="4">
        <v>567</v>
      </c>
      <c r="AV513" s="4">
        <v>579</v>
      </c>
      <c r="AW513" s="4">
        <v>591</v>
      </c>
      <c r="AX513" s="4">
        <v>603</v>
      </c>
      <c r="AY513" s="1">
        <v>615</v>
      </c>
      <c r="AZ513" s="4">
        <v>627</v>
      </c>
      <c r="BA513" s="4">
        <v>639</v>
      </c>
      <c r="BB513" s="4">
        <v>651</v>
      </c>
      <c r="BC513" s="4">
        <v>663</v>
      </c>
      <c r="BD513" s="4">
        <v>675</v>
      </c>
      <c r="BE513" s="4">
        <v>687</v>
      </c>
      <c r="BF513" s="4">
        <v>699</v>
      </c>
      <c r="BG513" s="4">
        <v>711</v>
      </c>
      <c r="BH513" s="4">
        <v>723</v>
      </c>
      <c r="BI513" s="2">
        <v>735</v>
      </c>
      <c r="BJ513" s="17" t="s">
        <v>0</v>
      </c>
    </row>
    <row r="514" spans="1:62">
      <c r="A514" s="4" t="s">
        <v>600</v>
      </c>
      <c r="B514" s="14">
        <v>50</v>
      </c>
      <c r="C514" s="14">
        <v>75</v>
      </c>
      <c r="D514" s="14">
        <v>100</v>
      </c>
      <c r="E514" s="14">
        <v>125</v>
      </c>
      <c r="F514" s="14">
        <v>150</v>
      </c>
      <c r="G514" s="14">
        <v>175</v>
      </c>
      <c r="H514" s="14">
        <v>200</v>
      </c>
      <c r="I514" s="4">
        <v>225</v>
      </c>
      <c r="J514" s="15">
        <v>250</v>
      </c>
      <c r="K514" s="1">
        <v>275</v>
      </c>
      <c r="L514" s="4">
        <v>300</v>
      </c>
      <c r="M514" s="4">
        <v>325</v>
      </c>
      <c r="N514" s="4">
        <v>350</v>
      </c>
      <c r="O514" s="4">
        <v>375</v>
      </c>
      <c r="P514" s="4">
        <v>400</v>
      </c>
      <c r="Q514" s="4">
        <v>425</v>
      </c>
      <c r="R514" s="15">
        <v>450</v>
      </c>
      <c r="S514" s="4">
        <v>475</v>
      </c>
      <c r="T514" s="4">
        <v>500</v>
      </c>
      <c r="U514" s="2">
        <v>525</v>
      </c>
      <c r="V514" s="4">
        <v>550</v>
      </c>
      <c r="W514" s="4">
        <v>575</v>
      </c>
      <c r="X514" s="15">
        <v>600</v>
      </c>
      <c r="Y514" s="4">
        <v>625</v>
      </c>
      <c r="Z514" s="4">
        <v>650</v>
      </c>
      <c r="AA514" s="4">
        <v>675</v>
      </c>
      <c r="AB514" s="4">
        <v>700</v>
      </c>
      <c r="AC514" s="4">
        <v>725</v>
      </c>
      <c r="AD514" s="15">
        <v>750</v>
      </c>
      <c r="AE514" s="1">
        <v>775</v>
      </c>
      <c r="AF514" s="4">
        <v>800</v>
      </c>
      <c r="AG514" s="4">
        <v>825</v>
      </c>
      <c r="AH514" s="4">
        <v>850</v>
      </c>
      <c r="AI514" s="4">
        <v>875</v>
      </c>
      <c r="AJ514" s="4">
        <v>900</v>
      </c>
      <c r="AK514" s="4">
        <v>925</v>
      </c>
      <c r="AL514" s="4">
        <v>950</v>
      </c>
      <c r="AM514" s="4">
        <v>975</v>
      </c>
      <c r="AN514" s="4">
        <v>1000</v>
      </c>
      <c r="AO514" s="2">
        <v>1025</v>
      </c>
      <c r="AP514" s="4">
        <v>1050</v>
      </c>
      <c r="AQ514" s="4">
        <v>1075</v>
      </c>
      <c r="AR514" s="4">
        <v>1100</v>
      </c>
      <c r="AS514" s="4">
        <v>1125</v>
      </c>
      <c r="AT514" s="4">
        <v>1150</v>
      </c>
      <c r="AU514" s="4">
        <v>1175</v>
      </c>
      <c r="AV514" s="4">
        <v>1200</v>
      </c>
      <c r="AW514" s="4">
        <v>1225</v>
      </c>
      <c r="AX514" s="4">
        <v>1250</v>
      </c>
      <c r="AY514" s="1">
        <v>1275</v>
      </c>
      <c r="AZ514" s="4">
        <v>1300</v>
      </c>
      <c r="BA514" s="4">
        <v>1325</v>
      </c>
      <c r="BB514" s="4">
        <v>1350</v>
      </c>
      <c r="BC514" s="4">
        <v>1375</v>
      </c>
      <c r="BD514" s="4">
        <v>1400</v>
      </c>
      <c r="BE514" s="4">
        <v>1425</v>
      </c>
      <c r="BF514" s="4">
        <v>1450</v>
      </c>
      <c r="BG514" s="4">
        <v>1475</v>
      </c>
      <c r="BH514" s="4">
        <v>1500</v>
      </c>
      <c r="BI514" s="2">
        <v>1525</v>
      </c>
      <c r="BJ514" s="17" t="s">
        <v>0</v>
      </c>
    </row>
    <row r="515" spans="1:62">
      <c r="A515" s="4" t="s">
        <v>735</v>
      </c>
      <c r="B515" s="14">
        <v>1</v>
      </c>
      <c r="C515" s="14">
        <v>2</v>
      </c>
      <c r="D515" s="14">
        <v>3</v>
      </c>
      <c r="E515" s="14">
        <v>4</v>
      </c>
      <c r="F515" s="14">
        <v>5</v>
      </c>
      <c r="G515" s="14">
        <v>6</v>
      </c>
      <c r="H515" s="14">
        <v>7</v>
      </c>
      <c r="I515" s="4">
        <v>8</v>
      </c>
      <c r="J515" s="15">
        <v>9</v>
      </c>
      <c r="K515" s="1">
        <v>10</v>
      </c>
      <c r="L515" s="4">
        <v>11</v>
      </c>
      <c r="M515" s="4">
        <v>12</v>
      </c>
      <c r="N515" s="4">
        <v>13</v>
      </c>
      <c r="O515" s="4">
        <v>14</v>
      </c>
      <c r="P515" s="4">
        <v>15</v>
      </c>
      <c r="Q515" s="4">
        <v>16</v>
      </c>
      <c r="R515" s="15">
        <v>17</v>
      </c>
      <c r="S515" s="4">
        <v>18</v>
      </c>
      <c r="T515" s="4">
        <v>19</v>
      </c>
      <c r="U515" s="2">
        <v>20</v>
      </c>
      <c r="V515" s="4">
        <v>21</v>
      </c>
      <c r="W515" s="4">
        <v>22</v>
      </c>
      <c r="X515" s="15">
        <v>23</v>
      </c>
      <c r="Y515" s="4">
        <v>24</v>
      </c>
      <c r="Z515" s="4">
        <v>25</v>
      </c>
      <c r="AA515" s="4">
        <v>26</v>
      </c>
      <c r="AB515" s="4">
        <v>27</v>
      </c>
      <c r="AC515" s="4">
        <v>28</v>
      </c>
      <c r="AD515" s="15">
        <v>29</v>
      </c>
      <c r="AE515" s="1">
        <v>30</v>
      </c>
      <c r="AF515" s="4">
        <v>31</v>
      </c>
      <c r="AG515" s="4">
        <v>32</v>
      </c>
      <c r="AH515" s="4">
        <v>33</v>
      </c>
      <c r="AI515" s="4">
        <v>34</v>
      </c>
      <c r="AJ515" s="4">
        <v>35</v>
      </c>
      <c r="AK515" s="4">
        <v>36</v>
      </c>
      <c r="AL515" s="4">
        <v>37</v>
      </c>
      <c r="AM515" s="4">
        <v>38</v>
      </c>
      <c r="AN515" s="4">
        <v>39</v>
      </c>
      <c r="AO515" s="2">
        <v>40</v>
      </c>
      <c r="AP515" s="4">
        <v>41</v>
      </c>
      <c r="AQ515" s="4">
        <v>42</v>
      </c>
      <c r="AR515" s="4">
        <v>43</v>
      </c>
      <c r="AS515" s="4">
        <v>44</v>
      </c>
      <c r="AT515" s="4">
        <v>45</v>
      </c>
      <c r="AU515" s="4">
        <v>46</v>
      </c>
      <c r="AV515" s="4">
        <v>47</v>
      </c>
      <c r="AW515" s="4">
        <v>48</v>
      </c>
      <c r="AX515" s="4">
        <v>49</v>
      </c>
      <c r="AY515" s="1">
        <v>50</v>
      </c>
      <c r="AZ515" s="4">
        <v>51</v>
      </c>
      <c r="BA515" s="4">
        <v>52</v>
      </c>
      <c r="BB515" s="4">
        <v>53</v>
      </c>
      <c r="BC515" s="4">
        <v>54</v>
      </c>
      <c r="BD515" s="4">
        <v>55</v>
      </c>
      <c r="BE515" s="4">
        <v>56</v>
      </c>
      <c r="BF515" s="4">
        <v>57</v>
      </c>
      <c r="BG515" s="4">
        <v>58</v>
      </c>
      <c r="BH515" s="4">
        <v>59</v>
      </c>
      <c r="BI515" s="2">
        <v>60</v>
      </c>
      <c r="BJ515" s="17" t="s">
        <v>0</v>
      </c>
    </row>
    <row r="516" spans="1:62">
      <c r="A516" s="4" t="s">
        <v>543</v>
      </c>
      <c r="B516" s="14">
        <v>2</v>
      </c>
      <c r="C516" s="14">
        <v>2.2000000000000002</v>
      </c>
      <c r="D516" s="14">
        <v>2.5</v>
      </c>
      <c r="E516" s="14">
        <v>2.7</v>
      </c>
      <c r="F516" s="14">
        <v>3</v>
      </c>
      <c r="G516" s="14">
        <v>3.2</v>
      </c>
      <c r="H516" s="14">
        <v>3.5</v>
      </c>
      <c r="I516" s="4">
        <v>3.7</v>
      </c>
      <c r="J516" s="15">
        <v>4</v>
      </c>
      <c r="K516" s="1">
        <v>4.2</v>
      </c>
      <c r="L516" s="4">
        <v>4.5</v>
      </c>
      <c r="M516" s="4">
        <v>4.7</v>
      </c>
      <c r="N516" s="4">
        <v>5</v>
      </c>
      <c r="O516" s="4">
        <v>5.2</v>
      </c>
      <c r="P516" s="4">
        <v>5.5</v>
      </c>
      <c r="Q516" s="4">
        <v>5.7</v>
      </c>
      <c r="R516" s="15">
        <v>6</v>
      </c>
      <c r="S516" s="4">
        <v>6.2</v>
      </c>
      <c r="T516" s="4">
        <v>6.5</v>
      </c>
      <c r="U516" s="2">
        <v>6.7</v>
      </c>
      <c r="V516" s="4">
        <v>7</v>
      </c>
      <c r="W516" s="4">
        <v>7.2</v>
      </c>
      <c r="X516" s="15">
        <v>7.5</v>
      </c>
      <c r="Y516" s="4">
        <v>7.7</v>
      </c>
      <c r="Z516" s="4">
        <v>8</v>
      </c>
      <c r="AA516" s="4">
        <v>8.1999999999999993</v>
      </c>
      <c r="AB516" s="4">
        <v>8.5</v>
      </c>
      <c r="AC516" s="4">
        <v>8.6999999999999993</v>
      </c>
      <c r="AD516" s="15">
        <v>9</v>
      </c>
      <c r="AE516" s="1">
        <v>9.1999999999999993</v>
      </c>
      <c r="AF516" s="4">
        <v>9.5</v>
      </c>
      <c r="AG516" s="4">
        <v>9.6999999999999993</v>
      </c>
      <c r="AH516" s="4">
        <v>10</v>
      </c>
      <c r="AI516" s="4">
        <v>10.199999999999999</v>
      </c>
      <c r="AJ516" s="4">
        <v>10.5</v>
      </c>
      <c r="AK516" s="4">
        <v>10.7</v>
      </c>
      <c r="AL516" s="4">
        <v>11</v>
      </c>
      <c r="AM516" s="4">
        <v>11.2</v>
      </c>
      <c r="AN516" s="4">
        <v>11.5</v>
      </c>
      <c r="AO516" s="2">
        <v>11.7</v>
      </c>
      <c r="AP516" s="4">
        <v>12</v>
      </c>
      <c r="AQ516" s="4">
        <v>12.2</v>
      </c>
      <c r="AR516" s="4">
        <v>12.5</v>
      </c>
      <c r="AS516" s="4">
        <v>12.7</v>
      </c>
      <c r="AT516" s="4">
        <v>13</v>
      </c>
      <c r="AU516" s="4">
        <v>13.2</v>
      </c>
      <c r="AV516" s="4">
        <v>13.5</v>
      </c>
      <c r="AW516" s="4">
        <v>13.7</v>
      </c>
      <c r="AX516" s="4">
        <v>14</v>
      </c>
      <c r="AY516" s="1">
        <v>14.2</v>
      </c>
      <c r="AZ516" s="4">
        <v>14.5</v>
      </c>
      <c r="BA516" s="4">
        <v>14.7</v>
      </c>
      <c r="BB516" s="4">
        <v>15</v>
      </c>
      <c r="BC516" s="4">
        <v>15.2</v>
      </c>
      <c r="BD516" s="4">
        <v>15.5</v>
      </c>
      <c r="BE516" s="4">
        <v>15.7</v>
      </c>
      <c r="BF516" s="4">
        <v>16</v>
      </c>
      <c r="BG516" s="4">
        <v>16.2</v>
      </c>
      <c r="BH516" s="4">
        <v>16.5</v>
      </c>
      <c r="BI516" s="2">
        <v>16.7</v>
      </c>
      <c r="BJ516" s="17" t="s">
        <v>0</v>
      </c>
    </row>
    <row r="517" spans="1:62">
      <c r="A517" s="4" t="s">
        <v>3</v>
      </c>
      <c r="B517" s="14"/>
      <c r="C517" s="14"/>
      <c r="D517" s="14"/>
      <c r="E517" s="14"/>
      <c r="F517" s="14"/>
      <c r="G517" s="14"/>
      <c r="H517" s="14"/>
      <c r="J517" s="15"/>
      <c r="R517" s="15"/>
      <c r="X517" s="15"/>
      <c r="AD517" s="15"/>
      <c r="BJ517" s="17"/>
    </row>
    <row r="518" spans="1:62">
      <c r="A518" s="4" t="s">
        <v>736</v>
      </c>
      <c r="B518" s="14"/>
      <c r="C518" s="14"/>
      <c r="D518" s="14"/>
      <c r="E518" s="14"/>
      <c r="F518" s="14"/>
      <c r="G518" s="14"/>
      <c r="H518" s="14"/>
      <c r="J518" s="15"/>
      <c r="R518" s="15"/>
      <c r="X518" s="15"/>
      <c r="AD518" s="15"/>
      <c r="BJ518" s="17"/>
    </row>
    <row r="519" spans="1:62">
      <c r="A519" s="4" t="s">
        <v>600</v>
      </c>
      <c r="B519" s="14">
        <v>80</v>
      </c>
      <c r="C519" s="14">
        <v>95</v>
      </c>
      <c r="D519" s="14">
        <v>110</v>
      </c>
      <c r="E519" s="14">
        <v>125</v>
      </c>
      <c r="F519" s="14">
        <v>140</v>
      </c>
      <c r="G519" s="14">
        <v>155</v>
      </c>
      <c r="H519" s="14">
        <v>170</v>
      </c>
      <c r="I519" s="4">
        <v>185</v>
      </c>
      <c r="J519" s="15">
        <v>200</v>
      </c>
      <c r="K519" s="1">
        <v>215</v>
      </c>
      <c r="L519" s="4">
        <v>230</v>
      </c>
      <c r="M519" s="4">
        <v>245</v>
      </c>
      <c r="N519" s="4">
        <v>260</v>
      </c>
      <c r="O519" s="4">
        <v>275</v>
      </c>
      <c r="P519" s="4">
        <v>290</v>
      </c>
      <c r="Q519" s="4">
        <v>305</v>
      </c>
      <c r="R519" s="15">
        <v>320</v>
      </c>
      <c r="S519" s="4">
        <v>335</v>
      </c>
      <c r="T519" s="4">
        <v>350</v>
      </c>
      <c r="U519" s="2">
        <v>365</v>
      </c>
      <c r="V519" s="4">
        <v>380</v>
      </c>
      <c r="W519" s="4">
        <v>395</v>
      </c>
      <c r="X519" s="15">
        <v>410</v>
      </c>
      <c r="Y519" s="4">
        <v>425</v>
      </c>
      <c r="Z519" s="4">
        <v>440</v>
      </c>
      <c r="AA519" s="4">
        <v>455</v>
      </c>
      <c r="AB519" s="4">
        <v>470</v>
      </c>
      <c r="AC519" s="4">
        <v>485</v>
      </c>
      <c r="AD519" s="15">
        <v>500</v>
      </c>
      <c r="AE519" s="1">
        <v>515</v>
      </c>
      <c r="AF519" s="4">
        <v>530</v>
      </c>
      <c r="AG519" s="4">
        <v>545</v>
      </c>
      <c r="AH519" s="4">
        <v>560</v>
      </c>
      <c r="AI519" s="4">
        <v>575</v>
      </c>
      <c r="AJ519" s="4">
        <v>590</v>
      </c>
      <c r="AK519" s="4">
        <v>605</v>
      </c>
      <c r="AL519" s="4">
        <v>620</v>
      </c>
      <c r="AM519" s="4">
        <v>635</v>
      </c>
      <c r="AN519" s="4">
        <v>650</v>
      </c>
      <c r="AO519" s="2">
        <v>665</v>
      </c>
      <c r="AP519" s="4">
        <v>680</v>
      </c>
      <c r="AQ519" s="4">
        <v>695</v>
      </c>
      <c r="AR519" s="4">
        <v>710</v>
      </c>
      <c r="AS519" s="4">
        <v>725</v>
      </c>
      <c r="AT519" s="4">
        <v>740</v>
      </c>
      <c r="AU519" s="4">
        <v>755</v>
      </c>
      <c r="AV519" s="4">
        <v>770</v>
      </c>
      <c r="AW519" s="4">
        <v>785</v>
      </c>
      <c r="AX519" s="4">
        <v>800</v>
      </c>
      <c r="AY519" s="1">
        <v>815</v>
      </c>
      <c r="AZ519" s="4">
        <v>830</v>
      </c>
      <c r="BA519" s="4">
        <v>845</v>
      </c>
      <c r="BB519" s="4">
        <v>860</v>
      </c>
      <c r="BC519" s="4">
        <v>875</v>
      </c>
      <c r="BD519" s="4">
        <v>890</v>
      </c>
      <c r="BE519" s="4">
        <v>905</v>
      </c>
      <c r="BF519" s="4">
        <v>920</v>
      </c>
      <c r="BG519" s="4">
        <v>935</v>
      </c>
      <c r="BH519" s="4">
        <v>950</v>
      </c>
      <c r="BI519" s="2">
        <v>965</v>
      </c>
      <c r="BJ519" s="17" t="s">
        <v>0</v>
      </c>
    </row>
    <row r="520" spans="1:62">
      <c r="A520" s="4" t="s">
        <v>543</v>
      </c>
      <c r="B520" s="14">
        <v>7</v>
      </c>
      <c r="C520" s="14">
        <v>7.2</v>
      </c>
      <c r="D520" s="14">
        <v>7.5</v>
      </c>
      <c r="E520" s="14">
        <v>7.7</v>
      </c>
      <c r="F520" s="14">
        <v>8</v>
      </c>
      <c r="G520" s="14">
        <v>8.1999999999999993</v>
      </c>
      <c r="H520" s="14">
        <v>8.5</v>
      </c>
      <c r="I520" s="4">
        <v>8.6999999999999993</v>
      </c>
      <c r="J520" s="15">
        <v>9</v>
      </c>
      <c r="K520" s="1">
        <v>9.1999999999999993</v>
      </c>
      <c r="L520" s="4">
        <v>9.5</v>
      </c>
      <c r="M520" s="4">
        <v>9.6999999999999993</v>
      </c>
      <c r="N520" s="4">
        <v>10</v>
      </c>
      <c r="O520" s="4">
        <v>10.199999999999999</v>
      </c>
      <c r="P520" s="4">
        <v>10.5</v>
      </c>
      <c r="Q520" s="4">
        <v>10.7</v>
      </c>
      <c r="R520" s="15">
        <v>11</v>
      </c>
      <c r="S520" s="4">
        <v>11.2</v>
      </c>
      <c r="T520" s="4">
        <v>11.5</v>
      </c>
      <c r="U520" s="2">
        <v>11.7</v>
      </c>
      <c r="V520" s="4">
        <v>12</v>
      </c>
      <c r="W520" s="4">
        <v>12.2</v>
      </c>
      <c r="X520" s="15">
        <v>12.5</v>
      </c>
      <c r="Y520" s="4">
        <v>12.7</v>
      </c>
      <c r="Z520" s="4">
        <v>13</v>
      </c>
      <c r="AA520" s="4">
        <v>13.2</v>
      </c>
      <c r="AB520" s="4">
        <v>13.5</v>
      </c>
      <c r="AC520" s="4">
        <v>13.7</v>
      </c>
      <c r="AD520" s="15">
        <v>14</v>
      </c>
      <c r="AE520" s="1">
        <v>14.2</v>
      </c>
      <c r="AF520" s="4">
        <v>14.5</v>
      </c>
      <c r="AG520" s="4">
        <v>14.7</v>
      </c>
      <c r="AH520" s="4">
        <v>15</v>
      </c>
      <c r="AI520" s="4">
        <v>15.2</v>
      </c>
      <c r="AJ520" s="4">
        <v>15.5</v>
      </c>
      <c r="AK520" s="4">
        <v>15.7</v>
      </c>
      <c r="AL520" s="4">
        <v>16</v>
      </c>
      <c r="AM520" s="4">
        <v>16.2</v>
      </c>
      <c r="AN520" s="4">
        <v>16.5</v>
      </c>
      <c r="AO520" s="2">
        <v>16.7</v>
      </c>
      <c r="AP520" s="4">
        <v>17</v>
      </c>
      <c r="AQ520" s="4">
        <v>17.2</v>
      </c>
      <c r="AR520" s="4">
        <v>17.5</v>
      </c>
      <c r="AS520" s="4">
        <v>17.7</v>
      </c>
      <c r="AT520" s="4">
        <v>18</v>
      </c>
      <c r="AU520" s="4">
        <v>18.2</v>
      </c>
      <c r="AV520" s="4">
        <v>18.5</v>
      </c>
      <c r="AW520" s="4">
        <v>18.7</v>
      </c>
      <c r="AX520" s="4">
        <v>19</v>
      </c>
      <c r="AY520" s="1">
        <v>19.2</v>
      </c>
      <c r="AZ520" s="4">
        <v>19.5</v>
      </c>
      <c r="BA520" s="4">
        <v>19.7</v>
      </c>
      <c r="BB520" s="4">
        <v>20</v>
      </c>
      <c r="BC520" s="4">
        <v>20.2</v>
      </c>
      <c r="BD520" s="4">
        <v>20.5</v>
      </c>
      <c r="BE520" s="4">
        <v>20.7</v>
      </c>
      <c r="BF520" s="4">
        <v>21</v>
      </c>
      <c r="BG520" s="4">
        <v>21.2</v>
      </c>
      <c r="BH520" s="4">
        <v>21.5</v>
      </c>
      <c r="BI520" s="2">
        <v>21.7</v>
      </c>
      <c r="BJ520" s="17" t="s">
        <v>0</v>
      </c>
    </row>
    <row r="521" spans="1:62">
      <c r="A521" s="4" t="s">
        <v>3</v>
      </c>
      <c r="B521" s="14"/>
      <c r="C521" s="14"/>
      <c r="D521" s="14"/>
      <c r="E521" s="14"/>
      <c r="F521" s="14"/>
      <c r="G521" s="14"/>
      <c r="H521" s="14"/>
      <c r="J521" s="15"/>
      <c r="R521" s="15"/>
      <c r="X521" s="15"/>
      <c r="AD521" s="15"/>
      <c r="BJ521" s="17"/>
    </row>
    <row r="522" spans="1:62">
      <c r="A522" s="4" t="s">
        <v>180</v>
      </c>
      <c r="B522" s="14"/>
      <c r="C522" s="14"/>
      <c r="D522" s="14"/>
      <c r="E522" s="14"/>
      <c r="F522" s="14"/>
      <c r="G522" s="14"/>
      <c r="H522" s="14"/>
      <c r="J522" s="15"/>
      <c r="R522" s="15"/>
      <c r="X522" s="15"/>
      <c r="AD522" s="15"/>
      <c r="BJ522" s="17"/>
    </row>
    <row r="523" spans="1:62">
      <c r="A523" s="4" t="s">
        <v>737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738</v>
      </c>
      <c r="B524" s="14">
        <v>0</v>
      </c>
      <c r="C524" s="14">
        <v>2</v>
      </c>
      <c r="D524" s="14">
        <v>4</v>
      </c>
      <c r="E524" s="14">
        <v>6</v>
      </c>
      <c r="F524" s="14">
        <v>8</v>
      </c>
      <c r="G524" s="14">
        <v>10</v>
      </c>
      <c r="H524" s="14">
        <v>12</v>
      </c>
      <c r="I524" s="4">
        <v>14</v>
      </c>
      <c r="J524" s="15">
        <v>16</v>
      </c>
      <c r="K524" s="1">
        <v>18</v>
      </c>
      <c r="L524" s="4">
        <v>20</v>
      </c>
      <c r="M524" s="4">
        <v>22</v>
      </c>
      <c r="N524" s="4">
        <v>24</v>
      </c>
      <c r="O524" s="4">
        <v>26</v>
      </c>
      <c r="P524" s="4">
        <v>28</v>
      </c>
      <c r="Q524" s="4">
        <v>30</v>
      </c>
      <c r="R524" s="15">
        <v>32</v>
      </c>
      <c r="S524" s="4">
        <v>34</v>
      </c>
      <c r="T524" s="4">
        <v>36</v>
      </c>
      <c r="U524" s="2">
        <v>38</v>
      </c>
      <c r="V524" s="4">
        <v>40</v>
      </c>
      <c r="W524" s="4">
        <v>42</v>
      </c>
      <c r="X524" s="15">
        <v>44</v>
      </c>
      <c r="Y524" s="4">
        <v>46</v>
      </c>
      <c r="Z524" s="4">
        <v>48</v>
      </c>
      <c r="AA524" s="4">
        <v>50</v>
      </c>
      <c r="AB524" s="4">
        <v>52</v>
      </c>
      <c r="AC524" s="4">
        <v>54</v>
      </c>
      <c r="AD524" s="15">
        <v>56</v>
      </c>
      <c r="AE524" s="1">
        <v>58</v>
      </c>
      <c r="AF524" s="4">
        <v>60</v>
      </c>
      <c r="AG524" s="4">
        <v>62</v>
      </c>
      <c r="AH524" s="4">
        <v>64</v>
      </c>
      <c r="AI524" s="4">
        <v>65</v>
      </c>
      <c r="AJ524" s="4">
        <v>65</v>
      </c>
      <c r="AK524" s="4">
        <v>65</v>
      </c>
      <c r="AL524" s="4">
        <v>65</v>
      </c>
      <c r="AM524" s="4">
        <v>65</v>
      </c>
      <c r="AN524" s="4">
        <v>65</v>
      </c>
      <c r="AO524" s="2">
        <v>65</v>
      </c>
      <c r="AP524" s="4">
        <v>65</v>
      </c>
      <c r="AQ524" s="4">
        <v>65</v>
      </c>
      <c r="AR524" s="4">
        <v>65</v>
      </c>
      <c r="AS524" s="4">
        <v>65</v>
      </c>
      <c r="AT524" s="4">
        <v>65</v>
      </c>
      <c r="AU524" s="4">
        <v>65</v>
      </c>
      <c r="AV524" s="4">
        <v>65</v>
      </c>
      <c r="AW524" s="4">
        <v>65</v>
      </c>
      <c r="AX524" s="4">
        <v>65</v>
      </c>
      <c r="AY524" s="1">
        <v>65</v>
      </c>
      <c r="AZ524" s="4">
        <v>65</v>
      </c>
      <c r="BA524" s="4">
        <v>65</v>
      </c>
      <c r="BB524" s="4">
        <v>65</v>
      </c>
      <c r="BC524" s="4">
        <v>65</v>
      </c>
      <c r="BD524" s="4">
        <v>65</v>
      </c>
      <c r="BE524" s="4">
        <v>65</v>
      </c>
      <c r="BF524" s="4">
        <v>65</v>
      </c>
      <c r="BG524" s="4">
        <v>65</v>
      </c>
      <c r="BH524" s="4">
        <v>65</v>
      </c>
      <c r="BI524" s="2">
        <v>65</v>
      </c>
      <c r="BJ524" s="17" t="s">
        <v>0</v>
      </c>
    </row>
    <row r="525" spans="1:62">
      <c r="A525" s="4" t="s">
        <v>600</v>
      </c>
      <c r="B525" s="14">
        <v>30</v>
      </c>
      <c r="C525" s="14">
        <v>34</v>
      </c>
      <c r="D525" s="14">
        <v>38</v>
      </c>
      <c r="E525" s="14">
        <v>42</v>
      </c>
      <c r="F525" s="14">
        <v>46</v>
      </c>
      <c r="G525" s="14">
        <v>50</v>
      </c>
      <c r="H525" s="14">
        <v>54</v>
      </c>
      <c r="I525" s="4">
        <v>58</v>
      </c>
      <c r="J525" s="15">
        <v>62</v>
      </c>
      <c r="K525" s="1">
        <v>66</v>
      </c>
      <c r="L525" s="4">
        <v>70</v>
      </c>
      <c r="M525" s="4">
        <v>74</v>
      </c>
      <c r="N525" s="4">
        <v>78</v>
      </c>
      <c r="O525" s="4">
        <v>82</v>
      </c>
      <c r="P525" s="4">
        <v>86</v>
      </c>
      <c r="Q525" s="4">
        <v>90</v>
      </c>
      <c r="R525" s="15">
        <v>94</v>
      </c>
      <c r="S525" s="4">
        <v>98</v>
      </c>
      <c r="T525" s="4">
        <v>102</v>
      </c>
      <c r="U525" s="2">
        <v>106</v>
      </c>
      <c r="V525" s="4">
        <v>110</v>
      </c>
      <c r="W525" s="4">
        <v>114</v>
      </c>
      <c r="X525" s="15">
        <v>118</v>
      </c>
      <c r="Y525" s="4">
        <v>122</v>
      </c>
      <c r="Z525" s="4">
        <v>126</v>
      </c>
      <c r="AA525" s="4">
        <v>130</v>
      </c>
      <c r="AB525" s="4">
        <v>134</v>
      </c>
      <c r="AC525" s="4">
        <v>138</v>
      </c>
      <c r="AD525" s="15">
        <v>142</v>
      </c>
      <c r="AE525" s="1">
        <v>146</v>
      </c>
      <c r="AF525" s="4">
        <v>150</v>
      </c>
      <c r="AG525" s="4">
        <v>154</v>
      </c>
      <c r="AH525" s="4">
        <v>158</v>
      </c>
      <c r="AI525" s="4">
        <v>162</v>
      </c>
      <c r="AJ525" s="4">
        <v>166</v>
      </c>
      <c r="AK525" s="4">
        <v>170</v>
      </c>
      <c r="AL525" s="4">
        <v>174</v>
      </c>
      <c r="AM525" s="4">
        <v>178</v>
      </c>
      <c r="AN525" s="4">
        <v>182</v>
      </c>
      <c r="AO525" s="2">
        <v>186</v>
      </c>
      <c r="AP525" s="4">
        <v>190</v>
      </c>
      <c r="AQ525" s="4">
        <v>194</v>
      </c>
      <c r="AR525" s="4">
        <v>198</v>
      </c>
      <c r="AS525" s="4">
        <v>202</v>
      </c>
      <c r="AT525" s="4">
        <v>206</v>
      </c>
      <c r="AU525" s="4">
        <v>210</v>
      </c>
      <c r="AV525" s="4">
        <v>214</v>
      </c>
      <c r="AW525" s="4">
        <v>218</v>
      </c>
      <c r="AX525" s="4">
        <v>222</v>
      </c>
      <c r="AY525" s="1">
        <v>226</v>
      </c>
      <c r="AZ525" s="4">
        <v>230</v>
      </c>
      <c r="BA525" s="4">
        <v>234</v>
      </c>
      <c r="BB525" s="4">
        <v>238</v>
      </c>
      <c r="BC525" s="4">
        <v>242</v>
      </c>
      <c r="BD525" s="4">
        <v>246</v>
      </c>
      <c r="BE525" s="4">
        <v>250</v>
      </c>
      <c r="BF525" s="4">
        <v>254</v>
      </c>
      <c r="BG525" s="4">
        <v>258</v>
      </c>
      <c r="BH525" s="4">
        <v>262</v>
      </c>
      <c r="BI525" s="2">
        <v>266</v>
      </c>
      <c r="BJ525" s="17" t="s">
        <v>0</v>
      </c>
    </row>
    <row r="526" spans="1:62">
      <c r="A526" s="4" t="s">
        <v>714</v>
      </c>
      <c r="B526" s="14">
        <v>90</v>
      </c>
      <c r="C526" s="14">
        <v>96</v>
      </c>
      <c r="D526" s="14">
        <v>102</v>
      </c>
      <c r="E526" s="14">
        <v>108</v>
      </c>
      <c r="F526" s="14">
        <v>114</v>
      </c>
      <c r="G526" s="14">
        <v>120</v>
      </c>
      <c r="H526" s="14">
        <v>126</v>
      </c>
      <c r="I526" s="4">
        <v>132</v>
      </c>
      <c r="J526" s="15">
        <v>138</v>
      </c>
      <c r="K526" s="1">
        <v>144</v>
      </c>
      <c r="L526" s="4">
        <v>150</v>
      </c>
      <c r="M526" s="4">
        <v>156</v>
      </c>
      <c r="N526" s="4">
        <v>162</v>
      </c>
      <c r="O526" s="4">
        <v>168</v>
      </c>
      <c r="P526" s="4">
        <v>174</v>
      </c>
      <c r="Q526" s="4">
        <v>180</v>
      </c>
      <c r="R526" s="15">
        <v>186</v>
      </c>
      <c r="S526" s="4">
        <v>192</v>
      </c>
      <c r="T526" s="4">
        <v>198</v>
      </c>
      <c r="U526" s="2">
        <v>204</v>
      </c>
      <c r="V526" s="4">
        <v>210</v>
      </c>
      <c r="W526" s="4">
        <v>216</v>
      </c>
      <c r="X526" s="15">
        <v>222</v>
      </c>
      <c r="Y526" s="4">
        <v>228</v>
      </c>
      <c r="Z526" s="4">
        <v>234</v>
      </c>
      <c r="AA526" s="4">
        <v>240</v>
      </c>
      <c r="AB526" s="4">
        <v>246</v>
      </c>
      <c r="AC526" s="4">
        <v>252</v>
      </c>
      <c r="AD526" s="15">
        <v>258</v>
      </c>
      <c r="AE526" s="1">
        <v>264</v>
      </c>
      <c r="AF526" s="4">
        <v>270</v>
      </c>
      <c r="AG526" s="4">
        <v>276</v>
      </c>
      <c r="AH526" s="4">
        <v>282</v>
      </c>
      <c r="AI526" s="4">
        <v>288</v>
      </c>
      <c r="AJ526" s="4">
        <v>294</v>
      </c>
      <c r="AK526" s="4">
        <v>300</v>
      </c>
      <c r="AL526" s="4">
        <v>306</v>
      </c>
      <c r="AM526" s="4">
        <v>312</v>
      </c>
      <c r="AN526" s="4">
        <v>318</v>
      </c>
      <c r="AO526" s="2">
        <v>324</v>
      </c>
      <c r="AP526" s="4">
        <v>330</v>
      </c>
      <c r="AQ526" s="4">
        <v>336</v>
      </c>
      <c r="AR526" s="4">
        <v>342</v>
      </c>
      <c r="AS526" s="4">
        <v>348</v>
      </c>
      <c r="AT526" s="4">
        <v>354</v>
      </c>
      <c r="AU526" s="4">
        <v>360</v>
      </c>
      <c r="AV526" s="4">
        <v>366</v>
      </c>
      <c r="AW526" s="4">
        <v>372</v>
      </c>
      <c r="AX526" s="4">
        <v>378</v>
      </c>
      <c r="AY526" s="1">
        <v>384</v>
      </c>
      <c r="AZ526" s="4">
        <v>390</v>
      </c>
      <c r="BA526" s="4">
        <v>396</v>
      </c>
      <c r="BB526" s="4">
        <v>402</v>
      </c>
      <c r="BC526" s="4">
        <v>408</v>
      </c>
      <c r="BD526" s="4">
        <v>414</v>
      </c>
      <c r="BE526" s="4">
        <v>420</v>
      </c>
      <c r="BF526" s="4">
        <v>426</v>
      </c>
      <c r="BG526" s="4">
        <v>432</v>
      </c>
      <c r="BH526" s="4">
        <v>438</v>
      </c>
      <c r="BI526" s="2">
        <v>444</v>
      </c>
      <c r="BJ526" s="17" t="s">
        <v>0</v>
      </c>
    </row>
    <row r="527" spans="1:62">
      <c r="A527" s="4" t="s">
        <v>543</v>
      </c>
      <c r="B527" s="14">
        <v>12.5</v>
      </c>
      <c r="C527" s="14">
        <v>13</v>
      </c>
      <c r="D527" s="14">
        <v>13.5</v>
      </c>
      <c r="E527" s="14">
        <v>14</v>
      </c>
      <c r="F527" s="14">
        <v>14.5</v>
      </c>
      <c r="G527" s="14">
        <v>15</v>
      </c>
      <c r="H527" s="14">
        <v>15.5</v>
      </c>
      <c r="I527" s="4">
        <v>16</v>
      </c>
      <c r="J527" s="15">
        <v>16.5</v>
      </c>
      <c r="K527" s="1">
        <v>17</v>
      </c>
      <c r="L527" s="4">
        <v>17.5</v>
      </c>
      <c r="M527" s="4">
        <v>18</v>
      </c>
      <c r="N527" s="4">
        <v>18.5</v>
      </c>
      <c r="O527" s="4">
        <v>19</v>
      </c>
      <c r="P527" s="4">
        <v>19.5</v>
      </c>
      <c r="Q527" s="4">
        <v>20</v>
      </c>
      <c r="R527" s="15">
        <v>20.5</v>
      </c>
      <c r="S527" s="4">
        <v>21</v>
      </c>
      <c r="T527" s="4">
        <v>21.5</v>
      </c>
      <c r="U527" s="2">
        <v>22</v>
      </c>
      <c r="V527" s="4">
        <v>22.5</v>
      </c>
      <c r="W527" s="4">
        <v>23</v>
      </c>
      <c r="X527" s="15">
        <v>23.5</v>
      </c>
      <c r="Y527" s="4">
        <v>24</v>
      </c>
      <c r="Z527" s="4">
        <v>24.5</v>
      </c>
      <c r="AA527" s="4">
        <v>25</v>
      </c>
      <c r="AB527" s="4">
        <v>25</v>
      </c>
      <c r="AC527" s="4">
        <v>26</v>
      </c>
      <c r="AD527" s="15">
        <v>26</v>
      </c>
      <c r="AE527" s="1">
        <v>27</v>
      </c>
      <c r="AF527" s="4">
        <v>27</v>
      </c>
      <c r="AG527" s="4">
        <v>28</v>
      </c>
      <c r="AH527" s="4">
        <v>28</v>
      </c>
      <c r="AI527" s="4">
        <v>29</v>
      </c>
      <c r="AJ527" s="4">
        <v>29</v>
      </c>
      <c r="AK527" s="4">
        <v>30</v>
      </c>
      <c r="AL527" s="4">
        <v>30</v>
      </c>
      <c r="AM527" s="4">
        <v>31</v>
      </c>
      <c r="AN527" s="4">
        <v>31</v>
      </c>
      <c r="AO527" s="2">
        <v>32</v>
      </c>
      <c r="AP527" s="4">
        <v>32</v>
      </c>
      <c r="AQ527" s="4">
        <v>33</v>
      </c>
      <c r="AR527" s="4">
        <v>33</v>
      </c>
      <c r="AS527" s="4">
        <v>34</v>
      </c>
      <c r="AT527" s="4">
        <v>34</v>
      </c>
      <c r="AU527" s="4">
        <v>35</v>
      </c>
      <c r="AV527" s="4">
        <v>35</v>
      </c>
      <c r="AW527" s="4">
        <v>36</v>
      </c>
      <c r="AX527" s="4">
        <v>36</v>
      </c>
      <c r="AY527" s="1">
        <v>37</v>
      </c>
      <c r="AZ527" s="4">
        <v>37</v>
      </c>
      <c r="BA527" s="4">
        <v>38</v>
      </c>
      <c r="BB527" s="4">
        <v>38</v>
      </c>
      <c r="BC527" s="4">
        <v>39</v>
      </c>
      <c r="BD527" s="4">
        <v>39</v>
      </c>
      <c r="BE527" s="4">
        <v>40</v>
      </c>
      <c r="BF527" s="4">
        <v>40</v>
      </c>
      <c r="BG527" s="4">
        <v>41</v>
      </c>
      <c r="BH527" s="4">
        <v>41</v>
      </c>
      <c r="BI527" s="2">
        <v>42</v>
      </c>
      <c r="BJ527" s="17" t="s">
        <v>0</v>
      </c>
    </row>
    <row r="528" spans="1:62">
      <c r="A528" s="4" t="s">
        <v>3</v>
      </c>
      <c r="B528" s="14"/>
      <c r="C528" s="14"/>
      <c r="D528" s="14"/>
      <c r="E528" s="14"/>
      <c r="F528" s="14"/>
      <c r="G528" s="14"/>
      <c r="H528" s="14"/>
      <c r="J528" s="15"/>
      <c r="R528" s="15"/>
      <c r="X528" s="15"/>
      <c r="AD528" s="15"/>
      <c r="BJ528" s="17"/>
    </row>
    <row r="529" spans="1:62">
      <c r="A529" s="4" t="s">
        <v>739</v>
      </c>
      <c r="B529" s="14"/>
      <c r="C529" s="14"/>
      <c r="D529" s="14"/>
      <c r="E529" s="14"/>
      <c r="F529" s="14"/>
      <c r="G529" s="14"/>
      <c r="H529" s="14"/>
      <c r="J529" s="15"/>
      <c r="R529" s="15"/>
      <c r="X529" s="15"/>
      <c r="AD529" s="15"/>
      <c r="BJ529" s="17"/>
    </row>
    <row r="530" spans="1:62">
      <c r="A530" s="4" t="s">
        <v>735</v>
      </c>
      <c r="B530" s="14">
        <v>20</v>
      </c>
      <c r="C530" s="14">
        <v>38</v>
      </c>
      <c r="D530" s="14">
        <v>56</v>
      </c>
      <c r="E530" s="14">
        <v>74</v>
      </c>
      <c r="F530" s="14">
        <v>92</v>
      </c>
      <c r="G530" s="14">
        <v>110</v>
      </c>
      <c r="H530" s="14">
        <v>128</v>
      </c>
      <c r="I530" s="4">
        <v>146</v>
      </c>
      <c r="J530" s="15">
        <v>164</v>
      </c>
      <c r="K530" s="1">
        <v>182</v>
      </c>
      <c r="L530" s="4">
        <v>200</v>
      </c>
      <c r="M530" s="4">
        <v>218</v>
      </c>
      <c r="N530" s="4">
        <v>236</v>
      </c>
      <c r="O530" s="4">
        <v>254</v>
      </c>
      <c r="P530" s="4">
        <v>272</v>
      </c>
      <c r="Q530" s="4">
        <v>290</v>
      </c>
      <c r="R530" s="15">
        <v>308</v>
      </c>
      <c r="S530" s="4">
        <v>326</v>
      </c>
      <c r="T530" s="4">
        <v>344</v>
      </c>
      <c r="U530" s="2">
        <v>362</v>
      </c>
      <c r="V530" s="4">
        <v>380</v>
      </c>
      <c r="W530" s="4">
        <v>398</v>
      </c>
      <c r="X530" s="15">
        <v>416</v>
      </c>
      <c r="Y530" s="4">
        <v>434</v>
      </c>
      <c r="Z530" s="4">
        <v>452</v>
      </c>
      <c r="AA530" s="4">
        <v>470</v>
      </c>
      <c r="AB530" s="4">
        <v>488</v>
      </c>
      <c r="AC530" s="4">
        <v>506</v>
      </c>
      <c r="AD530" s="15">
        <v>524</v>
      </c>
      <c r="AE530" s="1">
        <v>542</v>
      </c>
      <c r="AF530" s="4">
        <v>560</v>
      </c>
      <c r="AG530" s="4">
        <v>578</v>
      </c>
      <c r="AH530" s="4">
        <v>596</v>
      </c>
      <c r="AI530" s="4">
        <v>614</v>
      </c>
      <c r="AJ530" s="4">
        <v>632</v>
      </c>
      <c r="AK530" s="4">
        <v>650</v>
      </c>
      <c r="AL530" s="4">
        <v>668</v>
      </c>
      <c r="AM530" s="4">
        <v>686</v>
      </c>
      <c r="AN530" s="4">
        <v>704</v>
      </c>
      <c r="AO530" s="2">
        <v>722</v>
      </c>
      <c r="AP530" s="4">
        <v>740</v>
      </c>
      <c r="AQ530" s="4">
        <v>758</v>
      </c>
      <c r="AR530" s="4">
        <v>776</v>
      </c>
      <c r="AS530" s="4">
        <v>794</v>
      </c>
      <c r="AT530" s="4">
        <v>812</v>
      </c>
      <c r="AU530" s="4">
        <v>830</v>
      </c>
      <c r="AV530" s="4">
        <v>848</v>
      </c>
      <c r="AW530" s="4">
        <v>866</v>
      </c>
      <c r="AX530" s="4">
        <v>884</v>
      </c>
      <c r="AY530" s="1">
        <v>902</v>
      </c>
      <c r="AZ530" s="4">
        <v>920</v>
      </c>
      <c r="BA530" s="4">
        <v>938</v>
      </c>
      <c r="BB530" s="4">
        <v>956</v>
      </c>
      <c r="BC530" s="4">
        <v>974</v>
      </c>
      <c r="BD530" s="4">
        <v>992</v>
      </c>
      <c r="BE530" s="4">
        <v>1010</v>
      </c>
      <c r="BF530" s="4">
        <v>1028</v>
      </c>
      <c r="BG530" s="4">
        <v>1046</v>
      </c>
      <c r="BH530" s="4">
        <v>1064</v>
      </c>
      <c r="BI530" s="2">
        <v>1082</v>
      </c>
      <c r="BJ530" s="17" t="s">
        <v>0</v>
      </c>
    </row>
    <row r="531" spans="1:62">
      <c r="A531" s="4" t="s">
        <v>714</v>
      </c>
      <c r="B531" s="14">
        <v>20</v>
      </c>
      <c r="C531" s="14">
        <v>32</v>
      </c>
      <c r="D531" s="14">
        <v>44</v>
      </c>
      <c r="E531" s="14">
        <v>56</v>
      </c>
      <c r="F531" s="14">
        <v>68</v>
      </c>
      <c r="G531" s="14">
        <v>80</v>
      </c>
      <c r="H531" s="14">
        <v>92</v>
      </c>
      <c r="I531" s="4">
        <v>104</v>
      </c>
      <c r="J531" s="15">
        <v>116</v>
      </c>
      <c r="K531" s="1">
        <v>128</v>
      </c>
      <c r="L531" s="4">
        <v>140</v>
      </c>
      <c r="M531" s="4">
        <v>152</v>
      </c>
      <c r="N531" s="4">
        <v>164</v>
      </c>
      <c r="O531" s="4">
        <v>176</v>
      </c>
      <c r="P531" s="4">
        <v>188</v>
      </c>
      <c r="Q531" s="4">
        <v>200</v>
      </c>
      <c r="R531" s="15">
        <v>212</v>
      </c>
      <c r="S531" s="4">
        <v>224</v>
      </c>
      <c r="T531" s="4">
        <v>236</v>
      </c>
      <c r="U531" s="2">
        <v>248</v>
      </c>
      <c r="V531" s="4">
        <v>260</v>
      </c>
      <c r="W531" s="4">
        <v>272</v>
      </c>
      <c r="X531" s="15">
        <v>284</v>
      </c>
      <c r="Y531" s="4">
        <v>296</v>
      </c>
      <c r="Z531" s="4">
        <v>308</v>
      </c>
      <c r="AA531" s="4">
        <v>320</v>
      </c>
      <c r="AB531" s="4">
        <v>332</v>
      </c>
      <c r="AC531" s="4">
        <v>344</v>
      </c>
      <c r="AD531" s="15">
        <v>356</v>
      </c>
      <c r="AE531" s="1">
        <v>368</v>
      </c>
      <c r="AF531" s="4">
        <v>380</v>
      </c>
      <c r="AG531" s="4">
        <v>392</v>
      </c>
      <c r="AH531" s="4">
        <v>404</v>
      </c>
      <c r="AI531" s="4">
        <v>416</v>
      </c>
      <c r="AJ531" s="4">
        <v>428</v>
      </c>
      <c r="AK531" s="4">
        <v>440</v>
      </c>
      <c r="AL531" s="4">
        <v>452</v>
      </c>
      <c r="AM531" s="4">
        <v>464</v>
      </c>
      <c r="AN531" s="4">
        <v>476</v>
      </c>
      <c r="AO531" s="2">
        <v>488</v>
      </c>
      <c r="AP531" s="4">
        <v>500</v>
      </c>
      <c r="AQ531" s="4">
        <v>512</v>
      </c>
      <c r="AR531" s="4">
        <v>524</v>
      </c>
      <c r="AS531" s="4">
        <v>536</v>
      </c>
      <c r="AT531" s="4">
        <v>548</v>
      </c>
      <c r="AU531" s="4">
        <v>560</v>
      </c>
      <c r="AV531" s="4">
        <v>572</v>
      </c>
      <c r="AW531" s="4">
        <v>584</v>
      </c>
      <c r="AX531" s="4">
        <v>596</v>
      </c>
      <c r="AY531" s="1">
        <v>608</v>
      </c>
      <c r="AZ531" s="4">
        <v>620</v>
      </c>
      <c r="BA531" s="4">
        <v>632</v>
      </c>
      <c r="BB531" s="4">
        <v>644</v>
      </c>
      <c r="BC531" s="4">
        <v>656</v>
      </c>
      <c r="BD531" s="4">
        <v>668</v>
      </c>
      <c r="BE531" s="4">
        <v>680</v>
      </c>
      <c r="BF531" s="4">
        <v>692</v>
      </c>
      <c r="BG531" s="4">
        <v>704</v>
      </c>
      <c r="BH531" s="4">
        <v>716</v>
      </c>
      <c r="BI531" s="2">
        <v>728</v>
      </c>
      <c r="BJ531" s="17" t="s">
        <v>0</v>
      </c>
    </row>
    <row r="532" spans="1:62">
      <c r="A532" s="4" t="s">
        <v>543</v>
      </c>
      <c r="B532" s="21">
        <v>1</v>
      </c>
      <c r="C532" s="14">
        <v>1</v>
      </c>
      <c r="D532" s="14">
        <v>1</v>
      </c>
      <c r="E532" s="14">
        <v>1</v>
      </c>
      <c r="F532" s="14">
        <v>2</v>
      </c>
      <c r="G532" s="14">
        <v>2</v>
      </c>
      <c r="H532" s="14">
        <v>2</v>
      </c>
      <c r="I532" s="4">
        <v>2</v>
      </c>
      <c r="J532" s="15">
        <v>3</v>
      </c>
      <c r="K532" s="1">
        <v>3</v>
      </c>
      <c r="L532" s="4">
        <v>3</v>
      </c>
      <c r="M532" s="4">
        <v>3</v>
      </c>
      <c r="N532" s="4">
        <v>4</v>
      </c>
      <c r="O532" s="4">
        <v>4</v>
      </c>
      <c r="P532" s="4">
        <v>4</v>
      </c>
      <c r="Q532" s="4">
        <v>4</v>
      </c>
      <c r="R532" s="15">
        <v>5</v>
      </c>
      <c r="S532" s="4">
        <v>5</v>
      </c>
      <c r="T532" s="4">
        <v>5</v>
      </c>
      <c r="U532" s="2">
        <v>5</v>
      </c>
      <c r="V532" s="4">
        <v>6</v>
      </c>
      <c r="W532" s="4">
        <v>6</v>
      </c>
      <c r="X532" s="15">
        <v>6</v>
      </c>
      <c r="Y532" s="4">
        <v>6</v>
      </c>
      <c r="Z532" s="4">
        <v>7</v>
      </c>
      <c r="AA532" s="4">
        <v>7</v>
      </c>
      <c r="AB532" s="4">
        <v>7</v>
      </c>
      <c r="AC532" s="4">
        <v>7</v>
      </c>
      <c r="AD532" s="15">
        <v>8</v>
      </c>
      <c r="AE532" s="1">
        <v>8</v>
      </c>
      <c r="AF532" s="4">
        <v>8</v>
      </c>
      <c r="AG532" s="4">
        <v>8</v>
      </c>
      <c r="AH532" s="4">
        <v>9</v>
      </c>
      <c r="AI532" s="4">
        <v>9</v>
      </c>
      <c r="AJ532" s="4">
        <v>9</v>
      </c>
      <c r="AK532" s="4">
        <v>9</v>
      </c>
      <c r="AL532" s="4">
        <v>10</v>
      </c>
      <c r="AM532" s="4">
        <v>10</v>
      </c>
      <c r="AN532" s="4">
        <v>10</v>
      </c>
      <c r="AO532" s="2">
        <v>10</v>
      </c>
      <c r="AP532" s="4">
        <v>11</v>
      </c>
      <c r="AQ532" s="4">
        <v>11</v>
      </c>
      <c r="AR532" s="4">
        <v>11</v>
      </c>
      <c r="AS532" s="4">
        <v>11</v>
      </c>
      <c r="AT532" s="4">
        <v>12</v>
      </c>
      <c r="AU532" s="4">
        <v>12</v>
      </c>
      <c r="AV532" s="4">
        <v>12</v>
      </c>
      <c r="AW532" s="4">
        <v>12</v>
      </c>
      <c r="AX532" s="4">
        <v>13</v>
      </c>
      <c r="AY532" s="1">
        <v>13</v>
      </c>
      <c r="AZ532" s="4">
        <v>13</v>
      </c>
      <c r="BA532" s="4">
        <v>13</v>
      </c>
      <c r="BB532" s="4">
        <v>14</v>
      </c>
      <c r="BC532" s="4">
        <v>14</v>
      </c>
      <c r="BD532" s="4">
        <v>14</v>
      </c>
      <c r="BE532" s="4">
        <v>14</v>
      </c>
      <c r="BF532" s="4">
        <v>15</v>
      </c>
      <c r="BG532" s="4">
        <v>15</v>
      </c>
      <c r="BH532" s="4">
        <v>15</v>
      </c>
      <c r="BI532" s="2">
        <v>15</v>
      </c>
      <c r="BJ532" s="17" t="s">
        <v>0</v>
      </c>
    </row>
    <row r="533" spans="1:62">
      <c r="A533" s="4" t="s">
        <v>3</v>
      </c>
      <c r="B533" s="21"/>
      <c r="C533" s="14"/>
      <c r="D533" s="14"/>
      <c r="E533" s="14"/>
      <c r="F533" s="14"/>
      <c r="G533" s="14"/>
      <c r="H533" s="14"/>
      <c r="J533" s="15"/>
      <c r="R533" s="15"/>
      <c r="X533" s="15"/>
      <c r="AD533" s="15"/>
      <c r="BJ533" s="17"/>
    </row>
    <row r="534" spans="1:62">
      <c r="B534" s="21"/>
      <c r="C534" s="14"/>
      <c r="D534" s="14"/>
      <c r="E534" s="14"/>
      <c r="F534" s="14"/>
      <c r="G534" s="14"/>
      <c r="H534" s="14"/>
      <c r="J534" s="15"/>
      <c r="R534" s="15"/>
      <c r="X534" s="15"/>
      <c r="AD534" s="15"/>
      <c r="BJ534" s="17"/>
    </row>
    <row r="535" spans="1:62"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14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14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A539" s="4" t="s">
        <v>740</v>
      </c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A540" s="4" t="s">
        <v>612</v>
      </c>
      <c r="B540" s="14">
        <v>2</v>
      </c>
      <c r="C540" s="14">
        <v>3</v>
      </c>
      <c r="D540" s="14">
        <v>4</v>
      </c>
      <c r="E540" s="14">
        <v>5</v>
      </c>
      <c r="F540" s="14">
        <v>7</v>
      </c>
      <c r="G540" s="14">
        <v>8</v>
      </c>
      <c r="H540" s="14">
        <v>9</v>
      </c>
      <c r="I540" s="4">
        <v>10</v>
      </c>
      <c r="J540" s="15">
        <v>11</v>
      </c>
      <c r="K540" s="1">
        <v>13</v>
      </c>
      <c r="L540" s="4">
        <v>14</v>
      </c>
      <c r="M540" s="4">
        <v>15</v>
      </c>
      <c r="N540" s="4">
        <v>16</v>
      </c>
      <c r="O540" s="4">
        <v>17</v>
      </c>
      <c r="P540" s="4">
        <v>18</v>
      </c>
      <c r="Q540" s="4">
        <v>20</v>
      </c>
      <c r="R540" s="15">
        <v>22</v>
      </c>
      <c r="S540" s="4">
        <v>24</v>
      </c>
      <c r="T540" s="4">
        <v>27</v>
      </c>
      <c r="U540" s="2">
        <v>29</v>
      </c>
      <c r="V540" s="4">
        <v>31</v>
      </c>
      <c r="W540" s="4">
        <v>34</v>
      </c>
      <c r="X540" s="15">
        <v>38</v>
      </c>
      <c r="Y540" s="4">
        <v>43</v>
      </c>
      <c r="Z540" s="4">
        <v>48</v>
      </c>
      <c r="AA540" s="4">
        <v>52</v>
      </c>
      <c r="AB540" s="4">
        <v>57</v>
      </c>
      <c r="AC540" s="4">
        <v>64</v>
      </c>
      <c r="AD540" s="15">
        <v>71</v>
      </c>
      <c r="AE540" s="1">
        <v>78</v>
      </c>
      <c r="AF540" s="4">
        <v>85</v>
      </c>
      <c r="AG540" s="4">
        <v>92</v>
      </c>
      <c r="AH540" s="4">
        <v>99</v>
      </c>
      <c r="AI540" s="4">
        <v>106</v>
      </c>
      <c r="AJ540" s="4">
        <v>113</v>
      </c>
      <c r="AK540" s="4">
        <v>120</v>
      </c>
      <c r="AL540" s="4">
        <v>127</v>
      </c>
      <c r="AM540" s="4">
        <v>134</v>
      </c>
      <c r="AN540" s="4">
        <v>141</v>
      </c>
      <c r="AO540" s="2">
        <v>148</v>
      </c>
      <c r="AP540" s="4">
        <v>155</v>
      </c>
      <c r="AQ540" s="4">
        <v>162</v>
      </c>
      <c r="AR540" s="4">
        <v>169</v>
      </c>
      <c r="AS540" s="4">
        <v>176</v>
      </c>
      <c r="AT540" s="4">
        <v>183</v>
      </c>
      <c r="AU540" s="4">
        <v>190</v>
      </c>
      <c r="AV540" s="4">
        <v>197</v>
      </c>
      <c r="AW540" s="4">
        <v>204</v>
      </c>
      <c r="AX540" s="4">
        <v>211</v>
      </c>
      <c r="AY540" s="1">
        <v>218</v>
      </c>
      <c r="AZ540" s="4">
        <v>225</v>
      </c>
      <c r="BA540" s="4">
        <v>232</v>
      </c>
      <c r="BB540" s="4">
        <v>239</v>
      </c>
      <c r="BC540" s="4">
        <v>246</v>
      </c>
      <c r="BD540" s="4">
        <v>253</v>
      </c>
      <c r="BE540" s="4">
        <v>260</v>
      </c>
      <c r="BF540" s="4">
        <v>267</v>
      </c>
      <c r="BG540" s="4">
        <v>274</v>
      </c>
      <c r="BH540" s="4">
        <v>281</v>
      </c>
      <c r="BI540" s="2">
        <v>288</v>
      </c>
      <c r="BJ540" s="17" t="s">
        <v>0</v>
      </c>
    </row>
    <row r="541" spans="1:62">
      <c r="A541" s="4" t="s">
        <v>613</v>
      </c>
      <c r="B541" s="14">
        <v>4</v>
      </c>
      <c r="C541" s="14">
        <v>7</v>
      </c>
      <c r="D541" s="14">
        <v>9</v>
      </c>
      <c r="E541" s="14">
        <v>11</v>
      </c>
      <c r="F541" s="14">
        <v>14</v>
      </c>
      <c r="G541" s="14">
        <v>16</v>
      </c>
      <c r="H541" s="14">
        <v>18</v>
      </c>
      <c r="I541" s="4">
        <v>21</v>
      </c>
      <c r="J541" s="15">
        <v>23</v>
      </c>
      <c r="K541" s="1">
        <v>26</v>
      </c>
      <c r="L541" s="4">
        <v>28</v>
      </c>
      <c r="M541" s="4">
        <v>30</v>
      </c>
      <c r="N541" s="4">
        <v>33</v>
      </c>
      <c r="O541" s="4">
        <v>35</v>
      </c>
      <c r="P541" s="4">
        <v>37</v>
      </c>
      <c r="Q541" s="4">
        <v>40</v>
      </c>
      <c r="R541" s="15">
        <v>43</v>
      </c>
      <c r="S541" s="4">
        <v>47</v>
      </c>
      <c r="T541" s="4">
        <v>50</v>
      </c>
      <c r="U541" s="2">
        <v>54</v>
      </c>
      <c r="V541" s="4">
        <v>57</v>
      </c>
      <c r="W541" s="4">
        <v>61</v>
      </c>
      <c r="X541" s="15">
        <v>67</v>
      </c>
      <c r="Y541" s="4">
        <v>73</v>
      </c>
      <c r="Z541" s="4">
        <v>78</v>
      </c>
      <c r="AA541" s="4">
        <v>84</v>
      </c>
      <c r="AB541" s="4">
        <v>90</v>
      </c>
      <c r="AC541" s="4">
        <v>98</v>
      </c>
      <c r="AD541" s="15">
        <v>106</v>
      </c>
      <c r="AE541" s="1">
        <v>114</v>
      </c>
      <c r="AF541" s="4">
        <v>122</v>
      </c>
      <c r="AG541" s="4">
        <v>130</v>
      </c>
      <c r="AH541" s="4">
        <v>138</v>
      </c>
      <c r="AI541" s="4">
        <v>146</v>
      </c>
      <c r="AJ541" s="4">
        <v>154</v>
      </c>
      <c r="AK541" s="4">
        <v>162</v>
      </c>
      <c r="AL541" s="4">
        <v>170</v>
      </c>
      <c r="AM541" s="4">
        <v>178</v>
      </c>
      <c r="AN541" s="4">
        <v>186</v>
      </c>
      <c r="AO541" s="2">
        <v>194</v>
      </c>
      <c r="AP541" s="4">
        <v>202</v>
      </c>
      <c r="AQ541" s="4">
        <v>210</v>
      </c>
      <c r="AR541" s="4">
        <v>218</v>
      </c>
      <c r="AS541" s="4">
        <v>226</v>
      </c>
      <c r="AT541" s="4">
        <v>234</v>
      </c>
      <c r="AU541" s="4">
        <v>242</v>
      </c>
      <c r="AV541" s="4">
        <v>250</v>
      </c>
      <c r="AW541" s="4">
        <v>258</v>
      </c>
      <c r="AX541" s="4">
        <v>266</v>
      </c>
      <c r="AY541" s="1">
        <v>274</v>
      </c>
      <c r="AZ541" s="4">
        <v>282</v>
      </c>
      <c r="BA541" s="4">
        <v>290</v>
      </c>
      <c r="BB541" s="4">
        <v>298</v>
      </c>
      <c r="BC541" s="4">
        <v>306</v>
      </c>
      <c r="BD541" s="4">
        <v>314</v>
      </c>
      <c r="BE541" s="4">
        <v>322</v>
      </c>
      <c r="BF541" s="4">
        <v>330</v>
      </c>
      <c r="BG541" s="4">
        <v>338</v>
      </c>
      <c r="BH541" s="4">
        <v>346</v>
      </c>
      <c r="BI541" s="2">
        <v>354</v>
      </c>
      <c r="BJ541" s="17" t="s">
        <v>0</v>
      </c>
    </row>
    <row r="542" spans="1:62">
      <c r="A542" s="4" t="s">
        <v>3</v>
      </c>
      <c r="B542" s="14"/>
      <c r="C542" s="14"/>
      <c r="D542" s="14"/>
      <c r="E542" s="14"/>
      <c r="F542" s="14"/>
      <c r="G542" s="14"/>
      <c r="H542" s="14"/>
      <c r="J542" s="15"/>
      <c r="R542" s="15"/>
      <c r="X542" s="15"/>
      <c r="AD542" s="15"/>
      <c r="BJ542" s="17"/>
    </row>
    <row r="543" spans="1:62">
      <c r="A543" s="4" t="s">
        <v>741</v>
      </c>
      <c r="B543" s="14"/>
      <c r="C543" s="14"/>
      <c r="D543" s="14"/>
      <c r="E543" s="14"/>
      <c r="F543" s="14"/>
      <c r="G543" s="14"/>
      <c r="H543" s="14"/>
      <c r="J543" s="15"/>
      <c r="R543" s="15"/>
      <c r="X543" s="15"/>
      <c r="AD543" s="15"/>
      <c r="BJ543" s="17"/>
    </row>
    <row r="544" spans="1:62">
      <c r="A544" s="4" t="s">
        <v>580</v>
      </c>
      <c r="B544" s="14">
        <v>1</v>
      </c>
      <c r="C544" s="14">
        <v>2</v>
      </c>
      <c r="D544" s="14">
        <v>3</v>
      </c>
      <c r="E544" s="14">
        <v>4</v>
      </c>
      <c r="F544" s="14">
        <v>5</v>
      </c>
      <c r="G544" s="14">
        <v>6</v>
      </c>
      <c r="H544" s="14">
        <v>7</v>
      </c>
      <c r="I544" s="4">
        <v>8</v>
      </c>
      <c r="J544" s="15">
        <v>10</v>
      </c>
      <c r="K544" s="1">
        <v>12</v>
      </c>
      <c r="L544" s="4">
        <v>14</v>
      </c>
      <c r="M544" s="4">
        <v>16</v>
      </c>
      <c r="N544" s="4">
        <v>18</v>
      </c>
      <c r="O544" s="4">
        <v>20</v>
      </c>
      <c r="P544" s="4">
        <v>22</v>
      </c>
      <c r="Q544" s="4">
        <v>24</v>
      </c>
      <c r="R544" s="15">
        <v>29</v>
      </c>
      <c r="S544" s="4">
        <v>34</v>
      </c>
      <c r="T544" s="4">
        <v>39</v>
      </c>
      <c r="U544" s="2">
        <v>44</v>
      </c>
      <c r="V544" s="4">
        <v>49</v>
      </c>
      <c r="W544" s="4">
        <v>54</v>
      </c>
      <c r="X544" s="15">
        <v>63</v>
      </c>
      <c r="Y544" s="4">
        <v>72</v>
      </c>
      <c r="Z544" s="4">
        <v>81</v>
      </c>
      <c r="AA544" s="4">
        <v>90</v>
      </c>
      <c r="AB544" s="4">
        <v>99</v>
      </c>
      <c r="AC544" s="4">
        <v>108</v>
      </c>
      <c r="AD544" s="15">
        <v>121</v>
      </c>
      <c r="AE544" s="1">
        <v>134</v>
      </c>
      <c r="AF544" s="4">
        <v>147</v>
      </c>
      <c r="AG544" s="4">
        <v>160</v>
      </c>
      <c r="AH544" s="4">
        <v>173</v>
      </c>
      <c r="AI544" s="4">
        <v>186</v>
      </c>
      <c r="AJ544" s="4">
        <v>199</v>
      </c>
      <c r="AK544" s="4">
        <v>212</v>
      </c>
      <c r="AL544" s="4">
        <v>225</v>
      </c>
      <c r="AM544" s="4">
        <v>238</v>
      </c>
      <c r="AN544" s="4">
        <v>251</v>
      </c>
      <c r="AO544" s="2">
        <v>264</v>
      </c>
      <c r="AP544" s="4">
        <v>277</v>
      </c>
      <c r="AQ544" s="4">
        <v>290</v>
      </c>
      <c r="AR544" s="4">
        <v>303</v>
      </c>
      <c r="AS544" s="4">
        <v>316</v>
      </c>
      <c r="AT544" s="4">
        <v>329</v>
      </c>
      <c r="AU544" s="4">
        <v>342</v>
      </c>
      <c r="AV544" s="4">
        <v>355</v>
      </c>
      <c r="AW544" s="4">
        <v>368</v>
      </c>
      <c r="AX544" s="4">
        <v>381</v>
      </c>
      <c r="AY544" s="1">
        <v>394</v>
      </c>
      <c r="AZ544" s="4">
        <v>407</v>
      </c>
      <c r="BA544" s="4">
        <v>420</v>
      </c>
      <c r="BB544" s="4">
        <v>433</v>
      </c>
      <c r="BC544" s="4">
        <v>446</v>
      </c>
      <c r="BD544" s="4">
        <v>459</v>
      </c>
      <c r="BE544" s="4">
        <v>472</v>
      </c>
      <c r="BF544" s="4">
        <v>485</v>
      </c>
      <c r="BG544" s="4">
        <v>498</v>
      </c>
      <c r="BH544" s="4">
        <v>511</v>
      </c>
      <c r="BI544" s="2">
        <v>524</v>
      </c>
      <c r="BJ544" s="17" t="s">
        <v>0</v>
      </c>
    </row>
    <row r="545" spans="1:62">
      <c r="A545" s="4" t="s">
        <v>581</v>
      </c>
      <c r="B545" s="14">
        <v>2</v>
      </c>
      <c r="C545" s="14">
        <v>3</v>
      </c>
      <c r="D545" s="14">
        <v>4</v>
      </c>
      <c r="E545" s="14">
        <v>5</v>
      </c>
      <c r="F545" s="14">
        <v>6</v>
      </c>
      <c r="G545" s="14">
        <v>7</v>
      </c>
      <c r="H545" s="14">
        <v>8</v>
      </c>
      <c r="I545" s="4">
        <v>9</v>
      </c>
      <c r="J545" s="15">
        <v>11</v>
      </c>
      <c r="K545" s="1">
        <v>13</v>
      </c>
      <c r="L545" s="4">
        <v>15</v>
      </c>
      <c r="M545" s="4">
        <v>17</v>
      </c>
      <c r="N545" s="4">
        <v>19</v>
      </c>
      <c r="O545" s="4">
        <v>21</v>
      </c>
      <c r="P545" s="4">
        <v>23</v>
      </c>
      <c r="Q545" s="4">
        <v>25</v>
      </c>
      <c r="R545" s="15">
        <v>31</v>
      </c>
      <c r="S545" s="4">
        <v>37</v>
      </c>
      <c r="T545" s="4">
        <v>43</v>
      </c>
      <c r="U545" s="2">
        <v>49</v>
      </c>
      <c r="V545" s="4">
        <v>55</v>
      </c>
      <c r="W545" s="4">
        <v>61</v>
      </c>
      <c r="X545" s="15">
        <v>73</v>
      </c>
      <c r="Y545" s="4">
        <v>85</v>
      </c>
      <c r="Z545" s="4">
        <v>97</v>
      </c>
      <c r="AA545" s="4">
        <v>109</v>
      </c>
      <c r="AB545" s="4">
        <v>121</v>
      </c>
      <c r="AC545" s="4">
        <v>133</v>
      </c>
      <c r="AD545" s="15">
        <v>151</v>
      </c>
      <c r="AE545" s="1">
        <v>169</v>
      </c>
      <c r="AF545" s="4">
        <v>187</v>
      </c>
      <c r="AG545" s="4">
        <v>205</v>
      </c>
      <c r="AH545" s="4">
        <v>223</v>
      </c>
      <c r="AI545" s="4">
        <v>241</v>
      </c>
      <c r="AJ545" s="4">
        <v>259</v>
      </c>
      <c r="AK545" s="4">
        <v>277</v>
      </c>
      <c r="AL545" s="4">
        <v>295</v>
      </c>
      <c r="AM545" s="4">
        <v>313</v>
      </c>
      <c r="AN545" s="4">
        <v>331</v>
      </c>
      <c r="AO545" s="2">
        <v>349</v>
      </c>
      <c r="AP545" s="4">
        <v>367</v>
      </c>
      <c r="AQ545" s="4">
        <v>385</v>
      </c>
      <c r="AR545" s="4">
        <v>403</v>
      </c>
      <c r="AS545" s="4">
        <v>421</v>
      </c>
      <c r="AT545" s="4">
        <v>439</v>
      </c>
      <c r="AU545" s="4">
        <v>457</v>
      </c>
      <c r="AV545" s="4">
        <v>475</v>
      </c>
      <c r="AW545" s="4">
        <v>493</v>
      </c>
      <c r="AX545" s="4">
        <v>511</v>
      </c>
      <c r="AY545" s="1">
        <v>529</v>
      </c>
      <c r="AZ545" s="4">
        <v>547</v>
      </c>
      <c r="BA545" s="4">
        <v>565</v>
      </c>
      <c r="BB545" s="4">
        <v>583</v>
      </c>
      <c r="BC545" s="4">
        <v>601</v>
      </c>
      <c r="BD545" s="4">
        <v>619</v>
      </c>
      <c r="BE545" s="4">
        <v>637</v>
      </c>
      <c r="BF545" s="4">
        <v>655</v>
      </c>
      <c r="BG545" s="4">
        <v>673</v>
      </c>
      <c r="BH545" s="4">
        <v>691</v>
      </c>
      <c r="BI545" s="2">
        <v>709</v>
      </c>
      <c r="BJ545" s="17" t="s">
        <v>0</v>
      </c>
    </row>
    <row r="546" spans="1:62">
      <c r="A546" s="4" t="s">
        <v>602</v>
      </c>
      <c r="B546" s="14">
        <v>1</v>
      </c>
      <c r="C546" s="14">
        <v>2</v>
      </c>
      <c r="D546" s="14">
        <v>3</v>
      </c>
      <c r="E546" s="14">
        <v>4</v>
      </c>
      <c r="F546" s="14">
        <v>5</v>
      </c>
      <c r="G546" s="14">
        <v>6</v>
      </c>
      <c r="H546" s="14">
        <v>7</v>
      </c>
      <c r="I546" s="4">
        <v>8</v>
      </c>
      <c r="J546" s="15">
        <v>10</v>
      </c>
      <c r="K546" s="1">
        <v>12</v>
      </c>
      <c r="L546" s="4">
        <v>14</v>
      </c>
      <c r="M546" s="4">
        <v>16</v>
      </c>
      <c r="N546" s="4">
        <v>18</v>
      </c>
      <c r="O546" s="4">
        <v>20</v>
      </c>
      <c r="P546" s="4">
        <v>22</v>
      </c>
      <c r="Q546" s="4">
        <v>24</v>
      </c>
      <c r="R546" s="15">
        <v>30</v>
      </c>
      <c r="S546" s="4">
        <v>36</v>
      </c>
      <c r="T546" s="4">
        <v>42</v>
      </c>
      <c r="U546" s="2">
        <v>48</v>
      </c>
      <c r="V546" s="4">
        <v>54</v>
      </c>
      <c r="W546" s="4">
        <v>60</v>
      </c>
      <c r="X546" s="15">
        <v>70</v>
      </c>
      <c r="Y546" s="4">
        <v>80</v>
      </c>
      <c r="Z546" s="4">
        <v>90</v>
      </c>
      <c r="AA546" s="4">
        <v>100</v>
      </c>
      <c r="AB546" s="4">
        <v>110</v>
      </c>
      <c r="AC546" s="4">
        <v>120</v>
      </c>
      <c r="AD546" s="15">
        <v>134</v>
      </c>
      <c r="AE546" s="1">
        <v>148</v>
      </c>
      <c r="AF546" s="4">
        <v>162</v>
      </c>
      <c r="AG546" s="4">
        <v>176</v>
      </c>
      <c r="AH546" s="4">
        <v>190</v>
      </c>
      <c r="AI546" s="4">
        <v>204</v>
      </c>
      <c r="AJ546" s="4">
        <v>218</v>
      </c>
      <c r="AK546" s="4">
        <v>232</v>
      </c>
      <c r="AL546" s="4">
        <v>246</v>
      </c>
      <c r="AM546" s="4">
        <v>260</v>
      </c>
      <c r="AN546" s="4">
        <v>274</v>
      </c>
      <c r="AO546" s="2">
        <v>288</v>
      </c>
      <c r="AP546" s="4">
        <v>302</v>
      </c>
      <c r="AQ546" s="4">
        <v>316</v>
      </c>
      <c r="AR546" s="4">
        <v>330</v>
      </c>
      <c r="AS546" s="4">
        <v>344</v>
      </c>
      <c r="AT546" s="4">
        <v>358</v>
      </c>
      <c r="AU546" s="4">
        <v>372</v>
      </c>
      <c r="AV546" s="4">
        <v>386</v>
      </c>
      <c r="AW546" s="4">
        <v>400</v>
      </c>
      <c r="AX546" s="4">
        <v>414</v>
      </c>
      <c r="AY546" s="1">
        <v>428</v>
      </c>
      <c r="AZ546" s="4">
        <v>442</v>
      </c>
      <c r="BA546" s="4">
        <v>456</v>
      </c>
      <c r="BB546" s="4">
        <v>470</v>
      </c>
      <c r="BC546" s="4">
        <v>484</v>
      </c>
      <c r="BD546" s="4">
        <v>498</v>
      </c>
      <c r="BE546" s="4">
        <v>512</v>
      </c>
      <c r="BF546" s="4">
        <v>526</v>
      </c>
      <c r="BG546" s="4">
        <v>540</v>
      </c>
      <c r="BH546" s="4">
        <v>554</v>
      </c>
      <c r="BI546" s="2">
        <v>568</v>
      </c>
      <c r="BJ546" s="17" t="s">
        <v>0</v>
      </c>
    </row>
    <row r="547" spans="1:62">
      <c r="A547" s="4" t="s">
        <v>603</v>
      </c>
      <c r="B547" s="14">
        <v>1</v>
      </c>
      <c r="C547" s="14">
        <v>2</v>
      </c>
      <c r="D547" s="14">
        <v>3</v>
      </c>
      <c r="E547" s="14">
        <v>4</v>
      </c>
      <c r="F547" s="14">
        <v>5</v>
      </c>
      <c r="G547" s="14">
        <v>6</v>
      </c>
      <c r="H547" s="14">
        <v>7</v>
      </c>
      <c r="I547" s="4">
        <v>8</v>
      </c>
      <c r="J547" s="15">
        <v>10</v>
      </c>
      <c r="K547" s="1">
        <v>12</v>
      </c>
      <c r="L547" s="4">
        <v>14</v>
      </c>
      <c r="M547" s="4">
        <v>16</v>
      </c>
      <c r="N547" s="4">
        <v>18</v>
      </c>
      <c r="O547" s="4">
        <v>20</v>
      </c>
      <c r="P547" s="4">
        <v>22</v>
      </c>
      <c r="Q547" s="4">
        <v>24</v>
      </c>
      <c r="R547" s="15">
        <v>31</v>
      </c>
      <c r="S547" s="4">
        <v>38</v>
      </c>
      <c r="T547" s="4">
        <v>45</v>
      </c>
      <c r="U547" s="2">
        <v>52</v>
      </c>
      <c r="V547" s="4">
        <v>59</v>
      </c>
      <c r="W547" s="4">
        <v>66</v>
      </c>
      <c r="X547" s="15">
        <v>79</v>
      </c>
      <c r="Y547" s="4">
        <v>92</v>
      </c>
      <c r="Z547" s="4">
        <v>105</v>
      </c>
      <c r="AA547" s="4">
        <v>118</v>
      </c>
      <c r="AB547" s="4">
        <v>131</v>
      </c>
      <c r="AC547" s="4">
        <v>144</v>
      </c>
      <c r="AD547" s="15">
        <v>163</v>
      </c>
      <c r="AE547" s="1">
        <v>182</v>
      </c>
      <c r="AF547" s="4">
        <v>201</v>
      </c>
      <c r="AG547" s="4">
        <v>220</v>
      </c>
      <c r="AH547" s="4">
        <v>239</v>
      </c>
      <c r="AI547" s="4">
        <v>258</v>
      </c>
      <c r="AJ547" s="4">
        <v>277</v>
      </c>
      <c r="AK547" s="4">
        <v>296</v>
      </c>
      <c r="AL547" s="4">
        <v>315</v>
      </c>
      <c r="AM547" s="4">
        <v>334</v>
      </c>
      <c r="AN547" s="4">
        <v>353</v>
      </c>
      <c r="AO547" s="2">
        <v>372</v>
      </c>
      <c r="AP547" s="4">
        <v>391</v>
      </c>
      <c r="AQ547" s="4">
        <v>410</v>
      </c>
      <c r="AR547" s="4">
        <v>429</v>
      </c>
      <c r="AS547" s="4">
        <v>448</v>
      </c>
      <c r="AT547" s="4">
        <v>467</v>
      </c>
      <c r="AU547" s="4">
        <v>486</v>
      </c>
      <c r="AV547" s="4">
        <v>505</v>
      </c>
      <c r="AW547" s="4">
        <v>524</v>
      </c>
      <c r="AX547" s="4">
        <v>543</v>
      </c>
      <c r="AY547" s="1">
        <v>562</v>
      </c>
      <c r="AZ547" s="4">
        <v>581</v>
      </c>
      <c r="BA547" s="4">
        <v>600</v>
      </c>
      <c r="BB547" s="4">
        <v>619</v>
      </c>
      <c r="BC547" s="4">
        <v>638</v>
      </c>
      <c r="BD547" s="4">
        <v>657</v>
      </c>
      <c r="BE547" s="4">
        <v>676</v>
      </c>
      <c r="BF547" s="4">
        <v>695</v>
      </c>
      <c r="BG547" s="4">
        <v>714</v>
      </c>
      <c r="BH547" s="4">
        <v>733</v>
      </c>
      <c r="BI547" s="2">
        <v>752</v>
      </c>
      <c r="BJ547" s="17" t="s">
        <v>0</v>
      </c>
    </row>
    <row r="548" spans="1:62">
      <c r="A548" s="4" t="s">
        <v>612</v>
      </c>
      <c r="B548" s="14">
        <v>2</v>
      </c>
      <c r="C548" s="14">
        <v>3</v>
      </c>
      <c r="D548" s="14">
        <v>4</v>
      </c>
      <c r="E548" s="14">
        <v>5</v>
      </c>
      <c r="F548" s="14">
        <v>7</v>
      </c>
      <c r="G548" s="14">
        <v>8</v>
      </c>
      <c r="H548" s="14">
        <v>9</v>
      </c>
      <c r="I548" s="4">
        <v>10</v>
      </c>
      <c r="J548" s="15">
        <v>12</v>
      </c>
      <c r="K548" s="1">
        <v>15</v>
      </c>
      <c r="L548" s="4">
        <v>17</v>
      </c>
      <c r="M548" s="4">
        <v>19</v>
      </c>
      <c r="N548" s="4">
        <v>22</v>
      </c>
      <c r="O548" s="4">
        <v>24</v>
      </c>
      <c r="P548" s="4">
        <v>26</v>
      </c>
      <c r="Q548" s="4">
        <v>29</v>
      </c>
      <c r="R548" s="15">
        <v>36</v>
      </c>
      <c r="S548" s="4">
        <v>43</v>
      </c>
      <c r="T548" s="4">
        <v>50</v>
      </c>
      <c r="U548" s="2">
        <v>57</v>
      </c>
      <c r="V548" s="4">
        <v>64</v>
      </c>
      <c r="W548" s="4">
        <v>71</v>
      </c>
      <c r="X548" s="15">
        <v>83</v>
      </c>
      <c r="Y548" s="4">
        <v>94</v>
      </c>
      <c r="Z548" s="4">
        <v>106</v>
      </c>
      <c r="AA548" s="4">
        <v>118</v>
      </c>
      <c r="AB548" s="4">
        <v>130</v>
      </c>
      <c r="AC548" s="4">
        <v>141</v>
      </c>
      <c r="AD548" s="15">
        <v>155</v>
      </c>
      <c r="AE548" s="1">
        <v>169</v>
      </c>
      <c r="AF548" s="4">
        <v>183</v>
      </c>
      <c r="AG548" s="4">
        <v>198</v>
      </c>
      <c r="AH548" s="4">
        <v>212</v>
      </c>
      <c r="AI548" s="4">
        <v>226</v>
      </c>
      <c r="AJ548" s="4">
        <v>240</v>
      </c>
      <c r="AK548" s="4">
        <v>254</v>
      </c>
      <c r="AL548" s="4">
        <v>268</v>
      </c>
      <c r="AM548" s="4">
        <v>282</v>
      </c>
      <c r="AN548" s="4">
        <v>296</v>
      </c>
      <c r="AO548" s="2">
        <v>310</v>
      </c>
      <c r="AP548" s="4">
        <v>324</v>
      </c>
      <c r="AQ548" s="4">
        <v>338</v>
      </c>
      <c r="AR548" s="4">
        <v>352</v>
      </c>
      <c r="AS548" s="4">
        <v>366</v>
      </c>
      <c r="AT548" s="4">
        <v>380</v>
      </c>
      <c r="AU548" s="4">
        <v>394</v>
      </c>
      <c r="AV548" s="4">
        <v>408</v>
      </c>
      <c r="AW548" s="4">
        <v>423</v>
      </c>
      <c r="AX548" s="4">
        <v>437</v>
      </c>
      <c r="AY548" s="1">
        <v>451</v>
      </c>
      <c r="AZ548" s="4">
        <v>465</v>
      </c>
      <c r="BA548" s="4">
        <v>479</v>
      </c>
      <c r="BB548" s="4">
        <v>493</v>
      </c>
      <c r="BC548" s="4">
        <v>507</v>
      </c>
      <c r="BD548" s="4">
        <v>521</v>
      </c>
      <c r="BE548" s="4">
        <v>535</v>
      </c>
      <c r="BF548" s="4">
        <v>549</v>
      </c>
      <c r="BG548" s="4">
        <v>563</v>
      </c>
      <c r="BH548" s="4">
        <v>577</v>
      </c>
      <c r="BI548" s="2">
        <v>591</v>
      </c>
      <c r="BJ548" s="17" t="s">
        <v>0</v>
      </c>
    </row>
    <row r="549" spans="1:62">
      <c r="A549" s="4" t="s">
        <v>613</v>
      </c>
      <c r="B549" s="14">
        <v>4</v>
      </c>
      <c r="C549" s="14">
        <v>5</v>
      </c>
      <c r="D549" s="14">
        <v>7</v>
      </c>
      <c r="E549" s="14">
        <v>8</v>
      </c>
      <c r="F549" s="14">
        <v>9</v>
      </c>
      <c r="G549" s="14">
        <v>10</v>
      </c>
      <c r="H549" s="14">
        <v>11</v>
      </c>
      <c r="I549" s="4">
        <v>12</v>
      </c>
      <c r="J549" s="15">
        <v>15</v>
      </c>
      <c r="K549" s="1">
        <v>17</v>
      </c>
      <c r="L549" s="4">
        <v>19</v>
      </c>
      <c r="M549" s="4">
        <v>22</v>
      </c>
      <c r="N549" s="4">
        <v>24</v>
      </c>
      <c r="O549" s="4">
        <v>26</v>
      </c>
      <c r="P549" s="4">
        <v>29</v>
      </c>
      <c r="Q549" s="4">
        <v>31</v>
      </c>
      <c r="R549" s="15">
        <v>38</v>
      </c>
      <c r="S549" s="4">
        <v>45</v>
      </c>
      <c r="T549" s="4">
        <v>52</v>
      </c>
      <c r="U549" s="2">
        <v>59</v>
      </c>
      <c r="V549" s="4">
        <v>66</v>
      </c>
      <c r="W549" s="4">
        <v>73</v>
      </c>
      <c r="X549" s="15">
        <v>85</v>
      </c>
      <c r="Y549" s="4">
        <v>97</v>
      </c>
      <c r="Z549" s="4">
        <v>108</v>
      </c>
      <c r="AA549" s="4">
        <v>120</v>
      </c>
      <c r="AB549" s="4">
        <v>132</v>
      </c>
      <c r="AC549" s="4">
        <v>144</v>
      </c>
      <c r="AD549" s="15">
        <v>158</v>
      </c>
      <c r="AE549" s="1">
        <v>172</v>
      </c>
      <c r="AF549" s="4">
        <v>186</v>
      </c>
      <c r="AG549" s="4">
        <v>200</v>
      </c>
      <c r="AH549" s="4">
        <v>214</v>
      </c>
      <c r="AI549" s="4">
        <v>228</v>
      </c>
      <c r="AJ549" s="4">
        <v>242</v>
      </c>
      <c r="AK549" s="4">
        <v>256</v>
      </c>
      <c r="AL549" s="4">
        <v>270</v>
      </c>
      <c r="AM549" s="4">
        <v>284</v>
      </c>
      <c r="AN549" s="4">
        <v>298</v>
      </c>
      <c r="AO549" s="2">
        <v>312</v>
      </c>
      <c r="AP549" s="4">
        <v>326</v>
      </c>
      <c r="AQ549" s="4">
        <v>341</v>
      </c>
      <c r="AR549" s="4">
        <v>355</v>
      </c>
      <c r="AS549" s="4">
        <v>369</v>
      </c>
      <c r="AT549" s="4">
        <v>383</v>
      </c>
      <c r="AU549" s="4">
        <v>397</v>
      </c>
      <c r="AV549" s="4">
        <v>411</v>
      </c>
      <c r="AW549" s="4">
        <v>425</v>
      </c>
      <c r="AX549" s="4">
        <v>439</v>
      </c>
      <c r="AY549" s="1">
        <v>453</v>
      </c>
      <c r="AZ549" s="4">
        <v>467</v>
      </c>
      <c r="BA549" s="4">
        <v>481</v>
      </c>
      <c r="BB549" s="4">
        <v>495</v>
      </c>
      <c r="BC549" s="4">
        <v>509</v>
      </c>
      <c r="BD549" s="4">
        <v>523</v>
      </c>
      <c r="BE549" s="4">
        <v>537</v>
      </c>
      <c r="BF549" s="4">
        <v>551</v>
      </c>
      <c r="BG549" s="4">
        <v>566</v>
      </c>
      <c r="BH549" s="4">
        <v>580</v>
      </c>
      <c r="BI549" s="2">
        <v>594</v>
      </c>
      <c r="BJ549" s="17" t="s">
        <v>0</v>
      </c>
    </row>
    <row r="550" spans="1:62">
      <c r="A550" s="4" t="s">
        <v>543</v>
      </c>
      <c r="B550" s="14">
        <v>5</v>
      </c>
      <c r="C550" s="14">
        <v>5.0999999999999996</v>
      </c>
      <c r="D550" s="14">
        <v>5.2</v>
      </c>
      <c r="E550" s="14">
        <v>5.3</v>
      </c>
      <c r="F550" s="14">
        <v>5.5</v>
      </c>
      <c r="G550" s="14">
        <v>5.6</v>
      </c>
      <c r="H550" s="14">
        <v>5.7</v>
      </c>
      <c r="I550" s="4">
        <v>5.8</v>
      </c>
      <c r="J550" s="15">
        <v>6</v>
      </c>
      <c r="K550" s="1">
        <v>6.1</v>
      </c>
      <c r="L550" s="4">
        <v>6.2</v>
      </c>
      <c r="M550" s="4">
        <v>6.3</v>
      </c>
      <c r="N550" s="4">
        <v>6.5</v>
      </c>
      <c r="O550" s="4">
        <v>6.6</v>
      </c>
      <c r="P550" s="4">
        <v>6.7</v>
      </c>
      <c r="Q550" s="4">
        <v>6.8</v>
      </c>
      <c r="R550" s="15">
        <v>7</v>
      </c>
      <c r="S550" s="4">
        <v>7.1</v>
      </c>
      <c r="T550" s="4">
        <v>7.2</v>
      </c>
      <c r="U550" s="2">
        <v>7.3</v>
      </c>
      <c r="V550" s="4">
        <v>7.5</v>
      </c>
      <c r="W550" s="4">
        <v>7.6</v>
      </c>
      <c r="X550" s="15">
        <v>7.7</v>
      </c>
      <c r="Y550" s="4">
        <v>7.8</v>
      </c>
      <c r="Z550" s="4">
        <v>8</v>
      </c>
      <c r="AA550" s="4">
        <v>8.1</v>
      </c>
      <c r="AB550" s="4">
        <v>8.1999999999999993</v>
      </c>
      <c r="AC550" s="4">
        <v>8.3000000000000007</v>
      </c>
      <c r="AD550" s="15">
        <v>8.5</v>
      </c>
      <c r="AE550" s="1">
        <v>8.6</v>
      </c>
      <c r="AF550" s="4">
        <v>8.6999999999999993</v>
      </c>
      <c r="AG550" s="4">
        <v>8.8000000000000007</v>
      </c>
      <c r="AH550" s="4">
        <v>9</v>
      </c>
      <c r="AI550" s="4">
        <v>9.1</v>
      </c>
      <c r="AJ550" s="4">
        <v>9.1999999999999993</v>
      </c>
      <c r="AK550" s="4">
        <v>9.3000000000000007</v>
      </c>
      <c r="AL550" s="4">
        <v>9.5</v>
      </c>
      <c r="AM550" s="4">
        <v>9.6</v>
      </c>
      <c r="AN550" s="4">
        <v>9.6999999999999993</v>
      </c>
      <c r="AO550" s="2">
        <v>9.8000000000000007</v>
      </c>
      <c r="AP550" s="4">
        <v>10</v>
      </c>
      <c r="AQ550" s="4">
        <v>10.1</v>
      </c>
      <c r="AR550" s="4">
        <v>10.199999999999999</v>
      </c>
      <c r="AS550" s="4">
        <v>10.3</v>
      </c>
      <c r="AT550" s="4">
        <v>10.5</v>
      </c>
      <c r="AU550" s="4">
        <v>10.6</v>
      </c>
      <c r="AV550" s="4">
        <v>10.7</v>
      </c>
      <c r="AW550" s="4">
        <v>10.8</v>
      </c>
      <c r="AX550" s="4">
        <v>11</v>
      </c>
      <c r="AY550" s="1">
        <v>11.1</v>
      </c>
      <c r="AZ550" s="4">
        <v>11.2</v>
      </c>
      <c r="BA550" s="4">
        <v>11.3</v>
      </c>
      <c r="BB550" s="4">
        <v>11.5</v>
      </c>
      <c r="BC550" s="4">
        <v>11.6</v>
      </c>
      <c r="BD550" s="4">
        <v>11.7</v>
      </c>
      <c r="BE550" s="4">
        <v>11.8</v>
      </c>
      <c r="BF550" s="4">
        <v>12</v>
      </c>
      <c r="BG550" s="4">
        <v>12.1</v>
      </c>
      <c r="BH550" s="4">
        <v>12.2</v>
      </c>
      <c r="BI550" s="2">
        <v>12.3</v>
      </c>
      <c r="BJ550" s="17" t="s">
        <v>0</v>
      </c>
    </row>
    <row r="551" spans="1:62">
      <c r="A551" s="4" t="s">
        <v>3</v>
      </c>
      <c r="B551" s="14"/>
      <c r="C551" s="14"/>
      <c r="D551" s="14"/>
      <c r="E551" s="14"/>
      <c r="F551" s="14"/>
      <c r="G551" s="14"/>
      <c r="H551" s="14"/>
      <c r="J551" s="15"/>
      <c r="R551" s="15"/>
      <c r="X551" s="15"/>
      <c r="AD551" s="15"/>
      <c r="BJ551" s="17"/>
    </row>
    <row r="552" spans="1:62">
      <c r="A552" s="4" t="s">
        <v>742</v>
      </c>
      <c r="B552" s="14"/>
      <c r="C552" s="14"/>
      <c r="D552" s="14"/>
      <c r="E552" s="14"/>
      <c r="F552" s="14"/>
      <c r="G552" s="14"/>
      <c r="H552" s="14"/>
      <c r="J552" s="15"/>
      <c r="R552" s="15"/>
      <c r="X552" s="15"/>
      <c r="AD552" s="15"/>
      <c r="BJ552" s="17"/>
    </row>
    <row r="553" spans="1:62">
      <c r="A553" s="4" t="s">
        <v>743</v>
      </c>
      <c r="B553" s="14">
        <v>6.3</v>
      </c>
      <c r="C553" s="14">
        <v>6.1</v>
      </c>
      <c r="D553" s="14">
        <v>5.9</v>
      </c>
      <c r="E553" s="14">
        <v>5.7</v>
      </c>
      <c r="F553" s="14">
        <v>5.5</v>
      </c>
      <c r="G553" s="14">
        <v>5.3</v>
      </c>
      <c r="H553" s="14">
        <v>5.0999999999999996</v>
      </c>
      <c r="I553" s="4">
        <v>4.9000000000000004</v>
      </c>
      <c r="J553" s="15">
        <v>4.7</v>
      </c>
      <c r="K553" s="1">
        <v>4.5</v>
      </c>
      <c r="L553" s="4">
        <v>4.3</v>
      </c>
      <c r="M553" s="4">
        <v>4.0999999999999996</v>
      </c>
      <c r="N553" s="4">
        <v>3.9</v>
      </c>
      <c r="O553" s="4">
        <v>3.7</v>
      </c>
      <c r="P553" s="4">
        <v>3.5</v>
      </c>
      <c r="Q553" s="4">
        <v>3.3</v>
      </c>
      <c r="R553" s="15">
        <v>3.1</v>
      </c>
      <c r="S553" s="4">
        <v>2.9</v>
      </c>
      <c r="T553" s="4">
        <v>2.7</v>
      </c>
      <c r="U553" s="2">
        <v>2.5</v>
      </c>
      <c r="V553" s="4">
        <v>2.2999999999999998</v>
      </c>
      <c r="W553" s="4">
        <v>2.1</v>
      </c>
      <c r="X553" s="15">
        <v>1.9</v>
      </c>
      <c r="Y553" s="4">
        <v>1.7</v>
      </c>
      <c r="Z553" s="4">
        <v>1.5</v>
      </c>
      <c r="AA553" s="4">
        <v>1.3</v>
      </c>
      <c r="AB553" s="4">
        <v>1.1000000000000001</v>
      </c>
      <c r="AC553" s="4">
        <v>0.9</v>
      </c>
      <c r="AD553" s="15">
        <v>0.7</v>
      </c>
      <c r="AE553" s="1">
        <v>0.5</v>
      </c>
      <c r="AF553" s="4">
        <v>0.5</v>
      </c>
      <c r="AG553" s="4">
        <v>0.5</v>
      </c>
      <c r="AH553" s="4">
        <v>0.5</v>
      </c>
      <c r="AI553" s="4">
        <v>0.5</v>
      </c>
      <c r="AJ553" s="4">
        <v>0.5</v>
      </c>
      <c r="AK553" s="4">
        <v>0.5</v>
      </c>
      <c r="AL553" s="4">
        <v>0.5</v>
      </c>
      <c r="AM553" s="4">
        <v>0.5</v>
      </c>
      <c r="AN553" s="4">
        <v>0.5</v>
      </c>
      <c r="AO553" s="2">
        <v>0.5</v>
      </c>
      <c r="AP553" s="4">
        <v>0.5</v>
      </c>
      <c r="AQ553" s="4">
        <v>0.5</v>
      </c>
      <c r="AR553" s="4">
        <v>0.5</v>
      </c>
      <c r="AS553" s="4">
        <v>0.5</v>
      </c>
      <c r="AT553" s="4">
        <v>0.5</v>
      </c>
      <c r="AU553" s="4">
        <v>0.5</v>
      </c>
      <c r="AV553" s="4">
        <v>0.5</v>
      </c>
      <c r="AW553" s="4">
        <v>0.5</v>
      </c>
      <c r="AX553" s="4">
        <v>0.5</v>
      </c>
      <c r="AY553" s="1">
        <v>0.5</v>
      </c>
      <c r="AZ553" s="4">
        <v>0.5</v>
      </c>
      <c r="BA553" s="4">
        <v>0.5</v>
      </c>
      <c r="BB553" s="4">
        <v>0.5</v>
      </c>
      <c r="BC553" s="4">
        <v>0.5</v>
      </c>
      <c r="BD553" s="4">
        <v>0.5</v>
      </c>
      <c r="BE553" s="4">
        <v>0.5</v>
      </c>
      <c r="BF553" s="4">
        <v>0.5</v>
      </c>
      <c r="BG553" s="4">
        <v>0.5</v>
      </c>
      <c r="BH553" s="4">
        <v>0.5</v>
      </c>
      <c r="BI553" s="2">
        <v>0.5</v>
      </c>
      <c r="BJ553" s="17" t="s">
        <v>0</v>
      </c>
    </row>
    <row r="554" spans="1:62">
      <c r="A554" s="4" t="s">
        <v>3</v>
      </c>
      <c r="B554" s="14"/>
      <c r="C554" s="14"/>
      <c r="D554" s="14"/>
      <c r="E554" s="14"/>
      <c r="F554" s="14"/>
      <c r="G554" s="14"/>
      <c r="H554" s="14"/>
      <c r="J554" s="15"/>
      <c r="R554" s="15"/>
      <c r="X554" s="15"/>
      <c r="AD554" s="15"/>
      <c r="BJ554" s="17"/>
    </row>
    <row r="555" spans="1:62">
      <c r="A555" s="4" t="s">
        <v>744</v>
      </c>
      <c r="B555" s="14"/>
      <c r="C555" s="14"/>
      <c r="D555" s="14"/>
      <c r="E555" s="14"/>
      <c r="F555" s="14"/>
      <c r="G555" s="14"/>
      <c r="H555" s="14"/>
      <c r="J555" s="15"/>
      <c r="R555" s="15"/>
      <c r="X555" s="15"/>
      <c r="AD555" s="15"/>
      <c r="BJ555" s="17"/>
    </row>
    <row r="556" spans="1:62">
      <c r="A556" s="4" t="s">
        <v>538</v>
      </c>
      <c r="B556" s="14">
        <v>6</v>
      </c>
      <c r="C556" s="14">
        <v>12</v>
      </c>
      <c r="D556" s="14">
        <v>17</v>
      </c>
      <c r="E556" s="14">
        <v>23</v>
      </c>
      <c r="F556" s="14">
        <v>29</v>
      </c>
      <c r="G556" s="14">
        <v>35</v>
      </c>
      <c r="H556" s="14">
        <v>41</v>
      </c>
      <c r="I556" s="4">
        <v>47</v>
      </c>
      <c r="J556" s="15">
        <v>58</v>
      </c>
      <c r="K556" s="1">
        <v>70</v>
      </c>
      <c r="L556" s="4">
        <v>82</v>
      </c>
      <c r="M556" s="4">
        <v>94</v>
      </c>
      <c r="N556" s="4">
        <v>105</v>
      </c>
      <c r="O556" s="4">
        <v>117</v>
      </c>
      <c r="P556" s="4">
        <v>129</v>
      </c>
      <c r="Q556" s="4">
        <v>141</v>
      </c>
      <c r="R556" s="15">
        <v>164</v>
      </c>
      <c r="S556" s="4">
        <v>187</v>
      </c>
      <c r="T556" s="4">
        <v>211</v>
      </c>
      <c r="U556" s="2">
        <v>234</v>
      </c>
      <c r="V556" s="4">
        <v>258</v>
      </c>
      <c r="W556" s="4">
        <v>281</v>
      </c>
      <c r="X556" s="15">
        <v>322</v>
      </c>
      <c r="Y556" s="4">
        <v>363</v>
      </c>
      <c r="Z556" s="4">
        <v>404</v>
      </c>
      <c r="AA556" s="4">
        <v>445</v>
      </c>
      <c r="AB556" s="4">
        <v>486</v>
      </c>
      <c r="AC556" s="4">
        <v>527</v>
      </c>
      <c r="AD556" s="15">
        <v>592</v>
      </c>
      <c r="AE556" s="1">
        <v>656</v>
      </c>
      <c r="AF556" s="4">
        <v>721</v>
      </c>
      <c r="AG556" s="4">
        <v>785</v>
      </c>
      <c r="AH556" s="4">
        <v>850</v>
      </c>
      <c r="AI556" s="4">
        <v>914</v>
      </c>
      <c r="AJ556" s="4">
        <v>979</v>
      </c>
      <c r="AK556" s="4">
        <v>1043</v>
      </c>
      <c r="AL556" s="4">
        <v>1108</v>
      </c>
      <c r="AM556" s="4">
        <v>1172</v>
      </c>
      <c r="AN556" s="4">
        <v>1237</v>
      </c>
      <c r="AO556" s="2">
        <v>1301</v>
      </c>
      <c r="AP556" s="4">
        <v>1366</v>
      </c>
      <c r="AQ556" s="4">
        <v>1430</v>
      </c>
      <c r="AR556" s="4">
        <v>1495</v>
      </c>
      <c r="AS556" s="4">
        <v>1559</v>
      </c>
      <c r="AT556" s="4">
        <v>1624</v>
      </c>
      <c r="AU556" s="4">
        <v>1688</v>
      </c>
      <c r="AV556" s="4">
        <v>1753</v>
      </c>
      <c r="AW556" s="4">
        <v>1817</v>
      </c>
      <c r="AX556" s="4">
        <v>1882</v>
      </c>
      <c r="AY556" s="1">
        <v>1946</v>
      </c>
      <c r="AZ556" s="4">
        <v>2011</v>
      </c>
      <c r="BA556" s="4">
        <v>2075</v>
      </c>
      <c r="BB556" s="4">
        <v>2140</v>
      </c>
      <c r="BC556" s="4">
        <v>2204</v>
      </c>
      <c r="BD556" s="4">
        <v>2269</v>
      </c>
      <c r="BE556" s="4">
        <v>2333</v>
      </c>
      <c r="BF556" s="4">
        <v>2398</v>
      </c>
      <c r="BG556" s="4">
        <v>2462</v>
      </c>
      <c r="BH556" s="4">
        <v>2527</v>
      </c>
      <c r="BI556" s="2">
        <v>2591</v>
      </c>
      <c r="BJ556" s="17" t="s">
        <v>0</v>
      </c>
    </row>
    <row r="557" spans="1:62">
      <c r="A557" s="4" t="s">
        <v>595</v>
      </c>
      <c r="B557" s="14">
        <v>11</v>
      </c>
      <c r="C557" s="14">
        <v>17</v>
      </c>
      <c r="D557" s="14">
        <v>23</v>
      </c>
      <c r="E557" s="14">
        <v>29</v>
      </c>
      <c r="F557" s="14">
        <v>35</v>
      </c>
      <c r="G557" s="14">
        <v>41</v>
      </c>
      <c r="H557" s="14">
        <v>46</v>
      </c>
      <c r="I557" s="4">
        <v>52</v>
      </c>
      <c r="J557" s="15">
        <v>64</v>
      </c>
      <c r="K557" s="1">
        <v>76</v>
      </c>
      <c r="L557" s="4">
        <v>87</v>
      </c>
      <c r="M557" s="4">
        <v>99</v>
      </c>
      <c r="N557" s="4">
        <v>111</v>
      </c>
      <c r="O557" s="4">
        <v>123</v>
      </c>
      <c r="P557" s="4">
        <v>134</v>
      </c>
      <c r="Q557" s="4">
        <v>146</v>
      </c>
      <c r="R557" s="15">
        <v>169</v>
      </c>
      <c r="S557" s="4">
        <v>193</v>
      </c>
      <c r="T557" s="4">
        <v>216</v>
      </c>
      <c r="U557" s="2">
        <v>240</v>
      </c>
      <c r="V557" s="4">
        <v>263</v>
      </c>
      <c r="W557" s="4">
        <v>287</v>
      </c>
      <c r="X557" s="15">
        <v>328</v>
      </c>
      <c r="Y557" s="4">
        <v>369</v>
      </c>
      <c r="Z557" s="4">
        <v>410</v>
      </c>
      <c r="AA557" s="4">
        <v>451</v>
      </c>
      <c r="AB557" s="4">
        <v>492</v>
      </c>
      <c r="AC557" s="4">
        <v>533</v>
      </c>
      <c r="AD557" s="15">
        <v>597</v>
      </c>
      <c r="AE557" s="1">
        <v>662</v>
      </c>
      <c r="AF557" s="4">
        <v>726</v>
      </c>
      <c r="AG557" s="4">
        <v>791</v>
      </c>
      <c r="AH557" s="4">
        <v>855</v>
      </c>
      <c r="AI557" s="4">
        <v>920</v>
      </c>
      <c r="AJ557" s="4">
        <v>984</v>
      </c>
      <c r="AK557" s="4">
        <v>1049</v>
      </c>
      <c r="AL557" s="4">
        <v>1113</v>
      </c>
      <c r="AM557" s="4">
        <v>1178</v>
      </c>
      <c r="AN557" s="4">
        <v>1242</v>
      </c>
      <c r="AO557" s="2">
        <v>1307</v>
      </c>
      <c r="AP557" s="4">
        <v>1371</v>
      </c>
      <c r="AQ557" s="4">
        <v>1436</v>
      </c>
      <c r="AR557" s="4">
        <v>1500</v>
      </c>
      <c r="AS557" s="4">
        <v>1565</v>
      </c>
      <c r="AT557" s="4">
        <v>1629</v>
      </c>
      <c r="AU557" s="4">
        <v>1694</v>
      </c>
      <c r="AV557" s="4">
        <v>1758</v>
      </c>
      <c r="AW557" s="4">
        <v>1823</v>
      </c>
      <c r="AX557" s="4">
        <v>1887</v>
      </c>
      <c r="AY557" s="1">
        <v>1952</v>
      </c>
      <c r="AZ557" s="4">
        <v>2016</v>
      </c>
      <c r="BA557" s="4">
        <v>2081</v>
      </c>
      <c r="BB557" s="4">
        <v>2145</v>
      </c>
      <c r="BC557" s="4">
        <v>2210</v>
      </c>
      <c r="BD557" s="4">
        <v>2274</v>
      </c>
      <c r="BE557" s="4">
        <v>2339</v>
      </c>
      <c r="BF557" s="4">
        <v>2403</v>
      </c>
      <c r="BG557" s="4">
        <v>2468</v>
      </c>
      <c r="BH557" s="4">
        <v>2532</v>
      </c>
      <c r="BI557" s="2">
        <v>2597</v>
      </c>
      <c r="BJ557" s="17" t="s">
        <v>0</v>
      </c>
    </row>
    <row r="558" spans="1:62">
      <c r="A558" s="4" t="s">
        <v>745</v>
      </c>
      <c r="B558" s="14">
        <v>4</v>
      </c>
      <c r="C558" s="14">
        <v>4.5999999999999996</v>
      </c>
      <c r="D558" s="14">
        <v>5.2</v>
      </c>
      <c r="E558" s="14">
        <v>5.8</v>
      </c>
      <c r="F558" s="14">
        <v>6.4</v>
      </c>
      <c r="G558" s="14">
        <v>7</v>
      </c>
      <c r="H558" s="14">
        <v>7.6</v>
      </c>
      <c r="I558" s="4">
        <v>8.1999999999999993</v>
      </c>
      <c r="J558" s="15">
        <v>8.8000000000000007</v>
      </c>
      <c r="K558" s="1">
        <v>9.4</v>
      </c>
      <c r="L558" s="4">
        <v>10</v>
      </c>
      <c r="M558" s="4">
        <v>10.6</v>
      </c>
      <c r="N558" s="4">
        <v>11.2</v>
      </c>
      <c r="O558" s="4">
        <v>11.8</v>
      </c>
      <c r="P558" s="4">
        <v>12.4</v>
      </c>
      <c r="Q558" s="4">
        <v>13</v>
      </c>
      <c r="R558" s="15">
        <v>13.6</v>
      </c>
      <c r="S558" s="4">
        <v>14.2</v>
      </c>
      <c r="T558" s="4">
        <v>14.8</v>
      </c>
      <c r="U558" s="2">
        <v>15.4</v>
      </c>
      <c r="V558" s="4">
        <v>16</v>
      </c>
      <c r="W558" s="4">
        <v>16.600000000000001</v>
      </c>
      <c r="X558" s="15">
        <v>17.2</v>
      </c>
      <c r="Y558" s="4">
        <v>17.8</v>
      </c>
      <c r="Z558" s="4">
        <v>18.399999999999999</v>
      </c>
      <c r="AA558" s="4">
        <v>19</v>
      </c>
      <c r="AB558" s="4">
        <v>19.600000000000001</v>
      </c>
      <c r="AC558" s="4">
        <v>20.2</v>
      </c>
      <c r="AD558" s="15">
        <v>20.8</v>
      </c>
      <c r="AE558" s="1">
        <v>21.4</v>
      </c>
      <c r="AF558" s="4">
        <v>22</v>
      </c>
      <c r="AG558" s="4">
        <v>22.6</v>
      </c>
      <c r="AH558" s="4">
        <v>23.2</v>
      </c>
      <c r="AI558" s="4">
        <v>23.8</v>
      </c>
      <c r="AJ558" s="4">
        <v>24.4</v>
      </c>
      <c r="AK558" s="4">
        <v>25</v>
      </c>
      <c r="AL558" s="4">
        <v>25.6</v>
      </c>
      <c r="AM558" s="4">
        <v>26.2</v>
      </c>
      <c r="AN558" s="4">
        <v>26.8</v>
      </c>
      <c r="AO558" s="2">
        <v>27.4</v>
      </c>
      <c r="AP558" s="4">
        <v>28</v>
      </c>
      <c r="AQ558" s="4">
        <v>28.6</v>
      </c>
      <c r="AR558" s="4">
        <v>29.2</v>
      </c>
      <c r="AS558" s="4">
        <v>29.8</v>
      </c>
      <c r="AT558" s="4">
        <v>30.4</v>
      </c>
      <c r="AU558" s="4">
        <v>31</v>
      </c>
      <c r="AV558" s="4">
        <v>31.6</v>
      </c>
      <c r="AW558" s="4">
        <v>32.200000000000003</v>
      </c>
      <c r="AX558" s="4">
        <v>32.799999999999997</v>
      </c>
      <c r="AY558" s="1">
        <v>33.4</v>
      </c>
      <c r="AZ558" s="4">
        <v>34</v>
      </c>
      <c r="BA558" s="4">
        <v>34.6</v>
      </c>
      <c r="BB558" s="4">
        <v>35.200000000000003</v>
      </c>
      <c r="BC558" s="4">
        <v>35.799999999999997</v>
      </c>
      <c r="BD558" s="4">
        <v>36.4</v>
      </c>
      <c r="BE558" s="4">
        <v>37</v>
      </c>
      <c r="BF558" s="4">
        <v>37.6</v>
      </c>
      <c r="BG558" s="4">
        <v>38.200000000000003</v>
      </c>
      <c r="BH558" s="4">
        <v>38.799999999999997</v>
      </c>
      <c r="BI558" s="2">
        <v>39.4</v>
      </c>
      <c r="BJ558" s="17" t="s">
        <v>0</v>
      </c>
    </row>
    <row r="559" spans="1:62">
      <c r="A559" s="4" t="s">
        <v>746</v>
      </c>
      <c r="B559" s="14">
        <v>-5</v>
      </c>
      <c r="C559" s="14">
        <v>-6</v>
      </c>
      <c r="D559" s="14">
        <v>-7</v>
      </c>
      <c r="E559" s="14">
        <v>-8</v>
      </c>
      <c r="F559" s="14">
        <v>-9</v>
      </c>
      <c r="G559" s="14">
        <v>-10</v>
      </c>
      <c r="H559" s="14">
        <v>-11</v>
      </c>
      <c r="I559" s="4">
        <v>-12</v>
      </c>
      <c r="J559" s="15">
        <v>-13</v>
      </c>
      <c r="K559" s="1">
        <v>-14</v>
      </c>
      <c r="L559" s="4">
        <v>-15</v>
      </c>
      <c r="M559" s="4">
        <v>-16</v>
      </c>
      <c r="N559" s="4">
        <v>-17</v>
      </c>
      <c r="O559" s="4">
        <v>-18</v>
      </c>
      <c r="P559" s="4">
        <v>-19</v>
      </c>
      <c r="Q559" s="4">
        <v>-20</v>
      </c>
      <c r="R559" s="15">
        <v>-21</v>
      </c>
      <c r="S559" s="4">
        <v>-22</v>
      </c>
      <c r="T559" s="4">
        <v>-23</v>
      </c>
      <c r="U559" s="2">
        <v>-24</v>
      </c>
      <c r="V559" s="4">
        <v>-25</v>
      </c>
      <c r="W559" s="4">
        <v>-26</v>
      </c>
      <c r="X559" s="15">
        <v>-27</v>
      </c>
      <c r="Y559" s="4">
        <v>-28</v>
      </c>
      <c r="Z559" s="4">
        <v>-29</v>
      </c>
      <c r="AA559" s="4">
        <v>-30</v>
      </c>
      <c r="AB559" s="4">
        <v>-31</v>
      </c>
      <c r="AC559" s="4">
        <v>-32</v>
      </c>
      <c r="AD559" s="15">
        <v>-33</v>
      </c>
      <c r="AE559" s="1">
        <v>-34</v>
      </c>
      <c r="AF559" s="4">
        <v>-35</v>
      </c>
      <c r="AG559" s="4">
        <v>-36</v>
      </c>
      <c r="AH559" s="4">
        <v>-37</v>
      </c>
      <c r="AI559" s="4">
        <v>-38</v>
      </c>
      <c r="AJ559" s="4">
        <v>-39</v>
      </c>
      <c r="AK559" s="4">
        <v>-40</v>
      </c>
      <c r="AL559" s="4">
        <v>-41</v>
      </c>
      <c r="AM559" s="4">
        <v>-42</v>
      </c>
      <c r="AN559" s="4">
        <v>-43</v>
      </c>
      <c r="AO559" s="2">
        <v>-44</v>
      </c>
      <c r="AP559" s="4">
        <v>-45</v>
      </c>
      <c r="AQ559" s="4">
        <v>-46</v>
      </c>
      <c r="AR559" s="4">
        <v>-47</v>
      </c>
      <c r="AS559" s="4">
        <v>-48</v>
      </c>
      <c r="AT559" s="4">
        <v>-49</v>
      </c>
      <c r="AU559" s="4">
        <v>-50</v>
      </c>
      <c r="AV559" s="4">
        <v>-50</v>
      </c>
      <c r="AW559" s="4">
        <v>-50</v>
      </c>
      <c r="AX559" s="4">
        <v>-50</v>
      </c>
      <c r="AY559" s="1">
        <v>-50</v>
      </c>
      <c r="AZ559" s="4">
        <v>-50</v>
      </c>
      <c r="BA559" s="4">
        <v>-50</v>
      </c>
      <c r="BB559" s="4">
        <v>-50</v>
      </c>
      <c r="BC559" s="4">
        <v>-50</v>
      </c>
      <c r="BD559" s="4">
        <v>-50</v>
      </c>
      <c r="BE559" s="4">
        <v>-50</v>
      </c>
      <c r="BF559" s="4">
        <v>-50</v>
      </c>
      <c r="BG559" s="4">
        <v>-50</v>
      </c>
      <c r="BH559" s="4">
        <v>-50</v>
      </c>
      <c r="BI559" s="2">
        <v>-50</v>
      </c>
      <c r="BJ559" s="17" t="s">
        <v>0</v>
      </c>
    </row>
    <row r="560" spans="1:62">
      <c r="A560" s="4" t="s">
        <v>747</v>
      </c>
      <c r="B560" s="14">
        <v>3.3</v>
      </c>
      <c r="C560" s="14">
        <v>3.3</v>
      </c>
      <c r="D560" s="14">
        <v>3.3</v>
      </c>
      <c r="E560" s="14">
        <v>3.3</v>
      </c>
      <c r="F560" s="14">
        <v>4</v>
      </c>
      <c r="G560" s="14">
        <v>4</v>
      </c>
      <c r="H560" s="14">
        <v>4</v>
      </c>
      <c r="I560" s="4">
        <v>4</v>
      </c>
      <c r="J560" s="15">
        <v>4.5999999999999996</v>
      </c>
      <c r="K560" s="1">
        <v>4.5999999999999996</v>
      </c>
      <c r="L560" s="4">
        <v>4.5999999999999996</v>
      </c>
      <c r="M560" s="4">
        <v>4.5999999999999996</v>
      </c>
      <c r="N560" s="4">
        <v>5.3</v>
      </c>
      <c r="O560" s="4">
        <v>5.3</v>
      </c>
      <c r="P560" s="4">
        <v>5.3</v>
      </c>
      <c r="Q560" s="4">
        <v>5.3</v>
      </c>
      <c r="R560" s="15">
        <v>6</v>
      </c>
      <c r="S560" s="4">
        <v>6</v>
      </c>
      <c r="T560" s="4">
        <v>6</v>
      </c>
      <c r="U560" s="2">
        <v>6</v>
      </c>
      <c r="V560" s="4">
        <v>6.6</v>
      </c>
      <c r="W560" s="4">
        <v>6.6</v>
      </c>
      <c r="X560" s="15">
        <v>6.6</v>
      </c>
      <c r="Y560" s="4">
        <v>6.6</v>
      </c>
      <c r="Z560" s="4">
        <v>7.3</v>
      </c>
      <c r="AA560" s="4">
        <v>7.3</v>
      </c>
      <c r="AB560" s="4">
        <v>7.3</v>
      </c>
      <c r="AC560" s="4">
        <v>7.3</v>
      </c>
      <c r="AD560" s="15">
        <v>8</v>
      </c>
      <c r="AE560" s="1">
        <v>8</v>
      </c>
      <c r="AF560" s="4">
        <v>8</v>
      </c>
      <c r="AG560" s="4">
        <v>8</v>
      </c>
      <c r="AH560" s="4">
        <v>8.6</v>
      </c>
      <c r="AI560" s="4">
        <v>8.6</v>
      </c>
      <c r="AJ560" s="4">
        <v>8.6</v>
      </c>
      <c r="AK560" s="4">
        <v>8.6</v>
      </c>
      <c r="AL560" s="4">
        <v>9.3000000000000007</v>
      </c>
      <c r="AM560" s="4">
        <v>9.3000000000000007</v>
      </c>
      <c r="AN560" s="4">
        <v>9.3000000000000007</v>
      </c>
      <c r="AO560" s="2">
        <v>9.3000000000000007</v>
      </c>
      <c r="AP560" s="4">
        <v>10</v>
      </c>
      <c r="AQ560" s="4">
        <v>10</v>
      </c>
      <c r="AR560" s="4">
        <v>10</v>
      </c>
      <c r="AS560" s="4">
        <v>10</v>
      </c>
      <c r="AT560" s="4">
        <v>10.6</v>
      </c>
      <c r="AU560" s="4">
        <v>10.6</v>
      </c>
      <c r="AV560" s="4">
        <v>10.6</v>
      </c>
      <c r="AW560" s="4">
        <v>10.6</v>
      </c>
      <c r="AX560" s="4">
        <v>11.3</v>
      </c>
      <c r="AY560" s="1">
        <v>11.3</v>
      </c>
      <c r="AZ560" s="4">
        <v>11.3</v>
      </c>
      <c r="BA560" s="4">
        <v>11.3</v>
      </c>
      <c r="BB560" s="4">
        <v>12</v>
      </c>
      <c r="BC560" s="4">
        <v>12</v>
      </c>
      <c r="BD560" s="4">
        <v>12</v>
      </c>
      <c r="BE560" s="4">
        <v>12</v>
      </c>
      <c r="BF560" s="4">
        <v>12.6</v>
      </c>
      <c r="BG560" s="4">
        <v>12.6</v>
      </c>
      <c r="BH560" s="4">
        <v>12.6</v>
      </c>
      <c r="BI560" s="2">
        <v>12.6</v>
      </c>
      <c r="BJ560" s="17" t="s">
        <v>0</v>
      </c>
    </row>
    <row r="561" spans="1:62">
      <c r="A561" s="4" t="s">
        <v>543</v>
      </c>
      <c r="B561" s="14">
        <v>1</v>
      </c>
      <c r="C561" s="14">
        <v>1</v>
      </c>
      <c r="D561" s="14">
        <v>2</v>
      </c>
      <c r="E561" s="14">
        <v>2</v>
      </c>
      <c r="F561" s="14">
        <v>3</v>
      </c>
      <c r="G561" s="14">
        <v>3</v>
      </c>
      <c r="H561" s="14">
        <v>3</v>
      </c>
      <c r="I561" s="4">
        <v>4</v>
      </c>
      <c r="J561" s="15">
        <v>4</v>
      </c>
      <c r="K561" s="1">
        <v>5</v>
      </c>
      <c r="L561" s="4">
        <v>5</v>
      </c>
      <c r="M561" s="4">
        <v>5</v>
      </c>
      <c r="N561" s="4">
        <v>6</v>
      </c>
      <c r="O561" s="4">
        <v>6</v>
      </c>
      <c r="P561" s="4">
        <v>7</v>
      </c>
      <c r="Q561" s="4">
        <v>7</v>
      </c>
      <c r="R561" s="15">
        <v>7</v>
      </c>
      <c r="S561" s="4">
        <v>8</v>
      </c>
      <c r="T561" s="4">
        <v>8</v>
      </c>
      <c r="U561" s="2">
        <v>8</v>
      </c>
      <c r="V561" s="4">
        <v>9</v>
      </c>
      <c r="W561" s="4">
        <v>9</v>
      </c>
      <c r="X561" s="15">
        <v>10</v>
      </c>
      <c r="Y561" s="4">
        <v>10</v>
      </c>
      <c r="Z561" s="4">
        <v>10</v>
      </c>
      <c r="AA561" s="4">
        <v>11</v>
      </c>
      <c r="AB561" s="4">
        <v>11</v>
      </c>
      <c r="AC561" s="4">
        <v>12</v>
      </c>
      <c r="AD561" s="15">
        <v>12</v>
      </c>
      <c r="AE561" s="1">
        <v>12</v>
      </c>
      <c r="AF561" s="4">
        <v>13</v>
      </c>
      <c r="AG561" s="4">
        <v>13</v>
      </c>
      <c r="AH561" s="4">
        <v>14</v>
      </c>
      <c r="AI561" s="4">
        <v>14</v>
      </c>
      <c r="AJ561" s="4">
        <v>14</v>
      </c>
      <c r="AK561" s="4">
        <v>15</v>
      </c>
      <c r="AL561" s="4">
        <v>15</v>
      </c>
      <c r="AM561" s="4">
        <v>16</v>
      </c>
      <c r="AN561" s="4">
        <v>16</v>
      </c>
      <c r="AO561" s="2">
        <v>16</v>
      </c>
      <c r="AP561" s="4">
        <v>17</v>
      </c>
      <c r="AQ561" s="4">
        <v>17</v>
      </c>
      <c r="AR561" s="4">
        <v>18</v>
      </c>
      <c r="AS561" s="4">
        <v>18</v>
      </c>
      <c r="AT561" s="4">
        <v>18</v>
      </c>
      <c r="AU561" s="4">
        <v>19</v>
      </c>
      <c r="AV561" s="4">
        <v>19</v>
      </c>
      <c r="AW561" s="4">
        <v>20</v>
      </c>
      <c r="AX561" s="4">
        <v>20</v>
      </c>
      <c r="AY561" s="1">
        <v>20</v>
      </c>
      <c r="AZ561" s="4">
        <v>21</v>
      </c>
      <c r="BA561" s="4">
        <v>21</v>
      </c>
      <c r="BB561" s="4">
        <v>22</v>
      </c>
      <c r="BC561" s="4">
        <v>22</v>
      </c>
      <c r="BD561" s="4">
        <v>22</v>
      </c>
      <c r="BE561" s="4">
        <v>23</v>
      </c>
      <c r="BF561" s="4">
        <v>23</v>
      </c>
      <c r="BG561" s="4">
        <v>24</v>
      </c>
      <c r="BH561" s="4">
        <v>24</v>
      </c>
      <c r="BI561" s="2">
        <v>24</v>
      </c>
      <c r="BJ561" s="17" t="s">
        <v>0</v>
      </c>
    </row>
    <row r="562" spans="1:62">
      <c r="A562" s="4" t="s">
        <v>3</v>
      </c>
      <c r="B562" s="14"/>
      <c r="C562" s="14"/>
      <c r="D562" s="14"/>
      <c r="E562" s="14"/>
      <c r="F562" s="14"/>
      <c r="G562" s="14"/>
      <c r="H562" s="14"/>
      <c r="J562" s="15"/>
      <c r="R562" s="15"/>
      <c r="X562" s="15"/>
      <c r="AD562" s="15"/>
      <c r="BJ562" s="17"/>
    </row>
    <row r="563" spans="1:62">
      <c r="A563" s="4" t="s">
        <v>748</v>
      </c>
      <c r="B563" s="14"/>
      <c r="C563" s="14"/>
      <c r="D563" s="14"/>
      <c r="E563" s="14"/>
      <c r="F563" s="14"/>
      <c r="G563" s="14"/>
      <c r="H563" s="14"/>
      <c r="J563" s="15"/>
      <c r="R563" s="15"/>
      <c r="X563" s="15"/>
      <c r="AD563" s="15"/>
      <c r="BJ563" s="17"/>
    </row>
    <row r="564" spans="1:62">
      <c r="A564" s="4" t="s">
        <v>602</v>
      </c>
      <c r="B564" s="14">
        <v>15</v>
      </c>
      <c r="C564" s="14">
        <v>21</v>
      </c>
      <c r="D564" s="14">
        <v>27</v>
      </c>
      <c r="E564" s="14">
        <v>33</v>
      </c>
      <c r="F564" s="14">
        <v>39</v>
      </c>
      <c r="G564" s="14">
        <v>45</v>
      </c>
      <c r="H564" s="14">
        <v>51</v>
      </c>
      <c r="I564" s="4">
        <v>57</v>
      </c>
      <c r="J564" s="15">
        <v>69</v>
      </c>
      <c r="K564" s="1">
        <v>81</v>
      </c>
      <c r="L564" s="4">
        <v>93</v>
      </c>
      <c r="M564" s="4">
        <v>105</v>
      </c>
      <c r="N564" s="4">
        <v>117</v>
      </c>
      <c r="O564" s="4">
        <v>129</v>
      </c>
      <c r="P564" s="4">
        <v>141</v>
      </c>
      <c r="Q564" s="4">
        <v>153</v>
      </c>
      <c r="R564" s="15">
        <v>165</v>
      </c>
      <c r="S564" s="4">
        <v>177</v>
      </c>
      <c r="T564" s="4">
        <v>189</v>
      </c>
      <c r="U564" s="2">
        <v>201</v>
      </c>
      <c r="V564" s="4">
        <v>213</v>
      </c>
      <c r="W564" s="4">
        <v>225</v>
      </c>
      <c r="X564" s="15">
        <v>245</v>
      </c>
      <c r="Y564" s="4">
        <v>265</v>
      </c>
      <c r="Z564" s="4">
        <v>285</v>
      </c>
      <c r="AA564" s="4">
        <v>305</v>
      </c>
      <c r="AB564" s="4">
        <v>325</v>
      </c>
      <c r="AC564" s="4">
        <v>345</v>
      </c>
      <c r="AD564" s="15">
        <v>377</v>
      </c>
      <c r="AE564" s="1">
        <v>409</v>
      </c>
      <c r="AF564" s="4">
        <v>441</v>
      </c>
      <c r="AG564" s="4">
        <v>473</v>
      </c>
      <c r="AH564" s="4">
        <v>505</v>
      </c>
      <c r="AI564" s="4">
        <v>537</v>
      </c>
      <c r="AJ564" s="4">
        <v>569</v>
      </c>
      <c r="AK564" s="4">
        <v>601</v>
      </c>
      <c r="AL564" s="4">
        <v>633</v>
      </c>
      <c r="AM564" s="4">
        <v>665</v>
      </c>
      <c r="AN564" s="4">
        <v>697</v>
      </c>
      <c r="AO564" s="2">
        <v>729</v>
      </c>
      <c r="AP564" s="4">
        <v>761</v>
      </c>
      <c r="AQ564" s="4">
        <v>793</v>
      </c>
      <c r="AR564" s="4">
        <v>825</v>
      </c>
      <c r="AS564" s="4">
        <v>857</v>
      </c>
      <c r="AT564" s="4">
        <v>889</v>
      </c>
      <c r="AU564" s="4">
        <v>921</v>
      </c>
      <c r="AV564" s="4">
        <v>953</v>
      </c>
      <c r="AW564" s="4">
        <v>985</v>
      </c>
      <c r="AX564" s="4">
        <v>1017</v>
      </c>
      <c r="AY564" s="1">
        <v>1049</v>
      </c>
      <c r="AZ564" s="4">
        <v>1081</v>
      </c>
      <c r="BA564" s="4">
        <v>1113</v>
      </c>
      <c r="BB564" s="4">
        <v>1145</v>
      </c>
      <c r="BC564" s="4">
        <v>1177</v>
      </c>
      <c r="BD564" s="4">
        <v>1209</v>
      </c>
      <c r="BE564" s="4">
        <v>1241</v>
      </c>
      <c r="BF564" s="4">
        <v>1273</v>
      </c>
      <c r="BG564" s="4">
        <v>1305</v>
      </c>
      <c r="BH564" s="4">
        <v>1337</v>
      </c>
      <c r="BI564" s="2">
        <v>1369</v>
      </c>
      <c r="BJ564" s="17" t="s">
        <v>0</v>
      </c>
    </row>
    <row r="565" spans="1:62">
      <c r="A565" s="4" t="s">
        <v>603</v>
      </c>
      <c r="B565" s="14">
        <v>25</v>
      </c>
      <c r="C565" s="14">
        <v>31</v>
      </c>
      <c r="D565" s="14">
        <v>37</v>
      </c>
      <c r="E565" s="14">
        <v>43</v>
      </c>
      <c r="F565" s="14">
        <v>49</v>
      </c>
      <c r="G565" s="14">
        <v>55</v>
      </c>
      <c r="H565" s="14">
        <v>61</v>
      </c>
      <c r="I565" s="4">
        <v>67</v>
      </c>
      <c r="J565" s="15">
        <v>79</v>
      </c>
      <c r="K565" s="1">
        <v>91</v>
      </c>
      <c r="L565" s="4">
        <v>103</v>
      </c>
      <c r="M565" s="4">
        <v>115</v>
      </c>
      <c r="N565" s="4">
        <v>127</v>
      </c>
      <c r="O565" s="4">
        <v>139</v>
      </c>
      <c r="P565" s="4">
        <v>151</v>
      </c>
      <c r="Q565" s="4">
        <v>163</v>
      </c>
      <c r="R565" s="15">
        <v>177</v>
      </c>
      <c r="S565" s="4">
        <v>191</v>
      </c>
      <c r="T565" s="4">
        <v>205</v>
      </c>
      <c r="U565" s="2">
        <v>219</v>
      </c>
      <c r="V565" s="4">
        <v>233</v>
      </c>
      <c r="W565" s="4">
        <v>247</v>
      </c>
      <c r="X565" s="15">
        <v>269</v>
      </c>
      <c r="Y565" s="4">
        <v>291</v>
      </c>
      <c r="Z565" s="4">
        <v>313</v>
      </c>
      <c r="AA565" s="4">
        <v>335</v>
      </c>
      <c r="AB565" s="4">
        <v>357</v>
      </c>
      <c r="AC565" s="4">
        <v>379</v>
      </c>
      <c r="AD565" s="15">
        <v>413</v>
      </c>
      <c r="AE565" s="1">
        <v>447</v>
      </c>
      <c r="AF565" s="4">
        <v>481</v>
      </c>
      <c r="AG565" s="4">
        <v>515</v>
      </c>
      <c r="AH565" s="4">
        <v>549</v>
      </c>
      <c r="AI565" s="4">
        <v>583</v>
      </c>
      <c r="AJ565" s="4">
        <v>617</v>
      </c>
      <c r="AK565" s="4">
        <v>651</v>
      </c>
      <c r="AL565" s="4">
        <v>685</v>
      </c>
      <c r="AM565" s="4">
        <v>719</v>
      </c>
      <c r="AN565" s="4">
        <v>753</v>
      </c>
      <c r="AO565" s="2">
        <v>787</v>
      </c>
      <c r="AP565" s="4">
        <v>821</v>
      </c>
      <c r="AQ565" s="4">
        <v>855</v>
      </c>
      <c r="AR565" s="4">
        <v>889</v>
      </c>
      <c r="AS565" s="4">
        <v>923</v>
      </c>
      <c r="AT565" s="4">
        <v>957</v>
      </c>
      <c r="AU565" s="4">
        <v>991</v>
      </c>
      <c r="AV565" s="4">
        <v>1025</v>
      </c>
      <c r="AW565" s="4">
        <v>1059</v>
      </c>
      <c r="AX565" s="4">
        <v>1093</v>
      </c>
      <c r="AY565" s="1">
        <v>1127</v>
      </c>
      <c r="AZ565" s="4">
        <v>1161</v>
      </c>
      <c r="BA565" s="4">
        <v>1195</v>
      </c>
      <c r="BB565" s="4">
        <v>1229</v>
      </c>
      <c r="BC565" s="4">
        <v>1263</v>
      </c>
      <c r="BD565" s="4">
        <v>1297</v>
      </c>
      <c r="BE565" s="4">
        <v>1331</v>
      </c>
      <c r="BF565" s="4">
        <v>1365</v>
      </c>
      <c r="BG565" s="4">
        <v>1399</v>
      </c>
      <c r="BH565" s="4">
        <v>1433</v>
      </c>
      <c r="BI565" s="2">
        <v>1467</v>
      </c>
      <c r="BJ565" s="17" t="s">
        <v>0</v>
      </c>
    </row>
    <row r="566" spans="1:62">
      <c r="A566" s="4" t="s">
        <v>3</v>
      </c>
      <c r="B566" s="14"/>
      <c r="C566" s="14"/>
      <c r="D566" s="14"/>
      <c r="E566" s="14"/>
      <c r="F566" s="14"/>
      <c r="G566" s="14"/>
      <c r="H566" s="14"/>
      <c r="J566" s="15"/>
      <c r="R566" s="15"/>
      <c r="X566" s="15"/>
      <c r="AD566" s="15"/>
      <c r="BJ566" s="17"/>
    </row>
    <row r="567" spans="1:62">
      <c r="A567" s="4" t="s">
        <v>749</v>
      </c>
      <c r="B567" s="14"/>
      <c r="C567" s="14"/>
      <c r="D567" s="14"/>
      <c r="E567" s="14"/>
      <c r="F567" s="14"/>
      <c r="G567" s="14"/>
      <c r="H567" s="14"/>
      <c r="J567" s="15"/>
      <c r="R567" s="15"/>
      <c r="X567" s="15"/>
      <c r="AD567" s="15"/>
      <c r="BJ567" s="17"/>
    </row>
    <row r="568" spans="1:62">
      <c r="A568" s="4" t="s">
        <v>750</v>
      </c>
      <c r="B568" s="14">
        <v>15</v>
      </c>
      <c r="C568" s="14">
        <v>31</v>
      </c>
      <c r="D568" s="14">
        <v>47</v>
      </c>
      <c r="E568" s="14">
        <v>63</v>
      </c>
      <c r="F568" s="14">
        <v>79</v>
      </c>
      <c r="G568" s="14">
        <v>95</v>
      </c>
      <c r="H568" s="14">
        <v>111</v>
      </c>
      <c r="I568" s="4">
        <v>127</v>
      </c>
      <c r="J568" s="15">
        <v>144</v>
      </c>
      <c r="K568" s="1">
        <v>161</v>
      </c>
      <c r="L568" s="4">
        <v>178</v>
      </c>
      <c r="M568" s="4">
        <v>195</v>
      </c>
      <c r="N568" s="4">
        <v>212</v>
      </c>
      <c r="O568" s="4">
        <v>229</v>
      </c>
      <c r="P568" s="4">
        <v>246</v>
      </c>
      <c r="Q568" s="4">
        <v>263</v>
      </c>
      <c r="R568" s="15">
        <v>281</v>
      </c>
      <c r="S568" s="4">
        <v>299</v>
      </c>
      <c r="T568" s="4">
        <v>317</v>
      </c>
      <c r="U568" s="2">
        <v>335</v>
      </c>
      <c r="V568" s="4">
        <v>353</v>
      </c>
      <c r="W568" s="4">
        <v>371</v>
      </c>
      <c r="X568" s="15">
        <v>390</v>
      </c>
      <c r="Y568" s="4">
        <v>409</v>
      </c>
      <c r="Z568" s="4">
        <v>428</v>
      </c>
      <c r="AA568" s="4">
        <v>447</v>
      </c>
      <c r="AB568" s="4">
        <v>466</v>
      </c>
      <c r="AC568" s="4">
        <v>485</v>
      </c>
      <c r="AD568" s="15">
        <v>505</v>
      </c>
      <c r="AE568" s="1">
        <v>525</v>
      </c>
      <c r="AF568" s="4">
        <v>545</v>
      </c>
      <c r="AG568" s="4">
        <v>565</v>
      </c>
      <c r="AH568" s="4">
        <v>585</v>
      </c>
      <c r="AI568" s="4">
        <v>605</v>
      </c>
      <c r="AJ568" s="4">
        <v>625</v>
      </c>
      <c r="AK568" s="4">
        <v>645</v>
      </c>
      <c r="AL568" s="4">
        <v>665</v>
      </c>
      <c r="AM568" s="4">
        <v>685</v>
      </c>
      <c r="AN568" s="4">
        <v>705</v>
      </c>
      <c r="AO568" s="2">
        <v>725</v>
      </c>
      <c r="AP568" s="4">
        <v>745</v>
      </c>
      <c r="AQ568" s="4">
        <v>765</v>
      </c>
      <c r="AR568" s="4">
        <v>785</v>
      </c>
      <c r="AS568" s="4">
        <v>805</v>
      </c>
      <c r="AT568" s="4">
        <v>825</v>
      </c>
      <c r="AU568" s="4">
        <v>845</v>
      </c>
      <c r="AV568" s="4">
        <v>865</v>
      </c>
      <c r="AW568" s="4">
        <v>885</v>
      </c>
      <c r="AX568" s="4">
        <v>905</v>
      </c>
      <c r="AY568" s="1">
        <v>925</v>
      </c>
      <c r="AZ568" s="4">
        <v>945</v>
      </c>
      <c r="BA568" s="4">
        <v>965</v>
      </c>
      <c r="BB568" s="4">
        <v>985</v>
      </c>
      <c r="BC568" s="4">
        <v>1005</v>
      </c>
      <c r="BD568" s="4">
        <v>1025</v>
      </c>
      <c r="BE568" s="4">
        <v>1045</v>
      </c>
      <c r="BF568" s="4">
        <v>1065</v>
      </c>
      <c r="BG568" s="4">
        <v>1085</v>
      </c>
      <c r="BH568" s="4">
        <v>1105</v>
      </c>
      <c r="BI568" s="2">
        <v>1125</v>
      </c>
      <c r="BJ568" s="17" t="s">
        <v>0</v>
      </c>
    </row>
    <row r="569" spans="1:62">
      <c r="A569" s="4" t="s">
        <v>543</v>
      </c>
      <c r="B569" s="14">
        <v>5</v>
      </c>
      <c r="C569" s="14">
        <v>6</v>
      </c>
      <c r="D569" s="14">
        <v>7</v>
      </c>
      <c r="E569" s="14">
        <v>8</v>
      </c>
      <c r="F569" s="14">
        <v>9</v>
      </c>
      <c r="G569" s="14">
        <v>10</v>
      </c>
      <c r="H569" s="14">
        <v>11</v>
      </c>
      <c r="I569" s="4">
        <v>12</v>
      </c>
      <c r="J569" s="15">
        <v>13</v>
      </c>
      <c r="K569" s="1">
        <v>14</v>
      </c>
      <c r="L569" s="4">
        <v>15</v>
      </c>
      <c r="M569" s="4">
        <v>16</v>
      </c>
      <c r="N569" s="4">
        <v>17</v>
      </c>
      <c r="O569" s="4">
        <v>18</v>
      </c>
      <c r="P569" s="4">
        <v>19</v>
      </c>
      <c r="Q569" s="4">
        <v>20</v>
      </c>
      <c r="R569" s="15">
        <v>21</v>
      </c>
      <c r="S569" s="4">
        <v>22</v>
      </c>
      <c r="T569" s="4">
        <v>23</v>
      </c>
      <c r="U569" s="2">
        <v>24</v>
      </c>
      <c r="V569" s="4">
        <v>25</v>
      </c>
      <c r="W569" s="4">
        <v>26</v>
      </c>
      <c r="X569" s="15">
        <v>27</v>
      </c>
      <c r="Y569" s="4">
        <v>28</v>
      </c>
      <c r="Z569" s="4">
        <v>29</v>
      </c>
      <c r="AA569" s="4">
        <v>30</v>
      </c>
      <c r="AB569" s="4">
        <v>31</v>
      </c>
      <c r="AC569" s="4">
        <v>32</v>
      </c>
      <c r="AD569" s="15">
        <v>33</v>
      </c>
      <c r="AE569" s="1">
        <v>34</v>
      </c>
      <c r="AF569" s="4">
        <v>35</v>
      </c>
      <c r="AG569" s="4">
        <v>36</v>
      </c>
      <c r="AH569" s="4">
        <v>37</v>
      </c>
      <c r="AI569" s="4">
        <v>38</v>
      </c>
      <c r="AJ569" s="4">
        <v>39</v>
      </c>
      <c r="AK569" s="4">
        <v>40</v>
      </c>
      <c r="AL569" s="4">
        <v>41</v>
      </c>
      <c r="AM569" s="4">
        <v>42</v>
      </c>
      <c r="AN569" s="4">
        <v>43</v>
      </c>
      <c r="AO569" s="2">
        <v>44</v>
      </c>
      <c r="AP569" s="4">
        <v>45</v>
      </c>
      <c r="AQ569" s="4">
        <v>46</v>
      </c>
      <c r="AR569" s="4">
        <v>47</v>
      </c>
      <c r="AS569" s="4">
        <v>48</v>
      </c>
      <c r="AT569" s="4">
        <v>49</v>
      </c>
      <c r="AU569" s="4">
        <v>50</v>
      </c>
      <c r="AV569" s="4">
        <v>51</v>
      </c>
      <c r="AW569" s="4">
        <v>52</v>
      </c>
      <c r="AX569" s="4">
        <v>53</v>
      </c>
      <c r="AY569" s="1">
        <v>54</v>
      </c>
      <c r="AZ569" s="4">
        <v>55</v>
      </c>
      <c r="BA569" s="4">
        <v>56</v>
      </c>
      <c r="BB569" s="4">
        <v>57</v>
      </c>
      <c r="BC569" s="4">
        <v>58</v>
      </c>
      <c r="BD569" s="4">
        <v>59</v>
      </c>
      <c r="BE569" s="4">
        <v>60</v>
      </c>
      <c r="BF569" s="4">
        <v>61</v>
      </c>
      <c r="BG569" s="4">
        <v>62</v>
      </c>
      <c r="BH569" s="4">
        <v>63</v>
      </c>
      <c r="BI569" s="2">
        <v>64</v>
      </c>
      <c r="BJ569" s="17" t="s">
        <v>0</v>
      </c>
    </row>
    <row r="570" spans="1:62">
      <c r="A570" s="4" t="s">
        <v>3</v>
      </c>
      <c r="B570" s="14"/>
      <c r="C570" s="14"/>
      <c r="D570" s="14"/>
      <c r="E570" s="14"/>
      <c r="F570" s="14"/>
      <c r="G570" s="14"/>
      <c r="H570" s="14"/>
      <c r="J570" s="15"/>
      <c r="R570" s="15"/>
      <c r="X570" s="15"/>
      <c r="AD570" s="15"/>
      <c r="BJ570" s="17"/>
    </row>
    <row r="571" spans="1:62">
      <c r="A571" s="4" t="s">
        <v>751</v>
      </c>
      <c r="B571" s="14"/>
      <c r="C571" s="14"/>
      <c r="D571" s="14"/>
      <c r="E571" s="14"/>
      <c r="F571" s="14"/>
      <c r="G571" s="14"/>
      <c r="H571" s="14"/>
      <c r="J571" s="15"/>
      <c r="R571" s="15"/>
      <c r="X571" s="15"/>
      <c r="AD571" s="15"/>
      <c r="BJ571" s="17"/>
    </row>
    <row r="572" spans="1:62">
      <c r="A572" s="4" t="s">
        <v>543</v>
      </c>
      <c r="B572" s="14">
        <v>2</v>
      </c>
      <c r="C572" s="14">
        <v>2.1</v>
      </c>
      <c r="D572" s="14">
        <v>2.2000000000000002</v>
      </c>
      <c r="E572" s="14">
        <v>2.4</v>
      </c>
      <c r="F572" s="14">
        <v>2.5</v>
      </c>
      <c r="G572" s="14">
        <v>2.6</v>
      </c>
      <c r="H572" s="14">
        <v>2.7</v>
      </c>
      <c r="I572" s="4">
        <v>2.9</v>
      </c>
      <c r="J572" s="15">
        <v>3</v>
      </c>
      <c r="K572" s="1">
        <v>3.1</v>
      </c>
      <c r="L572" s="4">
        <v>3.2</v>
      </c>
      <c r="M572" s="4">
        <v>3.4</v>
      </c>
      <c r="N572" s="4">
        <v>3.5</v>
      </c>
      <c r="O572" s="4">
        <v>3.6</v>
      </c>
      <c r="P572" s="4">
        <v>3.7</v>
      </c>
      <c r="Q572" s="4">
        <v>3.9</v>
      </c>
      <c r="R572" s="15">
        <v>4</v>
      </c>
      <c r="S572" s="4">
        <v>4.0999999999999996</v>
      </c>
      <c r="T572" s="4">
        <v>4.2</v>
      </c>
      <c r="U572" s="2">
        <v>4.4000000000000004</v>
      </c>
      <c r="V572" s="4">
        <v>4.5</v>
      </c>
      <c r="W572" s="4">
        <v>4.5999999999999996</v>
      </c>
      <c r="X572" s="15">
        <v>4.7</v>
      </c>
      <c r="Y572" s="4">
        <v>4.9000000000000004</v>
      </c>
      <c r="Z572" s="4">
        <v>5</v>
      </c>
      <c r="AA572" s="4">
        <v>5.0999999999999996</v>
      </c>
      <c r="AB572" s="4">
        <v>5.2</v>
      </c>
      <c r="AC572" s="4">
        <v>5.4</v>
      </c>
      <c r="AD572" s="15">
        <v>5.5</v>
      </c>
      <c r="AE572" s="1">
        <v>5.6</v>
      </c>
      <c r="AF572" s="4">
        <v>5.7</v>
      </c>
      <c r="AG572" s="4">
        <v>5.9</v>
      </c>
      <c r="AH572" s="4">
        <v>6</v>
      </c>
      <c r="AI572" s="4">
        <v>6.1</v>
      </c>
      <c r="AJ572" s="4">
        <v>6.2</v>
      </c>
      <c r="AK572" s="4">
        <v>6.4</v>
      </c>
      <c r="AL572" s="4">
        <v>6.5</v>
      </c>
      <c r="AM572" s="4">
        <v>6.6</v>
      </c>
      <c r="AN572" s="4">
        <v>6.7</v>
      </c>
      <c r="AO572" s="2">
        <v>6.9</v>
      </c>
      <c r="AP572" s="4">
        <v>7</v>
      </c>
      <c r="AQ572" s="4">
        <v>7.1</v>
      </c>
      <c r="AR572" s="4">
        <v>7.2</v>
      </c>
      <c r="AS572" s="4">
        <v>7.4</v>
      </c>
      <c r="AT572" s="4">
        <v>7.5</v>
      </c>
      <c r="AU572" s="4">
        <v>7.6</v>
      </c>
      <c r="AV572" s="4">
        <v>7.7</v>
      </c>
      <c r="AW572" s="4">
        <v>7.9</v>
      </c>
      <c r="AX572" s="4">
        <v>8</v>
      </c>
      <c r="AY572" s="1">
        <v>8.1</v>
      </c>
      <c r="AZ572" s="4">
        <v>8.1999999999999993</v>
      </c>
      <c r="BA572" s="4">
        <v>8.4</v>
      </c>
      <c r="BB572" s="4">
        <v>8.5</v>
      </c>
      <c r="BC572" s="4">
        <v>8.6</v>
      </c>
      <c r="BD572" s="4">
        <v>8.6999999999999993</v>
      </c>
      <c r="BE572" s="4">
        <v>8.9</v>
      </c>
      <c r="BF572" s="4">
        <v>9</v>
      </c>
      <c r="BG572" s="4">
        <v>9.1</v>
      </c>
      <c r="BH572" s="4">
        <v>9.1999999999999993</v>
      </c>
      <c r="BI572" s="2">
        <v>9.4</v>
      </c>
      <c r="BJ572" s="17" t="s">
        <v>0</v>
      </c>
    </row>
    <row r="573" spans="1:62">
      <c r="A573" s="4" t="s">
        <v>752</v>
      </c>
      <c r="B573" s="14">
        <v>2</v>
      </c>
      <c r="C573" s="14">
        <v>2</v>
      </c>
      <c r="D573" s="14">
        <v>3</v>
      </c>
      <c r="E573" s="14">
        <v>3</v>
      </c>
      <c r="F573" s="14">
        <v>4</v>
      </c>
      <c r="G573" s="14">
        <v>4</v>
      </c>
      <c r="H573" s="14">
        <v>5</v>
      </c>
      <c r="I573" s="4">
        <v>5</v>
      </c>
      <c r="J573" s="15">
        <v>6</v>
      </c>
      <c r="K573" s="1">
        <v>6</v>
      </c>
      <c r="L573" s="4">
        <v>7</v>
      </c>
      <c r="M573" s="4">
        <v>7</v>
      </c>
      <c r="N573" s="4">
        <v>8</v>
      </c>
      <c r="O573" s="4">
        <v>8</v>
      </c>
      <c r="P573" s="4">
        <v>9</v>
      </c>
      <c r="Q573" s="4">
        <v>9</v>
      </c>
      <c r="R573" s="15">
        <v>10</v>
      </c>
      <c r="S573" s="4">
        <v>10</v>
      </c>
      <c r="T573" s="4">
        <v>11</v>
      </c>
      <c r="U573" s="2">
        <v>11</v>
      </c>
      <c r="V573" s="4">
        <v>12</v>
      </c>
      <c r="W573" s="4">
        <v>12</v>
      </c>
      <c r="X573" s="15">
        <v>13</v>
      </c>
      <c r="Y573" s="4">
        <v>13</v>
      </c>
      <c r="Z573" s="4">
        <v>14</v>
      </c>
      <c r="AA573" s="4">
        <v>14</v>
      </c>
      <c r="AB573" s="4">
        <v>14</v>
      </c>
      <c r="AC573" s="4">
        <v>14</v>
      </c>
      <c r="AD573" s="15">
        <v>14</v>
      </c>
      <c r="AE573" s="1">
        <v>14</v>
      </c>
      <c r="AF573" s="4">
        <v>14</v>
      </c>
      <c r="AG573" s="4">
        <v>14</v>
      </c>
      <c r="AH573" s="4">
        <v>14</v>
      </c>
      <c r="AI573" s="4">
        <v>14</v>
      </c>
      <c r="AJ573" s="4">
        <v>14</v>
      </c>
      <c r="AK573" s="4">
        <v>14</v>
      </c>
      <c r="AL573" s="4">
        <v>14</v>
      </c>
      <c r="AM573" s="4">
        <v>14</v>
      </c>
      <c r="AN573" s="4">
        <v>14</v>
      </c>
      <c r="AO573" s="2">
        <v>14</v>
      </c>
      <c r="AP573" s="4">
        <v>14</v>
      </c>
      <c r="AQ573" s="4">
        <v>14</v>
      </c>
      <c r="AR573" s="4">
        <v>14</v>
      </c>
      <c r="AS573" s="4">
        <v>14</v>
      </c>
      <c r="AT573" s="4">
        <v>14</v>
      </c>
      <c r="AU573" s="4">
        <v>14</v>
      </c>
      <c r="AV573" s="4">
        <v>14</v>
      </c>
      <c r="AW573" s="4">
        <v>14</v>
      </c>
      <c r="AX573" s="4">
        <v>14</v>
      </c>
      <c r="AY573" s="1">
        <v>14</v>
      </c>
      <c r="AZ573" s="4">
        <v>14</v>
      </c>
      <c r="BA573" s="4">
        <v>14</v>
      </c>
      <c r="BB573" s="4">
        <v>14</v>
      </c>
      <c r="BC573" s="4">
        <v>14</v>
      </c>
      <c r="BD573" s="4">
        <v>14</v>
      </c>
      <c r="BE573" s="4">
        <v>14</v>
      </c>
      <c r="BF573" s="4">
        <v>14</v>
      </c>
      <c r="BG573" s="4">
        <v>14</v>
      </c>
      <c r="BH573" s="4">
        <v>14</v>
      </c>
      <c r="BI573" s="2">
        <v>14</v>
      </c>
      <c r="BJ573" s="17" t="s">
        <v>0</v>
      </c>
    </row>
    <row r="574" spans="1:62">
      <c r="A574" s="4" t="s">
        <v>580</v>
      </c>
      <c r="B574" s="14">
        <v>6</v>
      </c>
      <c r="C574" s="14">
        <v>8</v>
      </c>
      <c r="D574" s="14">
        <v>10</v>
      </c>
      <c r="E574" s="14">
        <v>12</v>
      </c>
      <c r="F574" s="14">
        <v>14</v>
      </c>
      <c r="G574" s="14">
        <v>16</v>
      </c>
      <c r="H574" s="14">
        <v>18</v>
      </c>
      <c r="I574" s="4">
        <v>20</v>
      </c>
      <c r="J574" s="15">
        <v>24</v>
      </c>
      <c r="K574" s="1">
        <v>27</v>
      </c>
      <c r="L574" s="4">
        <v>31</v>
      </c>
      <c r="M574" s="4">
        <v>34</v>
      </c>
      <c r="N574" s="4">
        <v>38</v>
      </c>
      <c r="O574" s="4">
        <v>41</v>
      </c>
      <c r="P574" s="4">
        <v>45</v>
      </c>
      <c r="Q574" s="4">
        <v>48</v>
      </c>
      <c r="R574" s="15">
        <v>58</v>
      </c>
      <c r="S574" s="4">
        <v>67</v>
      </c>
      <c r="T574" s="4">
        <v>77</v>
      </c>
      <c r="U574" s="2">
        <v>86</v>
      </c>
      <c r="V574" s="4">
        <v>96</v>
      </c>
      <c r="W574" s="4">
        <v>106</v>
      </c>
      <c r="X574" s="15">
        <v>123</v>
      </c>
      <c r="Y574" s="4">
        <v>140</v>
      </c>
      <c r="Z574" s="4">
        <v>158</v>
      </c>
      <c r="AA574" s="4">
        <v>175</v>
      </c>
      <c r="AB574" s="4">
        <v>193</v>
      </c>
      <c r="AC574" s="4">
        <v>210</v>
      </c>
      <c r="AD574" s="15">
        <v>238</v>
      </c>
      <c r="AE574" s="1">
        <v>265</v>
      </c>
      <c r="AF574" s="4">
        <v>293</v>
      </c>
      <c r="AG574" s="4">
        <v>320</v>
      </c>
      <c r="AH574" s="4">
        <v>348</v>
      </c>
      <c r="AI574" s="4">
        <v>375</v>
      </c>
      <c r="AJ574" s="4">
        <v>403</v>
      </c>
      <c r="AK574" s="4">
        <v>430</v>
      </c>
      <c r="AL574" s="4">
        <v>458</v>
      </c>
      <c r="AM574" s="4">
        <v>485</v>
      </c>
      <c r="AN574" s="4">
        <v>513</v>
      </c>
      <c r="AO574" s="2">
        <v>540</v>
      </c>
      <c r="AP574" s="4">
        <v>568</v>
      </c>
      <c r="AQ574" s="4">
        <v>595</v>
      </c>
      <c r="AR574" s="4">
        <v>623</v>
      </c>
      <c r="AS574" s="4">
        <v>650</v>
      </c>
      <c r="AT574" s="4">
        <v>678</v>
      </c>
      <c r="AU574" s="4">
        <v>705</v>
      </c>
      <c r="AV574" s="4">
        <v>733</v>
      </c>
      <c r="AW574" s="4">
        <v>760</v>
      </c>
      <c r="AX574" s="4">
        <v>788</v>
      </c>
      <c r="AY574" s="1">
        <v>815</v>
      </c>
      <c r="AZ574" s="4">
        <v>843</v>
      </c>
      <c r="BA574" s="4">
        <v>870</v>
      </c>
      <c r="BB574" s="4">
        <v>898</v>
      </c>
      <c r="BC574" s="4">
        <v>925</v>
      </c>
      <c r="BD574" s="4">
        <v>953</v>
      </c>
      <c r="BE574" s="4">
        <v>980</v>
      </c>
      <c r="BF574" s="4">
        <v>1008</v>
      </c>
      <c r="BG574" s="4">
        <v>1035</v>
      </c>
      <c r="BH574" s="4">
        <v>1063</v>
      </c>
      <c r="BI574" s="2">
        <v>1090</v>
      </c>
      <c r="BJ574" s="17" t="s">
        <v>0</v>
      </c>
    </row>
    <row r="575" spans="1:62">
      <c r="A575" s="4" t="s">
        <v>581</v>
      </c>
      <c r="B575" s="14">
        <v>8</v>
      </c>
      <c r="C575" s="14">
        <v>11</v>
      </c>
      <c r="D575" s="14">
        <v>14</v>
      </c>
      <c r="E575" s="14">
        <v>17</v>
      </c>
      <c r="F575" s="14">
        <v>20</v>
      </c>
      <c r="G575" s="14">
        <v>23</v>
      </c>
      <c r="H575" s="14">
        <v>26</v>
      </c>
      <c r="I575" s="4">
        <v>29</v>
      </c>
      <c r="J575" s="15">
        <v>34</v>
      </c>
      <c r="K575" s="1">
        <v>38</v>
      </c>
      <c r="L575" s="4">
        <v>43</v>
      </c>
      <c r="M575" s="4">
        <v>47</v>
      </c>
      <c r="N575" s="4">
        <v>52</v>
      </c>
      <c r="O575" s="4">
        <v>56</v>
      </c>
      <c r="P575" s="4">
        <v>61</v>
      </c>
      <c r="Q575" s="4">
        <v>65</v>
      </c>
      <c r="R575" s="15">
        <v>76</v>
      </c>
      <c r="S575" s="4">
        <v>86</v>
      </c>
      <c r="T575" s="4">
        <v>97</v>
      </c>
      <c r="U575" s="2">
        <v>107</v>
      </c>
      <c r="V575" s="4">
        <v>118</v>
      </c>
      <c r="W575" s="4">
        <v>128</v>
      </c>
      <c r="X575" s="15">
        <v>147</v>
      </c>
      <c r="Y575" s="4">
        <v>165</v>
      </c>
      <c r="Z575" s="4">
        <v>184</v>
      </c>
      <c r="AA575" s="4">
        <v>202</v>
      </c>
      <c r="AB575" s="4">
        <v>221</v>
      </c>
      <c r="AC575" s="4">
        <v>239</v>
      </c>
      <c r="AD575" s="15">
        <v>268</v>
      </c>
      <c r="AE575" s="1">
        <v>296</v>
      </c>
      <c r="AF575" s="4">
        <v>325</v>
      </c>
      <c r="AG575" s="4">
        <v>353</v>
      </c>
      <c r="AH575" s="4">
        <v>382</v>
      </c>
      <c r="AI575" s="4">
        <v>410</v>
      </c>
      <c r="AJ575" s="4">
        <v>439</v>
      </c>
      <c r="AK575" s="4">
        <v>467</v>
      </c>
      <c r="AL575" s="4">
        <v>496</v>
      </c>
      <c r="AM575" s="4">
        <v>524</v>
      </c>
      <c r="AN575" s="4">
        <v>553</v>
      </c>
      <c r="AO575" s="2">
        <v>581</v>
      </c>
      <c r="AP575" s="4">
        <v>610</v>
      </c>
      <c r="AQ575" s="4">
        <v>638</v>
      </c>
      <c r="AR575" s="4">
        <v>667</v>
      </c>
      <c r="AS575" s="4">
        <v>695</v>
      </c>
      <c r="AT575" s="4">
        <v>724</v>
      </c>
      <c r="AU575" s="4">
        <v>752</v>
      </c>
      <c r="AV575" s="4">
        <v>781</v>
      </c>
      <c r="AW575" s="4">
        <v>809</v>
      </c>
      <c r="AX575" s="4">
        <v>838</v>
      </c>
      <c r="AY575" s="1">
        <v>866</v>
      </c>
      <c r="AZ575" s="4">
        <v>895</v>
      </c>
      <c r="BA575" s="4">
        <v>923</v>
      </c>
      <c r="BB575" s="4">
        <v>952</v>
      </c>
      <c r="BC575" s="4">
        <v>980</v>
      </c>
      <c r="BD575" s="4">
        <v>1009</v>
      </c>
      <c r="BE575" s="4">
        <v>1037</v>
      </c>
      <c r="BF575" s="4">
        <v>1066</v>
      </c>
      <c r="BG575" s="4">
        <v>1094</v>
      </c>
      <c r="BH575" s="4">
        <v>1123</v>
      </c>
      <c r="BI575" s="2">
        <v>1151</v>
      </c>
      <c r="BJ575" s="17" t="s">
        <v>0</v>
      </c>
    </row>
    <row r="576" spans="1:62">
      <c r="A576" s="4" t="s">
        <v>3</v>
      </c>
      <c r="B576" s="14"/>
      <c r="C576" s="14"/>
      <c r="D576" s="14"/>
      <c r="E576" s="14"/>
      <c r="F576" s="14"/>
      <c r="G576" s="14"/>
      <c r="H576" s="14"/>
      <c r="J576" s="15"/>
      <c r="R576" s="15"/>
      <c r="X576" s="15"/>
      <c r="AD576" s="15"/>
      <c r="BJ576" s="17"/>
    </row>
    <row r="577" spans="1:62">
      <c r="A577" s="4" t="s">
        <v>753</v>
      </c>
      <c r="B577" s="14"/>
      <c r="C577" s="14"/>
      <c r="D577" s="14"/>
      <c r="E577" s="14"/>
      <c r="F577" s="14"/>
      <c r="G577" s="14"/>
      <c r="H577" s="14"/>
      <c r="J577" s="15"/>
      <c r="R577" s="15"/>
      <c r="X577" s="15"/>
      <c r="AD577" s="15"/>
      <c r="BJ577" s="17"/>
    </row>
    <row r="578" spans="1:62">
      <c r="A578" s="4" t="s">
        <v>580</v>
      </c>
      <c r="B578" s="14">
        <v>8</v>
      </c>
      <c r="C578" s="14">
        <v>11</v>
      </c>
      <c r="D578" s="14">
        <v>14</v>
      </c>
      <c r="E578" s="14">
        <v>17</v>
      </c>
      <c r="F578" s="14">
        <v>20</v>
      </c>
      <c r="G578" s="14">
        <v>23</v>
      </c>
      <c r="H578" s="14">
        <v>26</v>
      </c>
      <c r="I578" s="4">
        <v>29</v>
      </c>
      <c r="J578" s="15">
        <v>34</v>
      </c>
      <c r="K578" s="1">
        <v>39</v>
      </c>
      <c r="L578" s="4">
        <v>44</v>
      </c>
      <c r="M578" s="4">
        <v>49</v>
      </c>
      <c r="N578" s="4">
        <v>54</v>
      </c>
      <c r="O578" s="4">
        <v>59</v>
      </c>
      <c r="P578" s="4">
        <v>64</v>
      </c>
      <c r="Q578" s="4">
        <v>69</v>
      </c>
      <c r="R578" s="15">
        <v>76</v>
      </c>
      <c r="S578" s="4">
        <v>83</v>
      </c>
      <c r="T578" s="4">
        <v>90</v>
      </c>
      <c r="U578" s="2">
        <v>97</v>
      </c>
      <c r="V578" s="4">
        <v>104</v>
      </c>
      <c r="W578" s="4">
        <v>111</v>
      </c>
      <c r="X578" s="15">
        <v>119</v>
      </c>
      <c r="Y578" s="4">
        <v>127</v>
      </c>
      <c r="Z578" s="4">
        <v>135</v>
      </c>
      <c r="AA578" s="4">
        <v>143</v>
      </c>
      <c r="AB578" s="4">
        <v>151</v>
      </c>
      <c r="AC578" s="4">
        <v>159</v>
      </c>
      <c r="AD578" s="15">
        <v>168</v>
      </c>
      <c r="AE578" s="1">
        <v>177</v>
      </c>
      <c r="AF578" s="4">
        <v>186</v>
      </c>
      <c r="AG578" s="4">
        <v>195</v>
      </c>
      <c r="AH578" s="4">
        <v>204</v>
      </c>
      <c r="AI578" s="4">
        <v>213</v>
      </c>
      <c r="AJ578" s="4">
        <v>222</v>
      </c>
      <c r="AK578" s="4">
        <v>231</v>
      </c>
      <c r="AL578" s="4">
        <v>240</v>
      </c>
      <c r="AM578" s="4">
        <v>249</v>
      </c>
      <c r="AN578" s="4">
        <v>258</v>
      </c>
      <c r="AO578" s="2">
        <v>267</v>
      </c>
      <c r="AP578" s="4">
        <v>276</v>
      </c>
      <c r="AQ578" s="4">
        <v>285</v>
      </c>
      <c r="AR578" s="4">
        <v>294</v>
      </c>
      <c r="AS578" s="4">
        <v>303</v>
      </c>
      <c r="AT578" s="4">
        <v>312</v>
      </c>
      <c r="AU578" s="4">
        <v>321</v>
      </c>
      <c r="AV578" s="4">
        <v>330</v>
      </c>
      <c r="AW578" s="4">
        <v>339</v>
      </c>
      <c r="AX578" s="4">
        <v>348</v>
      </c>
      <c r="AY578" s="1">
        <v>357</v>
      </c>
      <c r="AZ578" s="4">
        <v>366</v>
      </c>
      <c r="BA578" s="4">
        <v>375</v>
      </c>
      <c r="BB578" s="4">
        <v>384</v>
      </c>
      <c r="BC578" s="4">
        <v>393</v>
      </c>
      <c r="BD578" s="4">
        <v>402</v>
      </c>
      <c r="BE578" s="4">
        <v>411</v>
      </c>
      <c r="BF578" s="4">
        <v>420</v>
      </c>
      <c r="BG578" s="4">
        <v>429</v>
      </c>
      <c r="BH578" s="4">
        <v>438</v>
      </c>
      <c r="BI578" s="2">
        <v>447</v>
      </c>
      <c r="BJ578" s="17" t="s">
        <v>0</v>
      </c>
    </row>
    <row r="579" spans="1:62">
      <c r="A579" s="4" t="s">
        <v>581</v>
      </c>
      <c r="B579" s="14">
        <v>10</v>
      </c>
      <c r="C579" s="14">
        <v>13</v>
      </c>
      <c r="D579" s="14">
        <v>16</v>
      </c>
      <c r="E579" s="14">
        <v>19</v>
      </c>
      <c r="F579" s="14">
        <v>22</v>
      </c>
      <c r="G579" s="14">
        <v>25</v>
      </c>
      <c r="H579" s="14">
        <v>28</v>
      </c>
      <c r="I579" s="4">
        <v>31</v>
      </c>
      <c r="J579" s="15">
        <v>36</v>
      </c>
      <c r="K579" s="1">
        <v>41</v>
      </c>
      <c r="L579" s="4">
        <v>46</v>
      </c>
      <c r="M579" s="4">
        <v>51</v>
      </c>
      <c r="N579" s="4">
        <v>56</v>
      </c>
      <c r="O579" s="4">
        <v>61</v>
      </c>
      <c r="P579" s="4">
        <v>66</v>
      </c>
      <c r="Q579" s="4">
        <v>71</v>
      </c>
      <c r="R579" s="15">
        <v>78</v>
      </c>
      <c r="S579" s="4">
        <v>85</v>
      </c>
      <c r="T579" s="4">
        <v>92</v>
      </c>
      <c r="U579" s="2">
        <v>99</v>
      </c>
      <c r="V579" s="4">
        <v>106</v>
      </c>
      <c r="W579" s="4">
        <v>113</v>
      </c>
      <c r="X579" s="15">
        <v>121</v>
      </c>
      <c r="Y579" s="4">
        <v>129</v>
      </c>
      <c r="Z579" s="4">
        <v>137</v>
      </c>
      <c r="AA579" s="4">
        <v>145</v>
      </c>
      <c r="AB579" s="4">
        <v>153</v>
      </c>
      <c r="AC579" s="4">
        <v>161</v>
      </c>
      <c r="AD579" s="15">
        <v>170</v>
      </c>
      <c r="AE579" s="1">
        <v>179</v>
      </c>
      <c r="AF579" s="4">
        <v>188</v>
      </c>
      <c r="AG579" s="4">
        <v>197</v>
      </c>
      <c r="AH579" s="4">
        <v>206</v>
      </c>
      <c r="AI579" s="4">
        <v>215</v>
      </c>
      <c r="AJ579" s="4">
        <v>224</v>
      </c>
      <c r="AK579" s="4">
        <v>233</v>
      </c>
      <c r="AL579" s="4">
        <v>242</v>
      </c>
      <c r="AM579" s="4">
        <v>251</v>
      </c>
      <c r="AN579" s="4">
        <v>260</v>
      </c>
      <c r="AO579" s="2">
        <v>269</v>
      </c>
      <c r="AP579" s="4">
        <v>278</v>
      </c>
      <c r="AQ579" s="4">
        <v>287</v>
      </c>
      <c r="AR579" s="4">
        <v>296</v>
      </c>
      <c r="AS579" s="4">
        <v>305</v>
      </c>
      <c r="AT579" s="4">
        <v>314</v>
      </c>
      <c r="AU579" s="4">
        <v>323</v>
      </c>
      <c r="AV579" s="4">
        <v>332</v>
      </c>
      <c r="AW579" s="4">
        <v>341</v>
      </c>
      <c r="AX579" s="4">
        <v>350</v>
      </c>
      <c r="AY579" s="1">
        <v>359</v>
      </c>
      <c r="AZ579" s="4">
        <v>368</v>
      </c>
      <c r="BA579" s="4">
        <v>377</v>
      </c>
      <c r="BB579" s="4">
        <v>386</v>
      </c>
      <c r="BC579" s="4">
        <v>395</v>
      </c>
      <c r="BD579" s="4">
        <v>404</v>
      </c>
      <c r="BE579" s="4">
        <v>413</v>
      </c>
      <c r="BF579" s="4">
        <v>422</v>
      </c>
      <c r="BG579" s="4">
        <v>431</v>
      </c>
      <c r="BH579" s="4">
        <v>440</v>
      </c>
      <c r="BI579" s="2">
        <v>449</v>
      </c>
      <c r="BJ579" s="17" t="s">
        <v>0</v>
      </c>
    </row>
    <row r="580" spans="1:62">
      <c r="A580" s="4" t="s">
        <v>602</v>
      </c>
      <c r="B580" s="14">
        <v>8</v>
      </c>
      <c r="C580" s="14">
        <v>11</v>
      </c>
      <c r="D580" s="14">
        <v>14</v>
      </c>
      <c r="E580" s="14">
        <v>17</v>
      </c>
      <c r="F580" s="14">
        <v>20</v>
      </c>
      <c r="G580" s="14">
        <v>23</v>
      </c>
      <c r="H580" s="14">
        <v>26</v>
      </c>
      <c r="I580" s="4">
        <v>29</v>
      </c>
      <c r="J580" s="15">
        <v>34</v>
      </c>
      <c r="K580" s="1">
        <v>39</v>
      </c>
      <c r="L580" s="4">
        <v>44</v>
      </c>
      <c r="M580" s="4">
        <v>49</v>
      </c>
      <c r="N580" s="4">
        <v>54</v>
      </c>
      <c r="O580" s="4">
        <v>59</v>
      </c>
      <c r="P580" s="4">
        <v>64</v>
      </c>
      <c r="Q580" s="4">
        <v>69</v>
      </c>
      <c r="R580" s="15">
        <v>76</v>
      </c>
      <c r="S580" s="4">
        <v>83</v>
      </c>
      <c r="T580" s="4">
        <v>90</v>
      </c>
      <c r="U580" s="2">
        <v>97</v>
      </c>
      <c r="V580" s="4">
        <v>104</v>
      </c>
      <c r="W580" s="4">
        <v>111</v>
      </c>
      <c r="X580" s="15">
        <v>119</v>
      </c>
      <c r="Y580" s="4">
        <v>127</v>
      </c>
      <c r="Z580" s="4">
        <v>135</v>
      </c>
      <c r="AA580" s="4">
        <v>143</v>
      </c>
      <c r="AB580" s="4">
        <v>151</v>
      </c>
      <c r="AC580" s="4">
        <v>159</v>
      </c>
      <c r="AD580" s="15">
        <v>168</v>
      </c>
      <c r="AE580" s="1">
        <v>177</v>
      </c>
      <c r="AF580" s="4">
        <v>186</v>
      </c>
      <c r="AG580" s="4">
        <v>195</v>
      </c>
      <c r="AH580" s="4">
        <v>204</v>
      </c>
      <c r="AI580" s="4">
        <v>213</v>
      </c>
      <c r="AJ580" s="4">
        <v>222</v>
      </c>
      <c r="AK580" s="4">
        <v>231</v>
      </c>
      <c r="AL580" s="4">
        <v>240</v>
      </c>
      <c r="AM580" s="4">
        <v>249</v>
      </c>
      <c r="AN580" s="4">
        <v>258</v>
      </c>
      <c r="AO580" s="2">
        <v>267</v>
      </c>
      <c r="AP580" s="4">
        <v>276</v>
      </c>
      <c r="AQ580" s="4">
        <v>285</v>
      </c>
      <c r="AR580" s="4">
        <v>294</v>
      </c>
      <c r="AS580" s="4">
        <v>303</v>
      </c>
      <c r="AT580" s="4">
        <v>312</v>
      </c>
      <c r="AU580" s="4">
        <v>321</v>
      </c>
      <c r="AV580" s="4">
        <v>330</v>
      </c>
      <c r="AW580" s="4">
        <v>339</v>
      </c>
      <c r="AX580" s="4">
        <v>348</v>
      </c>
      <c r="AY580" s="1">
        <v>357</v>
      </c>
      <c r="AZ580" s="4">
        <v>366</v>
      </c>
      <c r="BA580" s="4">
        <v>375</v>
      </c>
      <c r="BB580" s="4">
        <v>384</v>
      </c>
      <c r="BC580" s="4">
        <v>393</v>
      </c>
      <c r="BD580" s="4">
        <v>402</v>
      </c>
      <c r="BE580" s="4">
        <v>411</v>
      </c>
      <c r="BF580" s="4">
        <v>420</v>
      </c>
      <c r="BG580" s="4">
        <v>429</v>
      </c>
      <c r="BH580" s="4">
        <v>438</v>
      </c>
      <c r="BI580" s="2">
        <v>447</v>
      </c>
      <c r="BJ580" s="17" t="s">
        <v>0</v>
      </c>
    </row>
    <row r="581" spans="1:62">
      <c r="A581" s="4" t="s">
        <v>603</v>
      </c>
      <c r="B581" s="14">
        <v>10</v>
      </c>
      <c r="C581" s="14">
        <v>13</v>
      </c>
      <c r="D581" s="14">
        <v>16</v>
      </c>
      <c r="E581" s="14">
        <v>19</v>
      </c>
      <c r="F581" s="14">
        <v>22</v>
      </c>
      <c r="G581" s="14">
        <v>25</v>
      </c>
      <c r="H581" s="14">
        <v>28</v>
      </c>
      <c r="I581" s="4">
        <v>31</v>
      </c>
      <c r="J581" s="15">
        <v>36</v>
      </c>
      <c r="K581" s="1">
        <v>41</v>
      </c>
      <c r="L581" s="4">
        <v>46</v>
      </c>
      <c r="M581" s="4">
        <v>51</v>
      </c>
      <c r="N581" s="4">
        <v>56</v>
      </c>
      <c r="O581" s="4">
        <v>61</v>
      </c>
      <c r="P581" s="4">
        <v>66</v>
      </c>
      <c r="Q581" s="4">
        <v>71</v>
      </c>
      <c r="R581" s="15">
        <v>78</v>
      </c>
      <c r="S581" s="4">
        <v>85</v>
      </c>
      <c r="T581" s="4">
        <v>92</v>
      </c>
      <c r="U581" s="2">
        <v>99</v>
      </c>
      <c r="V581" s="4">
        <v>106</v>
      </c>
      <c r="W581" s="4">
        <v>113</v>
      </c>
      <c r="X581" s="15">
        <v>121</v>
      </c>
      <c r="Y581" s="4">
        <v>129</v>
      </c>
      <c r="Z581" s="4">
        <v>137</v>
      </c>
      <c r="AA581" s="4">
        <v>145</v>
      </c>
      <c r="AB581" s="4">
        <v>153</v>
      </c>
      <c r="AC581" s="4">
        <v>161</v>
      </c>
      <c r="AD581" s="15">
        <v>170</v>
      </c>
      <c r="AE581" s="1">
        <v>179</v>
      </c>
      <c r="AF581" s="4">
        <v>188</v>
      </c>
      <c r="AG581" s="4">
        <v>197</v>
      </c>
      <c r="AH581" s="4">
        <v>206</v>
      </c>
      <c r="AI581" s="4">
        <v>215</v>
      </c>
      <c r="AJ581" s="4">
        <v>224</v>
      </c>
      <c r="AK581" s="4">
        <v>233</v>
      </c>
      <c r="AL581" s="4">
        <v>242</v>
      </c>
      <c r="AM581" s="4">
        <v>251</v>
      </c>
      <c r="AN581" s="4">
        <v>260</v>
      </c>
      <c r="AO581" s="2">
        <v>269</v>
      </c>
      <c r="AP581" s="4">
        <v>278</v>
      </c>
      <c r="AQ581" s="4">
        <v>287</v>
      </c>
      <c r="AR581" s="4">
        <v>296</v>
      </c>
      <c r="AS581" s="4">
        <v>305</v>
      </c>
      <c r="AT581" s="4">
        <v>314</v>
      </c>
      <c r="AU581" s="4">
        <v>323</v>
      </c>
      <c r="AV581" s="4">
        <v>332</v>
      </c>
      <c r="AW581" s="4">
        <v>341</v>
      </c>
      <c r="AX581" s="4">
        <v>350</v>
      </c>
      <c r="AY581" s="1">
        <v>359</v>
      </c>
      <c r="AZ581" s="4">
        <v>368</v>
      </c>
      <c r="BA581" s="4">
        <v>377</v>
      </c>
      <c r="BB581" s="4">
        <v>386</v>
      </c>
      <c r="BC581" s="4">
        <v>395</v>
      </c>
      <c r="BD581" s="4">
        <v>404</v>
      </c>
      <c r="BE581" s="4">
        <v>413</v>
      </c>
      <c r="BF581" s="4">
        <v>422</v>
      </c>
      <c r="BG581" s="4">
        <v>431</v>
      </c>
      <c r="BH581" s="4">
        <v>440</v>
      </c>
      <c r="BI581" s="2">
        <v>449</v>
      </c>
      <c r="BJ581" s="17" t="s">
        <v>0</v>
      </c>
    </row>
    <row r="582" spans="1:62">
      <c r="A582" s="4" t="s">
        <v>3</v>
      </c>
      <c r="B582" s="14"/>
      <c r="C582" s="14"/>
      <c r="D582" s="14"/>
      <c r="E582" s="14"/>
      <c r="F582" s="14"/>
      <c r="G582" s="14"/>
      <c r="H582" s="14"/>
      <c r="J582" s="15"/>
      <c r="R582" s="15"/>
      <c r="X582" s="15"/>
      <c r="AD582" s="15"/>
      <c r="BJ582" s="17"/>
    </row>
    <row r="583" spans="1:62">
      <c r="A583" s="4" t="s">
        <v>754</v>
      </c>
      <c r="B583" s="14"/>
      <c r="C583" s="14"/>
      <c r="D583" s="14"/>
      <c r="E583" s="14"/>
      <c r="F583" s="14"/>
      <c r="G583" s="14"/>
      <c r="H583" s="14"/>
      <c r="J583" s="15"/>
      <c r="R583" s="15"/>
      <c r="X583" s="15"/>
      <c r="AD583" s="15"/>
      <c r="BJ583" s="17"/>
    </row>
    <row r="584" spans="1:62">
      <c r="A584" s="4" t="s">
        <v>543</v>
      </c>
      <c r="B584" s="14">
        <v>2</v>
      </c>
      <c r="C584" s="14">
        <v>2.1</v>
      </c>
      <c r="D584" s="14">
        <v>2.2000000000000002</v>
      </c>
      <c r="E584" s="14">
        <v>2.4</v>
      </c>
      <c r="F584" s="14">
        <v>2.5</v>
      </c>
      <c r="G584" s="14">
        <v>2.6</v>
      </c>
      <c r="H584" s="14">
        <v>2.7</v>
      </c>
      <c r="I584" s="4">
        <v>2.9</v>
      </c>
      <c r="J584" s="15">
        <v>3</v>
      </c>
      <c r="K584" s="1">
        <v>3.1</v>
      </c>
      <c r="L584" s="4">
        <v>3.2</v>
      </c>
      <c r="M584" s="4">
        <v>3.4</v>
      </c>
      <c r="N584" s="4">
        <v>3.5</v>
      </c>
      <c r="O584" s="4">
        <v>3.6</v>
      </c>
      <c r="P584" s="4">
        <v>3.7</v>
      </c>
      <c r="Q584" s="4">
        <v>3.9</v>
      </c>
      <c r="R584" s="15">
        <v>4</v>
      </c>
      <c r="S584" s="4">
        <v>4.0999999999999996</v>
      </c>
      <c r="T584" s="4">
        <v>4.2</v>
      </c>
      <c r="U584" s="2">
        <v>4.4000000000000004</v>
      </c>
      <c r="V584" s="4">
        <v>4.5</v>
      </c>
      <c r="W584" s="4">
        <v>4.5999999999999996</v>
      </c>
      <c r="X584" s="15">
        <v>4.7</v>
      </c>
      <c r="Y584" s="4">
        <v>4.9000000000000004</v>
      </c>
      <c r="Z584" s="4">
        <v>5</v>
      </c>
      <c r="AA584" s="4">
        <v>5.0999999999999996</v>
      </c>
      <c r="AB584" s="4">
        <v>5.2</v>
      </c>
      <c r="AC584" s="4">
        <v>5.4</v>
      </c>
      <c r="AD584" s="15">
        <v>5.5</v>
      </c>
      <c r="AE584" s="1">
        <v>5.6</v>
      </c>
      <c r="AF584" s="4">
        <v>5.7</v>
      </c>
      <c r="AG584" s="4">
        <v>5.9</v>
      </c>
      <c r="AH584" s="4">
        <v>6</v>
      </c>
      <c r="AI584" s="4">
        <v>6.1</v>
      </c>
      <c r="AJ584" s="4">
        <v>6.2</v>
      </c>
      <c r="AK584" s="4">
        <v>6.4</v>
      </c>
      <c r="AL584" s="4">
        <v>6.5</v>
      </c>
      <c r="AM584" s="4">
        <v>6.6</v>
      </c>
      <c r="AN584" s="4">
        <v>6.7</v>
      </c>
      <c r="AO584" s="2">
        <v>6.9</v>
      </c>
      <c r="AP584" s="4">
        <v>7</v>
      </c>
      <c r="AQ584" s="4">
        <v>7.1</v>
      </c>
      <c r="AR584" s="4">
        <v>7.2</v>
      </c>
      <c r="AS584" s="4">
        <v>7.4</v>
      </c>
      <c r="AT584" s="4">
        <v>7.5</v>
      </c>
      <c r="AU584" s="4">
        <v>7.6</v>
      </c>
      <c r="AV584" s="4">
        <v>7.7</v>
      </c>
      <c r="AW584" s="4">
        <v>7.9</v>
      </c>
      <c r="AX584" s="4">
        <v>8</v>
      </c>
      <c r="AY584" s="1">
        <v>8.1</v>
      </c>
      <c r="AZ584" s="4">
        <v>8.1999999999999993</v>
      </c>
      <c r="BA584" s="4">
        <v>8.4</v>
      </c>
      <c r="BB584" s="4">
        <v>8.5</v>
      </c>
      <c r="BC584" s="4">
        <v>8.6</v>
      </c>
      <c r="BD584" s="4">
        <v>8.6999999999999993</v>
      </c>
      <c r="BE584" s="4">
        <v>8.9</v>
      </c>
      <c r="BF584" s="4">
        <v>9</v>
      </c>
      <c r="BG584" s="4">
        <v>9.1</v>
      </c>
      <c r="BH584" s="4">
        <v>9.1999999999999993</v>
      </c>
      <c r="BI584" s="2">
        <v>9.4</v>
      </c>
      <c r="BJ584" s="17" t="s">
        <v>0</v>
      </c>
    </row>
    <row r="585" spans="1:62">
      <c r="A585" s="4" t="s">
        <v>580</v>
      </c>
      <c r="B585" s="14">
        <v>32</v>
      </c>
      <c r="C585" s="14">
        <v>38</v>
      </c>
      <c r="D585" s="14">
        <v>44</v>
      </c>
      <c r="E585" s="14">
        <v>50</v>
      </c>
      <c r="F585" s="14">
        <v>56</v>
      </c>
      <c r="G585" s="14">
        <v>62</v>
      </c>
      <c r="H585" s="14">
        <v>68</v>
      </c>
      <c r="I585" s="4">
        <v>74</v>
      </c>
      <c r="J585" s="15">
        <v>88</v>
      </c>
      <c r="K585" s="1">
        <v>102</v>
      </c>
      <c r="L585" s="4">
        <v>116</v>
      </c>
      <c r="M585" s="4">
        <v>130</v>
      </c>
      <c r="N585" s="4">
        <v>144</v>
      </c>
      <c r="O585" s="4">
        <v>158</v>
      </c>
      <c r="P585" s="4">
        <v>172</v>
      </c>
      <c r="Q585" s="4">
        <v>186</v>
      </c>
      <c r="R585" s="15">
        <v>206</v>
      </c>
      <c r="S585" s="4">
        <v>226</v>
      </c>
      <c r="T585" s="4">
        <v>246</v>
      </c>
      <c r="U585" s="2">
        <v>266</v>
      </c>
      <c r="V585" s="4">
        <v>286</v>
      </c>
      <c r="W585" s="4">
        <v>306</v>
      </c>
      <c r="X585" s="15">
        <v>330</v>
      </c>
      <c r="Y585" s="4">
        <v>354</v>
      </c>
      <c r="Z585" s="4">
        <v>378</v>
      </c>
      <c r="AA585" s="4">
        <v>402</v>
      </c>
      <c r="AB585" s="4">
        <v>426</v>
      </c>
      <c r="AC585" s="4">
        <v>450</v>
      </c>
      <c r="AD585" s="15">
        <v>478</v>
      </c>
      <c r="AE585" s="1">
        <v>506</v>
      </c>
      <c r="AF585" s="4">
        <v>534</v>
      </c>
      <c r="AG585" s="4">
        <v>562</v>
      </c>
      <c r="AH585" s="4">
        <v>590</v>
      </c>
      <c r="AI585" s="4">
        <v>618</v>
      </c>
      <c r="AJ585" s="4">
        <v>646</v>
      </c>
      <c r="AK585" s="4">
        <v>674</v>
      </c>
      <c r="AL585" s="4">
        <v>702</v>
      </c>
      <c r="AM585" s="4">
        <v>730</v>
      </c>
      <c r="AN585" s="4">
        <v>758</v>
      </c>
      <c r="AO585" s="2">
        <v>786</v>
      </c>
      <c r="AP585" s="4">
        <v>814</v>
      </c>
      <c r="AQ585" s="4">
        <v>842</v>
      </c>
      <c r="AR585" s="4">
        <v>870</v>
      </c>
      <c r="AS585" s="4">
        <v>898</v>
      </c>
      <c r="AT585" s="4">
        <v>926</v>
      </c>
      <c r="AU585" s="4">
        <v>954</v>
      </c>
      <c r="AV585" s="4">
        <v>982</v>
      </c>
      <c r="AW585" s="4">
        <v>1010</v>
      </c>
      <c r="AX585" s="4">
        <v>1038</v>
      </c>
      <c r="AY585" s="1">
        <v>1066</v>
      </c>
      <c r="AZ585" s="4">
        <v>1094</v>
      </c>
      <c r="BA585" s="4">
        <v>1122</v>
      </c>
      <c r="BB585" s="4">
        <v>1150</v>
      </c>
      <c r="BC585" s="4">
        <v>1178</v>
      </c>
      <c r="BD585" s="4">
        <v>1206</v>
      </c>
      <c r="BE585" s="4">
        <v>1234</v>
      </c>
      <c r="BF585" s="4">
        <v>1262</v>
      </c>
      <c r="BG585" s="4">
        <v>1290</v>
      </c>
      <c r="BH585" s="4">
        <v>1318</v>
      </c>
      <c r="BI585" s="2">
        <v>1346</v>
      </c>
      <c r="BJ585" s="17" t="s">
        <v>0</v>
      </c>
    </row>
    <row r="586" spans="1:62">
      <c r="A586" s="4" t="s">
        <v>581</v>
      </c>
      <c r="B586" s="14">
        <v>35</v>
      </c>
      <c r="C586" s="14">
        <v>43</v>
      </c>
      <c r="D586" s="14">
        <v>51</v>
      </c>
      <c r="E586" s="14">
        <v>59</v>
      </c>
      <c r="F586" s="14">
        <v>67</v>
      </c>
      <c r="G586" s="14">
        <v>75</v>
      </c>
      <c r="H586" s="14">
        <v>83</v>
      </c>
      <c r="I586" s="4">
        <v>91</v>
      </c>
      <c r="J586" s="15">
        <v>107</v>
      </c>
      <c r="K586" s="1">
        <v>123</v>
      </c>
      <c r="L586" s="4">
        <v>139</v>
      </c>
      <c r="M586" s="4">
        <v>155</v>
      </c>
      <c r="N586" s="4">
        <v>171</v>
      </c>
      <c r="O586" s="4">
        <v>187</v>
      </c>
      <c r="P586" s="4">
        <v>203</v>
      </c>
      <c r="Q586" s="4">
        <v>219</v>
      </c>
      <c r="R586" s="15">
        <v>241</v>
      </c>
      <c r="S586" s="4">
        <v>263</v>
      </c>
      <c r="T586" s="4">
        <v>285</v>
      </c>
      <c r="U586" s="2">
        <v>307</v>
      </c>
      <c r="V586" s="4">
        <v>329</v>
      </c>
      <c r="W586" s="4">
        <v>351</v>
      </c>
      <c r="X586" s="15">
        <v>377</v>
      </c>
      <c r="Y586" s="4">
        <v>403</v>
      </c>
      <c r="Z586" s="4">
        <v>429</v>
      </c>
      <c r="AA586" s="4">
        <v>455</v>
      </c>
      <c r="AB586" s="4">
        <v>481</v>
      </c>
      <c r="AC586" s="4">
        <v>507</v>
      </c>
      <c r="AD586" s="15">
        <v>537</v>
      </c>
      <c r="AE586" s="1">
        <v>567</v>
      </c>
      <c r="AF586" s="4">
        <v>597</v>
      </c>
      <c r="AG586" s="4">
        <v>627</v>
      </c>
      <c r="AH586" s="4">
        <v>657</v>
      </c>
      <c r="AI586" s="4">
        <v>687</v>
      </c>
      <c r="AJ586" s="4">
        <v>717</v>
      </c>
      <c r="AK586" s="4">
        <v>747</v>
      </c>
      <c r="AL586" s="4">
        <v>777</v>
      </c>
      <c r="AM586" s="4">
        <v>807</v>
      </c>
      <c r="AN586" s="4">
        <v>837</v>
      </c>
      <c r="AO586" s="2">
        <v>867</v>
      </c>
      <c r="AP586" s="4">
        <v>897</v>
      </c>
      <c r="AQ586" s="4">
        <v>927</v>
      </c>
      <c r="AR586" s="4">
        <v>957</v>
      </c>
      <c r="AS586" s="4">
        <v>987</v>
      </c>
      <c r="AT586" s="4">
        <v>1017</v>
      </c>
      <c r="AU586" s="4">
        <v>1047</v>
      </c>
      <c r="AV586" s="4">
        <v>1077</v>
      </c>
      <c r="AW586" s="4">
        <v>1107</v>
      </c>
      <c r="AX586" s="4">
        <v>1137</v>
      </c>
      <c r="AY586" s="1">
        <v>1167</v>
      </c>
      <c r="AZ586" s="4">
        <v>1197</v>
      </c>
      <c r="BA586" s="4">
        <v>1227</v>
      </c>
      <c r="BB586" s="4">
        <v>1257</v>
      </c>
      <c r="BC586" s="4">
        <v>1287</v>
      </c>
      <c r="BD586" s="4">
        <v>1317</v>
      </c>
      <c r="BE586" s="4">
        <v>1347</v>
      </c>
      <c r="BF586" s="4">
        <v>1377</v>
      </c>
      <c r="BG586" s="4">
        <v>1407</v>
      </c>
      <c r="BH586" s="4">
        <v>1437</v>
      </c>
      <c r="BI586" s="2">
        <v>1467</v>
      </c>
      <c r="BJ586" s="17" t="s">
        <v>0</v>
      </c>
    </row>
    <row r="587" spans="1:62">
      <c r="A587" s="4" t="s">
        <v>3</v>
      </c>
      <c r="B587" s="14"/>
      <c r="C587" s="14"/>
      <c r="D587" s="14"/>
      <c r="E587" s="14"/>
      <c r="F587" s="14"/>
      <c r="G587" s="14"/>
      <c r="H587" s="14"/>
      <c r="J587" s="15"/>
      <c r="R587" s="15"/>
      <c r="X587" s="15"/>
      <c r="AD587" s="15"/>
      <c r="BJ587" s="17"/>
    </row>
    <row r="588" spans="1:62">
      <c r="A588" s="4" t="s">
        <v>755</v>
      </c>
      <c r="B588" s="14"/>
      <c r="C588" s="14"/>
      <c r="D588" s="14"/>
      <c r="E588" s="14"/>
      <c r="F588" s="14"/>
      <c r="G588" s="14"/>
      <c r="H588" s="14"/>
      <c r="J588" s="15"/>
      <c r="R588" s="15"/>
      <c r="X588" s="15"/>
      <c r="AD588" s="15"/>
      <c r="BJ588" s="17"/>
    </row>
    <row r="589" spans="1:62">
      <c r="A589" s="4" t="s">
        <v>756</v>
      </c>
      <c r="B589" s="14">
        <v>63</v>
      </c>
      <c r="C589" s="14">
        <v>66</v>
      </c>
      <c r="D589" s="14">
        <v>69</v>
      </c>
      <c r="E589" s="14">
        <v>72</v>
      </c>
      <c r="F589" s="14">
        <v>75</v>
      </c>
      <c r="G589" s="14">
        <v>78</v>
      </c>
      <c r="H589" s="14">
        <v>81</v>
      </c>
      <c r="I589" s="4">
        <v>84</v>
      </c>
      <c r="J589" s="15">
        <v>87</v>
      </c>
      <c r="K589" s="1">
        <v>90</v>
      </c>
      <c r="L589" s="4">
        <v>93</v>
      </c>
      <c r="M589" s="4">
        <v>96</v>
      </c>
      <c r="N589" s="4">
        <v>99</v>
      </c>
      <c r="O589" s="4">
        <v>102</v>
      </c>
      <c r="P589" s="4">
        <v>105</v>
      </c>
      <c r="Q589" s="4">
        <v>108</v>
      </c>
      <c r="R589" s="15">
        <v>111</v>
      </c>
      <c r="S589" s="4">
        <v>114</v>
      </c>
      <c r="T589" s="4">
        <v>117</v>
      </c>
      <c r="U589" s="2">
        <v>120</v>
      </c>
      <c r="V589" s="4">
        <v>123</v>
      </c>
      <c r="W589" s="4">
        <v>126</v>
      </c>
      <c r="X589" s="15">
        <v>129</v>
      </c>
      <c r="Y589" s="4">
        <v>132</v>
      </c>
      <c r="Z589" s="4">
        <v>135</v>
      </c>
      <c r="AA589" s="4">
        <v>138</v>
      </c>
      <c r="AB589" s="4">
        <v>141</v>
      </c>
      <c r="AC589" s="4">
        <v>144</v>
      </c>
      <c r="AD589" s="15">
        <v>147</v>
      </c>
      <c r="AE589" s="1">
        <v>150</v>
      </c>
      <c r="AF589" s="4">
        <v>153</v>
      </c>
      <c r="AG589" s="4">
        <v>156</v>
      </c>
      <c r="AH589" s="4">
        <v>159</v>
      </c>
      <c r="AI589" s="4">
        <v>162</v>
      </c>
      <c r="AJ589" s="4">
        <v>165</v>
      </c>
      <c r="AK589" s="4">
        <v>168</v>
      </c>
      <c r="AL589" s="4">
        <v>171</v>
      </c>
      <c r="AM589" s="4">
        <v>174</v>
      </c>
      <c r="AN589" s="4">
        <v>177</v>
      </c>
      <c r="AO589" s="2">
        <v>180</v>
      </c>
      <c r="AP589" s="4">
        <v>183</v>
      </c>
      <c r="AQ589" s="4">
        <v>186</v>
      </c>
      <c r="AR589" s="4">
        <v>189</v>
      </c>
      <c r="AS589" s="4">
        <v>192</v>
      </c>
      <c r="AT589" s="4">
        <v>195</v>
      </c>
      <c r="AU589" s="4">
        <v>198</v>
      </c>
      <c r="AV589" s="4">
        <v>201</v>
      </c>
      <c r="AW589" s="4">
        <v>204</v>
      </c>
      <c r="AX589" s="4">
        <v>207</v>
      </c>
      <c r="AY589" s="1">
        <v>210</v>
      </c>
      <c r="AZ589" s="4">
        <v>213</v>
      </c>
      <c r="BA589" s="4">
        <v>216</v>
      </c>
      <c r="BB589" s="4">
        <v>219</v>
      </c>
      <c r="BC589" s="4">
        <v>222</v>
      </c>
      <c r="BD589" s="4">
        <v>225</v>
      </c>
      <c r="BE589" s="4">
        <v>228</v>
      </c>
      <c r="BF589" s="4">
        <v>231</v>
      </c>
      <c r="BG589" s="4">
        <v>234</v>
      </c>
      <c r="BH589" s="4">
        <v>237</v>
      </c>
      <c r="BI589" s="2">
        <v>240</v>
      </c>
      <c r="BJ589" s="17" t="s">
        <v>0</v>
      </c>
    </row>
    <row r="590" spans="1:62">
      <c r="A590" s="4" t="s">
        <v>580</v>
      </c>
      <c r="B590" s="14">
        <v>16</v>
      </c>
      <c r="C590" s="14">
        <v>25</v>
      </c>
      <c r="D590" s="14">
        <v>37</v>
      </c>
      <c r="E590" s="14">
        <v>48</v>
      </c>
      <c r="F590" s="14">
        <v>59</v>
      </c>
      <c r="G590" s="14">
        <v>70</v>
      </c>
      <c r="H590" s="14">
        <v>81</v>
      </c>
      <c r="I590" s="4">
        <v>91</v>
      </c>
      <c r="J590" s="15">
        <v>105</v>
      </c>
      <c r="K590" s="1">
        <v>119</v>
      </c>
      <c r="L590" s="4">
        <v>133</v>
      </c>
      <c r="M590" s="4">
        <v>147</v>
      </c>
      <c r="N590" s="4">
        <v>162</v>
      </c>
      <c r="O590" s="4">
        <v>176</v>
      </c>
      <c r="P590" s="4">
        <v>190</v>
      </c>
      <c r="Q590" s="4">
        <v>204</v>
      </c>
      <c r="R590" s="15">
        <v>221</v>
      </c>
      <c r="S590" s="4">
        <v>238</v>
      </c>
      <c r="T590" s="4">
        <v>255</v>
      </c>
      <c r="U590" s="2">
        <v>273</v>
      </c>
      <c r="V590" s="4">
        <v>290</v>
      </c>
      <c r="W590" s="4">
        <v>307</v>
      </c>
      <c r="X590" s="15">
        <v>330</v>
      </c>
      <c r="Y590" s="4">
        <v>353</v>
      </c>
      <c r="Z590" s="4">
        <v>375</v>
      </c>
      <c r="AA590" s="4">
        <v>398</v>
      </c>
      <c r="AB590" s="4">
        <v>421</v>
      </c>
      <c r="AC590" s="4">
        <v>443</v>
      </c>
      <c r="AD590" s="15">
        <v>470</v>
      </c>
      <c r="AE590" s="1">
        <v>497</v>
      </c>
      <c r="AF590" s="4">
        <v>524</v>
      </c>
      <c r="AG590" s="4">
        <v>551</v>
      </c>
      <c r="AH590" s="4">
        <v>578</v>
      </c>
      <c r="AI590" s="4">
        <v>605</v>
      </c>
      <c r="AJ590" s="4">
        <v>632</v>
      </c>
      <c r="AK590" s="4">
        <v>659</v>
      </c>
      <c r="AL590" s="4">
        <v>686</v>
      </c>
      <c r="AM590" s="4">
        <v>713</v>
      </c>
      <c r="AN590" s="4">
        <v>740</v>
      </c>
      <c r="AO590" s="2">
        <v>767</v>
      </c>
      <c r="AP590" s="4">
        <v>794</v>
      </c>
      <c r="AQ590" s="4">
        <v>821</v>
      </c>
      <c r="AR590" s="4">
        <v>848</v>
      </c>
      <c r="AS590" s="4">
        <v>875</v>
      </c>
      <c r="AT590" s="4">
        <v>902</v>
      </c>
      <c r="AU590" s="4">
        <v>929</v>
      </c>
      <c r="AV590" s="4">
        <v>956</v>
      </c>
      <c r="AW590" s="4">
        <v>983</v>
      </c>
      <c r="AX590" s="4">
        <v>1010</v>
      </c>
      <c r="AY590" s="1">
        <v>1037</v>
      </c>
      <c r="AZ590" s="4">
        <v>1064</v>
      </c>
      <c r="BA590" s="4">
        <v>1091</v>
      </c>
      <c r="BB590" s="4">
        <v>1118</v>
      </c>
      <c r="BC590" s="4">
        <v>1145</v>
      </c>
      <c r="BD590" s="4">
        <v>1172</v>
      </c>
      <c r="BE590" s="4">
        <v>1199</v>
      </c>
      <c r="BF590" s="4">
        <v>1226</v>
      </c>
      <c r="BG590" s="4">
        <v>1253</v>
      </c>
      <c r="BH590" s="4">
        <v>1280</v>
      </c>
      <c r="BI590" s="2">
        <v>1307</v>
      </c>
      <c r="BJ590" s="17" t="s">
        <v>0</v>
      </c>
    </row>
    <row r="591" spans="1:62">
      <c r="A591" s="4" t="s">
        <v>581</v>
      </c>
      <c r="B591" s="14">
        <v>48</v>
      </c>
      <c r="C591" s="14">
        <v>59</v>
      </c>
      <c r="D591" s="14">
        <v>70</v>
      </c>
      <c r="E591" s="14">
        <v>81</v>
      </c>
      <c r="F591" s="14">
        <v>91</v>
      </c>
      <c r="G591" s="14">
        <v>102</v>
      </c>
      <c r="H591" s="14">
        <v>113</v>
      </c>
      <c r="I591" s="4">
        <v>124</v>
      </c>
      <c r="J591" s="15">
        <v>140</v>
      </c>
      <c r="K591" s="1">
        <v>156</v>
      </c>
      <c r="L591" s="4">
        <v>172</v>
      </c>
      <c r="M591" s="4">
        <v>189</v>
      </c>
      <c r="N591" s="4">
        <v>205</v>
      </c>
      <c r="O591" s="4">
        <v>221</v>
      </c>
      <c r="P591" s="4">
        <v>237</v>
      </c>
      <c r="Q591" s="4">
        <v>253</v>
      </c>
      <c r="R591" s="15">
        <v>273</v>
      </c>
      <c r="S591" s="4">
        <v>292</v>
      </c>
      <c r="T591" s="4">
        <v>312</v>
      </c>
      <c r="U591" s="2">
        <v>331</v>
      </c>
      <c r="V591" s="4">
        <v>351</v>
      </c>
      <c r="W591" s="4">
        <v>370</v>
      </c>
      <c r="X591" s="15">
        <v>395</v>
      </c>
      <c r="Y591" s="4">
        <v>420</v>
      </c>
      <c r="Z591" s="4">
        <v>444</v>
      </c>
      <c r="AA591" s="4">
        <v>469</v>
      </c>
      <c r="AB591" s="4">
        <v>494</v>
      </c>
      <c r="AC591" s="4">
        <v>519</v>
      </c>
      <c r="AD591" s="15">
        <v>548</v>
      </c>
      <c r="AE591" s="1">
        <v>577</v>
      </c>
      <c r="AF591" s="4">
        <v>606</v>
      </c>
      <c r="AG591" s="4">
        <v>636</v>
      </c>
      <c r="AH591" s="4">
        <v>665</v>
      </c>
      <c r="AI591" s="4">
        <v>694</v>
      </c>
      <c r="AJ591" s="4">
        <v>723</v>
      </c>
      <c r="AK591" s="4">
        <v>752</v>
      </c>
      <c r="AL591" s="4">
        <v>781</v>
      </c>
      <c r="AM591" s="4">
        <v>811</v>
      </c>
      <c r="AN591" s="4">
        <v>840</v>
      </c>
      <c r="AO591" s="2">
        <v>869</v>
      </c>
      <c r="AP591" s="4">
        <v>898</v>
      </c>
      <c r="AQ591" s="4">
        <v>927</v>
      </c>
      <c r="AR591" s="4">
        <v>956</v>
      </c>
      <c r="AS591" s="4">
        <v>986</v>
      </c>
      <c r="AT591" s="4">
        <v>1015</v>
      </c>
      <c r="AU591" s="4">
        <v>1044</v>
      </c>
      <c r="AV591" s="4">
        <v>1073</v>
      </c>
      <c r="AW591" s="4">
        <v>1102</v>
      </c>
      <c r="AX591" s="4">
        <v>1131</v>
      </c>
      <c r="AY591" s="1">
        <v>1161</v>
      </c>
      <c r="AZ591" s="4">
        <v>1190</v>
      </c>
      <c r="BA591" s="4">
        <v>1219</v>
      </c>
      <c r="BB591" s="4">
        <v>1248</v>
      </c>
      <c r="BC591" s="4">
        <v>1277</v>
      </c>
      <c r="BD591" s="4">
        <v>1306</v>
      </c>
      <c r="BE591" s="4">
        <v>1336</v>
      </c>
      <c r="BF591" s="4">
        <v>1365</v>
      </c>
      <c r="BG591" s="4">
        <v>1394</v>
      </c>
      <c r="BH591" s="4">
        <v>1423</v>
      </c>
      <c r="BI591" s="2">
        <v>1452</v>
      </c>
      <c r="BJ591" s="17" t="s">
        <v>0</v>
      </c>
    </row>
    <row r="592" spans="1:62">
      <c r="A592" s="4" t="s">
        <v>602</v>
      </c>
      <c r="B592" s="14">
        <v>15</v>
      </c>
      <c r="C592" s="14">
        <v>25</v>
      </c>
      <c r="D592" s="14">
        <v>35</v>
      </c>
      <c r="E592" s="14">
        <v>45</v>
      </c>
      <c r="F592" s="14">
        <v>55</v>
      </c>
      <c r="G592" s="14">
        <v>65</v>
      </c>
      <c r="H592" s="14">
        <v>75</v>
      </c>
      <c r="I592" s="4">
        <v>85</v>
      </c>
      <c r="J592" s="15">
        <v>98</v>
      </c>
      <c r="K592" s="1">
        <v>111</v>
      </c>
      <c r="L592" s="4">
        <v>124</v>
      </c>
      <c r="M592" s="4">
        <v>137</v>
      </c>
      <c r="N592" s="4">
        <v>150</v>
      </c>
      <c r="O592" s="4">
        <v>163</v>
      </c>
      <c r="P592" s="4">
        <v>176</v>
      </c>
      <c r="Q592" s="4">
        <v>189</v>
      </c>
      <c r="R592" s="15">
        <v>206</v>
      </c>
      <c r="S592" s="4">
        <v>223</v>
      </c>
      <c r="T592" s="4">
        <v>240</v>
      </c>
      <c r="U592" s="2">
        <v>257</v>
      </c>
      <c r="V592" s="4">
        <v>274</v>
      </c>
      <c r="W592" s="4">
        <v>291</v>
      </c>
      <c r="X592" s="15">
        <v>312</v>
      </c>
      <c r="Y592" s="4">
        <v>333</v>
      </c>
      <c r="Z592" s="4">
        <v>354</v>
      </c>
      <c r="AA592" s="4">
        <v>375</v>
      </c>
      <c r="AB592" s="4">
        <v>396</v>
      </c>
      <c r="AC592" s="4">
        <v>417</v>
      </c>
      <c r="AD592" s="15">
        <v>442</v>
      </c>
      <c r="AE592" s="1">
        <v>467</v>
      </c>
      <c r="AF592" s="4">
        <v>492</v>
      </c>
      <c r="AG592" s="4">
        <v>517</v>
      </c>
      <c r="AH592" s="4">
        <v>542</v>
      </c>
      <c r="AI592" s="4">
        <v>567</v>
      </c>
      <c r="AJ592" s="4">
        <v>592</v>
      </c>
      <c r="AK592" s="4">
        <v>617</v>
      </c>
      <c r="AL592" s="4">
        <v>642</v>
      </c>
      <c r="AM592" s="4">
        <v>667</v>
      </c>
      <c r="AN592" s="4">
        <v>692</v>
      </c>
      <c r="AO592" s="2">
        <v>717</v>
      </c>
      <c r="AP592" s="4">
        <v>742</v>
      </c>
      <c r="AQ592" s="4">
        <v>767</v>
      </c>
      <c r="AR592" s="4">
        <v>792</v>
      </c>
      <c r="AS592" s="4">
        <v>817</v>
      </c>
      <c r="AT592" s="4">
        <v>842</v>
      </c>
      <c r="AU592" s="4">
        <v>867</v>
      </c>
      <c r="AV592" s="4">
        <v>892</v>
      </c>
      <c r="AW592" s="4">
        <v>917</v>
      </c>
      <c r="AX592" s="4">
        <v>942</v>
      </c>
      <c r="AY592" s="1">
        <v>967</v>
      </c>
      <c r="AZ592" s="4">
        <v>992</v>
      </c>
      <c r="BA592" s="4">
        <v>1017</v>
      </c>
      <c r="BB592" s="4">
        <v>1042</v>
      </c>
      <c r="BC592" s="4">
        <v>1067</v>
      </c>
      <c r="BD592" s="4">
        <v>1092</v>
      </c>
      <c r="BE592" s="4">
        <v>1117</v>
      </c>
      <c r="BF592" s="4">
        <v>1142</v>
      </c>
      <c r="BG592" s="4">
        <v>1167</v>
      </c>
      <c r="BH592" s="4">
        <v>1192</v>
      </c>
      <c r="BI592" s="2">
        <v>1217</v>
      </c>
      <c r="BJ592" s="17" t="s">
        <v>0</v>
      </c>
    </row>
    <row r="593" spans="1:62">
      <c r="A593" s="4" t="s">
        <v>603</v>
      </c>
      <c r="B593" s="14">
        <v>45</v>
      </c>
      <c r="C593" s="14">
        <v>56</v>
      </c>
      <c r="D593" s="14">
        <v>67</v>
      </c>
      <c r="E593" s="14">
        <v>78</v>
      </c>
      <c r="F593" s="14">
        <v>89</v>
      </c>
      <c r="G593" s="14">
        <v>100</v>
      </c>
      <c r="H593" s="14">
        <v>111</v>
      </c>
      <c r="I593" s="4">
        <v>122</v>
      </c>
      <c r="J593" s="15">
        <v>137</v>
      </c>
      <c r="K593" s="1">
        <v>152</v>
      </c>
      <c r="L593" s="4">
        <v>167</v>
      </c>
      <c r="M593" s="4">
        <v>182</v>
      </c>
      <c r="N593" s="4">
        <v>197</v>
      </c>
      <c r="O593" s="4">
        <v>212</v>
      </c>
      <c r="P593" s="4">
        <v>227</v>
      </c>
      <c r="Q593" s="4">
        <v>242</v>
      </c>
      <c r="R593" s="15">
        <v>261</v>
      </c>
      <c r="S593" s="4">
        <v>280</v>
      </c>
      <c r="T593" s="4">
        <v>299</v>
      </c>
      <c r="U593" s="2">
        <v>318</v>
      </c>
      <c r="V593" s="4">
        <v>337</v>
      </c>
      <c r="W593" s="4">
        <v>356</v>
      </c>
      <c r="X593" s="15">
        <v>379</v>
      </c>
      <c r="Y593" s="4">
        <v>402</v>
      </c>
      <c r="Z593" s="4">
        <v>425</v>
      </c>
      <c r="AA593" s="4">
        <v>448</v>
      </c>
      <c r="AB593" s="4">
        <v>471</v>
      </c>
      <c r="AC593" s="4">
        <v>494</v>
      </c>
      <c r="AD593" s="15">
        <v>521</v>
      </c>
      <c r="AE593" s="1">
        <v>548</v>
      </c>
      <c r="AF593" s="4">
        <v>575</v>
      </c>
      <c r="AG593" s="4">
        <v>602</v>
      </c>
      <c r="AH593" s="4">
        <v>629</v>
      </c>
      <c r="AI593" s="4">
        <v>656</v>
      </c>
      <c r="AJ593" s="4">
        <v>683</v>
      </c>
      <c r="AK593" s="4">
        <v>710</v>
      </c>
      <c r="AL593" s="4">
        <v>737</v>
      </c>
      <c r="AM593" s="4">
        <v>764</v>
      </c>
      <c r="AN593" s="4">
        <v>791</v>
      </c>
      <c r="AO593" s="2">
        <v>818</v>
      </c>
      <c r="AP593" s="4">
        <v>845</v>
      </c>
      <c r="AQ593" s="4">
        <v>872</v>
      </c>
      <c r="AR593" s="4">
        <v>899</v>
      </c>
      <c r="AS593" s="4">
        <v>926</v>
      </c>
      <c r="AT593" s="4">
        <v>953</v>
      </c>
      <c r="AU593" s="4">
        <v>980</v>
      </c>
      <c r="AV593" s="4">
        <v>1007</v>
      </c>
      <c r="AW593" s="4">
        <v>1034</v>
      </c>
      <c r="AX593" s="4">
        <v>1061</v>
      </c>
      <c r="AY593" s="1">
        <v>1088</v>
      </c>
      <c r="AZ593" s="4">
        <v>1115</v>
      </c>
      <c r="BA593" s="4">
        <v>1142</v>
      </c>
      <c r="BB593" s="4">
        <v>1169</v>
      </c>
      <c r="BC593" s="4">
        <v>1196</v>
      </c>
      <c r="BD593" s="4">
        <v>1223</v>
      </c>
      <c r="BE593" s="4">
        <v>1250</v>
      </c>
      <c r="BF593" s="4">
        <v>1277</v>
      </c>
      <c r="BG593" s="4">
        <v>1304</v>
      </c>
      <c r="BH593" s="4">
        <v>1331</v>
      </c>
      <c r="BI593" s="2">
        <v>1358</v>
      </c>
      <c r="BJ593" s="17" t="s">
        <v>0</v>
      </c>
    </row>
    <row r="594" spans="1:62">
      <c r="A594" s="4" t="s">
        <v>612</v>
      </c>
      <c r="B594" s="14">
        <v>11</v>
      </c>
      <c r="C594" s="14">
        <v>18</v>
      </c>
      <c r="D594" s="14">
        <v>25</v>
      </c>
      <c r="E594" s="14">
        <v>32</v>
      </c>
      <c r="F594" s="14">
        <v>39</v>
      </c>
      <c r="G594" s="14">
        <v>46</v>
      </c>
      <c r="H594" s="14">
        <v>53</v>
      </c>
      <c r="I594" s="4">
        <v>60</v>
      </c>
      <c r="J594" s="15">
        <v>69</v>
      </c>
      <c r="K594" s="1">
        <v>77</v>
      </c>
      <c r="L594" s="4">
        <v>85</v>
      </c>
      <c r="M594" s="4">
        <v>93</v>
      </c>
      <c r="N594" s="4">
        <v>101</v>
      </c>
      <c r="O594" s="4">
        <v>110</v>
      </c>
      <c r="P594" s="4">
        <v>118</v>
      </c>
      <c r="Q594" s="4">
        <v>126</v>
      </c>
      <c r="R594" s="15">
        <v>135</v>
      </c>
      <c r="S594" s="4">
        <v>145</v>
      </c>
      <c r="T594" s="4">
        <v>154</v>
      </c>
      <c r="U594" s="2">
        <v>164</v>
      </c>
      <c r="V594" s="4">
        <v>173</v>
      </c>
      <c r="W594" s="4">
        <v>182</v>
      </c>
      <c r="X594" s="15">
        <v>193</v>
      </c>
      <c r="Y594" s="4">
        <v>203</v>
      </c>
      <c r="Z594" s="4">
        <v>214</v>
      </c>
      <c r="AA594" s="4">
        <v>225</v>
      </c>
      <c r="AB594" s="4">
        <v>235</v>
      </c>
      <c r="AC594" s="4">
        <v>246</v>
      </c>
      <c r="AD594" s="15">
        <v>257</v>
      </c>
      <c r="AE594" s="1">
        <v>269</v>
      </c>
      <c r="AF594" s="4">
        <v>281</v>
      </c>
      <c r="AG594" s="4">
        <v>292</v>
      </c>
      <c r="AH594" s="4">
        <v>304</v>
      </c>
      <c r="AI594" s="4">
        <v>316</v>
      </c>
      <c r="AJ594" s="4">
        <v>328</v>
      </c>
      <c r="AK594" s="4">
        <v>339</v>
      </c>
      <c r="AL594" s="4">
        <v>351</v>
      </c>
      <c r="AM594" s="4">
        <v>363</v>
      </c>
      <c r="AN594" s="4">
        <v>375</v>
      </c>
      <c r="AO594" s="2">
        <v>386</v>
      </c>
      <c r="AP594" s="4">
        <v>398</v>
      </c>
      <c r="AQ594" s="4">
        <v>410</v>
      </c>
      <c r="AR594" s="4">
        <v>421</v>
      </c>
      <c r="AS594" s="4">
        <v>433</v>
      </c>
      <c r="AT594" s="4">
        <v>445</v>
      </c>
      <c r="AU594" s="4">
        <v>457</v>
      </c>
      <c r="AV594" s="4">
        <v>468</v>
      </c>
      <c r="AW594" s="4">
        <v>480</v>
      </c>
      <c r="AX594" s="4">
        <v>492</v>
      </c>
      <c r="AY594" s="1">
        <v>503</v>
      </c>
      <c r="AZ594" s="4">
        <v>515</v>
      </c>
      <c r="BA594" s="4">
        <v>527</v>
      </c>
      <c r="BB594" s="4">
        <v>539</v>
      </c>
      <c r="BC594" s="4">
        <v>550</v>
      </c>
      <c r="BD594" s="4">
        <v>562</v>
      </c>
      <c r="BE594" s="4">
        <v>574</v>
      </c>
      <c r="BF594" s="4">
        <v>585</v>
      </c>
      <c r="BG594" s="4">
        <v>597</v>
      </c>
      <c r="BH594" s="4">
        <v>609</v>
      </c>
      <c r="BI594" s="2">
        <v>621</v>
      </c>
      <c r="BJ594" s="17" t="s">
        <v>0</v>
      </c>
    </row>
    <row r="595" spans="1:62">
      <c r="A595" s="4" t="s">
        <v>613</v>
      </c>
      <c r="B595" s="14">
        <v>16</v>
      </c>
      <c r="C595" s="14">
        <v>23</v>
      </c>
      <c r="D595" s="14">
        <v>30</v>
      </c>
      <c r="E595" s="14">
        <v>37</v>
      </c>
      <c r="F595" s="14">
        <v>44</v>
      </c>
      <c r="G595" s="14">
        <v>51</v>
      </c>
      <c r="H595" s="14">
        <v>58</v>
      </c>
      <c r="I595" s="4">
        <v>65</v>
      </c>
      <c r="J595" s="15">
        <v>73</v>
      </c>
      <c r="K595" s="1">
        <v>82</v>
      </c>
      <c r="L595" s="4">
        <v>90</v>
      </c>
      <c r="M595" s="4">
        <v>98</v>
      </c>
      <c r="N595" s="4">
        <v>106</v>
      </c>
      <c r="O595" s="4">
        <v>114</v>
      </c>
      <c r="P595" s="4">
        <v>123</v>
      </c>
      <c r="Q595" s="4">
        <v>131</v>
      </c>
      <c r="R595" s="15">
        <v>140</v>
      </c>
      <c r="S595" s="4">
        <v>150</v>
      </c>
      <c r="T595" s="4">
        <v>159</v>
      </c>
      <c r="U595" s="2">
        <v>168</v>
      </c>
      <c r="V595" s="4">
        <v>178</v>
      </c>
      <c r="W595" s="4">
        <v>187</v>
      </c>
      <c r="X595" s="15">
        <v>198</v>
      </c>
      <c r="Y595" s="4">
        <v>208</v>
      </c>
      <c r="Z595" s="4">
        <v>219</v>
      </c>
      <c r="AA595" s="4">
        <v>229</v>
      </c>
      <c r="AB595" s="4">
        <v>240</v>
      </c>
      <c r="AC595" s="4">
        <v>250</v>
      </c>
      <c r="AD595" s="15">
        <v>262</v>
      </c>
      <c r="AE595" s="1">
        <v>274</v>
      </c>
      <c r="AF595" s="4">
        <v>285</v>
      </c>
      <c r="AG595" s="4">
        <v>297</v>
      </c>
      <c r="AH595" s="4">
        <v>309</v>
      </c>
      <c r="AI595" s="4">
        <v>321</v>
      </c>
      <c r="AJ595" s="4">
        <v>332</v>
      </c>
      <c r="AK595" s="4">
        <v>344</v>
      </c>
      <c r="AL595" s="4">
        <v>356</v>
      </c>
      <c r="AM595" s="4">
        <v>367</v>
      </c>
      <c r="AN595" s="4">
        <v>379</v>
      </c>
      <c r="AO595" s="2">
        <v>391</v>
      </c>
      <c r="AP595" s="4">
        <v>403</v>
      </c>
      <c r="AQ595" s="4">
        <v>414</v>
      </c>
      <c r="AR595" s="4">
        <v>426</v>
      </c>
      <c r="AS595" s="4">
        <v>438</v>
      </c>
      <c r="AT595" s="4">
        <v>450</v>
      </c>
      <c r="AU595" s="4">
        <v>461</v>
      </c>
      <c r="AV595" s="4">
        <v>473</v>
      </c>
      <c r="AW595" s="4">
        <v>485</v>
      </c>
      <c r="AX595" s="4">
        <v>496</v>
      </c>
      <c r="AY595" s="1">
        <v>508</v>
      </c>
      <c r="AZ595" s="4">
        <v>520</v>
      </c>
      <c r="BA595" s="4">
        <v>532</v>
      </c>
      <c r="BB595" s="4">
        <v>543</v>
      </c>
      <c r="BC595" s="4">
        <v>555</v>
      </c>
      <c r="BD595" s="4">
        <v>567</v>
      </c>
      <c r="BE595" s="4">
        <v>578</v>
      </c>
      <c r="BF595" s="4">
        <v>590</v>
      </c>
      <c r="BG595" s="4">
        <v>602</v>
      </c>
      <c r="BH595" s="4">
        <v>614</v>
      </c>
      <c r="BI595" s="2">
        <v>625</v>
      </c>
      <c r="BJ595" s="17" t="s">
        <v>0</v>
      </c>
    </row>
    <row r="596" spans="1:62">
      <c r="A596" s="4" t="s">
        <v>3</v>
      </c>
      <c r="B596" s="14"/>
      <c r="C596" s="14"/>
      <c r="D596" s="14"/>
      <c r="E596" s="14"/>
      <c r="F596" s="14"/>
      <c r="G596" s="14"/>
      <c r="H596" s="14"/>
      <c r="J596" s="15"/>
      <c r="R596" s="15"/>
      <c r="X596" s="15"/>
      <c r="AD596" s="15"/>
      <c r="BJ596" s="17"/>
    </row>
    <row r="597" spans="1:62">
      <c r="A597" s="4" t="s">
        <v>757</v>
      </c>
      <c r="B597" s="14"/>
      <c r="C597" s="14"/>
      <c r="D597" s="14"/>
      <c r="E597" s="14"/>
      <c r="F597" s="14"/>
      <c r="G597" s="14"/>
      <c r="H597" s="14"/>
      <c r="J597" s="15"/>
      <c r="R597" s="15"/>
      <c r="X597" s="15"/>
      <c r="AD597" s="15"/>
      <c r="BJ597" s="17"/>
    </row>
    <row r="598" spans="1:62">
      <c r="A598" s="4" t="s">
        <v>756</v>
      </c>
      <c r="B598" s="14">
        <v>63</v>
      </c>
      <c r="C598" s="14">
        <v>66</v>
      </c>
      <c r="D598" s="14">
        <v>69</v>
      </c>
      <c r="E598" s="14">
        <v>72</v>
      </c>
      <c r="F598" s="14">
        <v>75</v>
      </c>
      <c r="G598" s="14">
        <v>78</v>
      </c>
      <c r="H598" s="14">
        <v>81</v>
      </c>
      <c r="I598" s="4">
        <v>84</v>
      </c>
      <c r="J598" s="15">
        <v>87</v>
      </c>
      <c r="K598" s="1">
        <v>90</v>
      </c>
      <c r="L598" s="4">
        <v>93</v>
      </c>
      <c r="M598" s="4">
        <v>96</v>
      </c>
      <c r="N598" s="4">
        <v>99</v>
      </c>
      <c r="O598" s="4">
        <v>102</v>
      </c>
      <c r="P598" s="4">
        <v>105</v>
      </c>
      <c r="Q598" s="4">
        <v>108</v>
      </c>
      <c r="R598" s="15">
        <v>111</v>
      </c>
      <c r="S598" s="4">
        <v>114</v>
      </c>
      <c r="T598" s="4">
        <v>117</v>
      </c>
      <c r="U598" s="2">
        <v>120</v>
      </c>
      <c r="V598" s="4">
        <v>123</v>
      </c>
      <c r="W598" s="4">
        <v>126</v>
      </c>
      <c r="X598" s="15">
        <v>129</v>
      </c>
      <c r="Y598" s="4">
        <v>132</v>
      </c>
      <c r="Z598" s="4">
        <v>135</v>
      </c>
      <c r="AA598" s="4">
        <v>138</v>
      </c>
      <c r="AB598" s="4">
        <v>141</v>
      </c>
      <c r="AC598" s="4">
        <v>144</v>
      </c>
      <c r="AD598" s="15">
        <v>147</v>
      </c>
      <c r="AE598" s="1">
        <v>150</v>
      </c>
      <c r="AF598" s="4">
        <v>153</v>
      </c>
      <c r="AG598" s="4">
        <v>156</v>
      </c>
      <c r="AH598" s="4">
        <v>159</v>
      </c>
      <c r="AI598" s="4">
        <v>162</v>
      </c>
      <c r="AJ598" s="4">
        <v>165</v>
      </c>
      <c r="AK598" s="4">
        <v>168</v>
      </c>
      <c r="AL598" s="4">
        <v>171</v>
      </c>
      <c r="AM598" s="4">
        <v>174</v>
      </c>
      <c r="AN598" s="4">
        <v>177</v>
      </c>
      <c r="AO598" s="2">
        <v>180</v>
      </c>
      <c r="AP598" s="4">
        <v>183</v>
      </c>
      <c r="AQ598" s="4">
        <v>186</v>
      </c>
      <c r="AR598" s="4">
        <v>189</v>
      </c>
      <c r="AS598" s="4">
        <v>192</v>
      </c>
      <c r="AT598" s="4">
        <v>195</v>
      </c>
      <c r="AU598" s="4">
        <v>198</v>
      </c>
      <c r="AV598" s="4">
        <v>201</v>
      </c>
      <c r="AW598" s="4">
        <v>204</v>
      </c>
      <c r="AX598" s="4">
        <v>207</v>
      </c>
      <c r="AY598" s="1">
        <v>210</v>
      </c>
      <c r="AZ598" s="4">
        <v>213</v>
      </c>
      <c r="BA598" s="4">
        <v>216</v>
      </c>
      <c r="BB598" s="4">
        <v>219</v>
      </c>
      <c r="BC598" s="4">
        <v>222</v>
      </c>
      <c r="BD598" s="4">
        <v>225</v>
      </c>
      <c r="BE598" s="4">
        <v>228</v>
      </c>
      <c r="BF598" s="4">
        <v>231</v>
      </c>
      <c r="BG598" s="4">
        <v>234</v>
      </c>
      <c r="BH598" s="4">
        <v>237</v>
      </c>
      <c r="BI598" s="2">
        <v>240</v>
      </c>
      <c r="BJ598" s="17" t="s">
        <v>0</v>
      </c>
    </row>
    <row r="599" spans="1:62">
      <c r="A599" s="4" t="s">
        <v>538</v>
      </c>
      <c r="B599" s="14">
        <v>25</v>
      </c>
      <c r="C599" s="14">
        <v>29</v>
      </c>
      <c r="D599" s="14">
        <v>33</v>
      </c>
      <c r="E599" s="14">
        <v>37</v>
      </c>
      <c r="F599" s="14">
        <v>41</v>
      </c>
      <c r="G599" s="14">
        <v>45</v>
      </c>
      <c r="H599" s="14">
        <v>49</v>
      </c>
      <c r="I599" s="4">
        <v>53</v>
      </c>
      <c r="J599" s="15">
        <v>61</v>
      </c>
      <c r="K599" s="1">
        <v>69</v>
      </c>
      <c r="L599" s="4">
        <v>77</v>
      </c>
      <c r="M599" s="4">
        <v>85</v>
      </c>
      <c r="N599" s="4">
        <v>93</v>
      </c>
      <c r="O599" s="4">
        <v>101</v>
      </c>
      <c r="P599" s="4">
        <v>109</v>
      </c>
      <c r="Q599" s="4">
        <v>117</v>
      </c>
      <c r="R599" s="15">
        <v>137</v>
      </c>
      <c r="S599" s="4">
        <v>157</v>
      </c>
      <c r="T599" s="4">
        <v>177</v>
      </c>
      <c r="U599" s="2">
        <v>197</v>
      </c>
      <c r="V599" s="4">
        <v>217</v>
      </c>
      <c r="W599" s="4">
        <v>237</v>
      </c>
      <c r="X599" s="15">
        <v>253</v>
      </c>
      <c r="Y599" s="4">
        <v>269</v>
      </c>
      <c r="Z599" s="4">
        <v>285</v>
      </c>
      <c r="AA599" s="4">
        <v>301</v>
      </c>
      <c r="AB599" s="4">
        <v>317</v>
      </c>
      <c r="AC599" s="4">
        <v>333</v>
      </c>
      <c r="AD599" s="15">
        <v>349</v>
      </c>
      <c r="AE599" s="1">
        <v>365</v>
      </c>
      <c r="AF599" s="4">
        <v>381</v>
      </c>
      <c r="AG599" s="4">
        <v>397</v>
      </c>
      <c r="AH599" s="4">
        <v>413</v>
      </c>
      <c r="AI599" s="4">
        <v>429</v>
      </c>
      <c r="AJ599" s="4">
        <v>445</v>
      </c>
      <c r="AK599" s="4">
        <v>461</v>
      </c>
      <c r="AL599" s="4">
        <v>477</v>
      </c>
      <c r="AM599" s="4">
        <v>493</v>
      </c>
      <c r="AN599" s="4">
        <v>509</v>
      </c>
      <c r="AO599" s="2">
        <v>525</v>
      </c>
      <c r="AP599" s="4">
        <v>541</v>
      </c>
      <c r="AQ599" s="4">
        <v>557</v>
      </c>
      <c r="AR599" s="4">
        <v>573</v>
      </c>
      <c r="AS599" s="4">
        <v>589</v>
      </c>
      <c r="AT599" s="4">
        <v>605</v>
      </c>
      <c r="AU599" s="4">
        <v>621</v>
      </c>
      <c r="AV599" s="4">
        <v>637</v>
      </c>
      <c r="AW599" s="4">
        <v>653</v>
      </c>
      <c r="AX599" s="4">
        <v>669</v>
      </c>
      <c r="AY599" s="1">
        <v>685</v>
      </c>
      <c r="AZ599" s="4">
        <v>701</v>
      </c>
      <c r="BA599" s="4">
        <v>717</v>
      </c>
      <c r="BB599" s="4">
        <v>733</v>
      </c>
      <c r="BC599" s="4">
        <v>749</v>
      </c>
      <c r="BD599" s="4">
        <v>765</v>
      </c>
      <c r="BE599" s="4">
        <v>781</v>
      </c>
      <c r="BF599" s="4">
        <v>797</v>
      </c>
      <c r="BG599" s="4">
        <v>813</v>
      </c>
      <c r="BH599" s="4">
        <v>829</v>
      </c>
      <c r="BI599" s="2">
        <v>845</v>
      </c>
      <c r="BJ599" s="17" t="s">
        <v>0</v>
      </c>
    </row>
    <row r="600" spans="1:62">
      <c r="A600" s="4" t="s">
        <v>595</v>
      </c>
      <c r="B600" s="14">
        <v>50</v>
      </c>
      <c r="C600" s="14">
        <v>54</v>
      </c>
      <c r="D600" s="14">
        <v>58</v>
      </c>
      <c r="E600" s="14">
        <v>62</v>
      </c>
      <c r="F600" s="14">
        <v>66</v>
      </c>
      <c r="G600" s="14">
        <v>70</v>
      </c>
      <c r="H600" s="14">
        <v>74</v>
      </c>
      <c r="I600" s="4">
        <v>78</v>
      </c>
      <c r="J600" s="15">
        <v>86</v>
      </c>
      <c r="K600" s="1">
        <v>94</v>
      </c>
      <c r="L600" s="4">
        <v>102</v>
      </c>
      <c r="M600" s="4">
        <v>110</v>
      </c>
      <c r="N600" s="4">
        <v>118</v>
      </c>
      <c r="O600" s="4">
        <v>126</v>
      </c>
      <c r="P600" s="4">
        <v>134</v>
      </c>
      <c r="Q600" s="4">
        <v>142</v>
      </c>
      <c r="R600" s="15">
        <v>162</v>
      </c>
      <c r="S600" s="4">
        <v>182</v>
      </c>
      <c r="T600" s="4">
        <v>202</v>
      </c>
      <c r="U600" s="2">
        <v>222</v>
      </c>
      <c r="V600" s="4">
        <v>242</v>
      </c>
      <c r="W600" s="4">
        <v>262</v>
      </c>
      <c r="X600" s="15">
        <v>278</v>
      </c>
      <c r="Y600" s="4">
        <v>294</v>
      </c>
      <c r="Z600" s="4">
        <v>310</v>
      </c>
      <c r="AA600" s="4">
        <v>326</v>
      </c>
      <c r="AB600" s="4">
        <v>342</v>
      </c>
      <c r="AC600" s="4">
        <v>358</v>
      </c>
      <c r="AD600" s="15">
        <v>374</v>
      </c>
      <c r="AE600" s="1">
        <v>390</v>
      </c>
      <c r="AF600" s="4">
        <v>406</v>
      </c>
      <c r="AG600" s="4">
        <v>422</v>
      </c>
      <c r="AH600" s="4">
        <v>438</v>
      </c>
      <c r="AI600" s="4">
        <v>454</v>
      </c>
      <c r="AJ600" s="4">
        <v>470</v>
      </c>
      <c r="AK600" s="4">
        <v>486</v>
      </c>
      <c r="AL600" s="4">
        <v>502</v>
      </c>
      <c r="AM600" s="4">
        <v>518</v>
      </c>
      <c r="AN600" s="4">
        <v>534</v>
      </c>
      <c r="AO600" s="2">
        <v>550</v>
      </c>
      <c r="AP600" s="4">
        <v>566</v>
      </c>
      <c r="AQ600" s="4">
        <v>582</v>
      </c>
      <c r="AR600" s="4">
        <v>598</v>
      </c>
      <c r="AS600" s="4">
        <v>614</v>
      </c>
      <c r="AT600" s="4">
        <v>630</v>
      </c>
      <c r="AU600" s="4">
        <v>646</v>
      </c>
      <c r="AV600" s="4">
        <v>662</v>
      </c>
      <c r="AW600" s="4">
        <v>678</v>
      </c>
      <c r="AX600" s="4">
        <v>694</v>
      </c>
      <c r="AY600" s="1">
        <v>710</v>
      </c>
      <c r="AZ600" s="4">
        <v>726</v>
      </c>
      <c r="BA600" s="4">
        <v>742</v>
      </c>
      <c r="BB600" s="4">
        <v>758</v>
      </c>
      <c r="BC600" s="4">
        <v>774</v>
      </c>
      <c r="BD600" s="4">
        <v>790</v>
      </c>
      <c r="BE600" s="4">
        <v>806</v>
      </c>
      <c r="BF600" s="4">
        <v>822</v>
      </c>
      <c r="BG600" s="4">
        <v>838</v>
      </c>
      <c r="BH600" s="4">
        <v>854</v>
      </c>
      <c r="BI600" s="2">
        <v>870</v>
      </c>
      <c r="BJ600" s="17" t="s">
        <v>0</v>
      </c>
    </row>
    <row r="601" spans="1:62">
      <c r="A601" s="4" t="s">
        <v>3</v>
      </c>
      <c r="B601" s="14"/>
      <c r="C601" s="14"/>
      <c r="D601" s="14"/>
      <c r="E601" s="14"/>
      <c r="F601" s="14"/>
      <c r="G601" s="14"/>
      <c r="H601" s="14"/>
      <c r="J601" s="15"/>
      <c r="R601" s="15"/>
      <c r="X601" s="15"/>
      <c r="AD601" s="15"/>
      <c r="BJ601" s="17"/>
    </row>
    <row r="602" spans="1:62">
      <c r="B602" s="14"/>
      <c r="C602" s="14"/>
      <c r="D602" s="14"/>
      <c r="E602" s="14"/>
      <c r="F602" s="14"/>
      <c r="G602" s="14"/>
      <c r="H602" s="14"/>
      <c r="J602" s="15"/>
      <c r="R602" s="15"/>
      <c r="X602" s="15"/>
      <c r="AD602" s="15"/>
      <c r="BJ602" s="17"/>
    </row>
    <row r="603" spans="1:62">
      <c r="A603" s="4" t="s">
        <v>758</v>
      </c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A604" s="4" t="s">
        <v>759</v>
      </c>
      <c r="B604" s="14">
        <v>1</v>
      </c>
      <c r="C604" s="14">
        <v>1</v>
      </c>
      <c r="D604" s="14">
        <v>2</v>
      </c>
      <c r="E604" s="14">
        <v>2</v>
      </c>
      <c r="F604" s="14">
        <v>2</v>
      </c>
      <c r="G604" s="14">
        <v>3</v>
      </c>
      <c r="H604" s="14">
        <v>3</v>
      </c>
      <c r="I604" s="4">
        <v>3</v>
      </c>
      <c r="J604" s="15">
        <v>4</v>
      </c>
      <c r="K604" s="1">
        <v>4</v>
      </c>
      <c r="L604" s="4">
        <v>4</v>
      </c>
      <c r="M604" s="4">
        <v>5</v>
      </c>
      <c r="N604" s="4">
        <v>5</v>
      </c>
      <c r="O604" s="4">
        <v>5</v>
      </c>
      <c r="P604" s="4">
        <v>6</v>
      </c>
      <c r="Q604" s="4">
        <v>6</v>
      </c>
      <c r="R604" s="15">
        <v>6</v>
      </c>
      <c r="S604" s="4">
        <v>7</v>
      </c>
      <c r="T604" s="4">
        <v>7</v>
      </c>
      <c r="U604" s="2">
        <v>7</v>
      </c>
      <c r="V604" s="4">
        <v>8</v>
      </c>
      <c r="W604" s="4">
        <v>8</v>
      </c>
      <c r="X604" s="15">
        <v>8</v>
      </c>
      <c r="Y604" s="4">
        <v>9</v>
      </c>
      <c r="Z604" s="4">
        <v>9</v>
      </c>
      <c r="AA604" s="4">
        <v>9</v>
      </c>
      <c r="AB604" s="4">
        <v>10</v>
      </c>
      <c r="AC604" s="4">
        <v>10</v>
      </c>
      <c r="AD604" s="15">
        <v>10</v>
      </c>
      <c r="AE604" s="1">
        <v>11</v>
      </c>
      <c r="AF604" s="4">
        <v>11</v>
      </c>
      <c r="AG604" s="4">
        <v>11</v>
      </c>
      <c r="AH604" s="4">
        <v>12</v>
      </c>
      <c r="AI604" s="4">
        <v>12</v>
      </c>
      <c r="AJ604" s="4">
        <v>12</v>
      </c>
      <c r="AK604" s="4">
        <v>13</v>
      </c>
      <c r="AL604" s="4">
        <v>13</v>
      </c>
      <c r="AM604" s="4">
        <v>13</v>
      </c>
      <c r="AN604" s="4">
        <v>14</v>
      </c>
      <c r="AO604" s="2">
        <v>14</v>
      </c>
      <c r="AP604" s="4">
        <v>14</v>
      </c>
      <c r="AQ604" s="4">
        <v>15</v>
      </c>
      <c r="AR604" s="4">
        <v>15</v>
      </c>
      <c r="AS604" s="4">
        <v>15</v>
      </c>
      <c r="AT604" s="4">
        <v>16</v>
      </c>
      <c r="AU604" s="4">
        <v>16</v>
      </c>
      <c r="AV604" s="4">
        <v>16</v>
      </c>
      <c r="AW604" s="4">
        <v>17</v>
      </c>
      <c r="AX604" s="4">
        <v>17</v>
      </c>
      <c r="AY604" s="1">
        <v>17</v>
      </c>
      <c r="AZ604" s="4">
        <v>18</v>
      </c>
      <c r="BA604" s="4">
        <v>18</v>
      </c>
      <c r="BB604" s="4">
        <v>18</v>
      </c>
      <c r="BC604" s="4">
        <v>19</v>
      </c>
      <c r="BD604" s="4">
        <v>19</v>
      </c>
      <c r="BE604" s="4">
        <v>19</v>
      </c>
      <c r="BF604" s="4">
        <v>20</v>
      </c>
      <c r="BG604" s="4">
        <v>20</v>
      </c>
      <c r="BH604" s="4">
        <v>20</v>
      </c>
      <c r="BI604" s="2">
        <v>21</v>
      </c>
      <c r="BJ604" s="17" t="s">
        <v>0</v>
      </c>
    </row>
    <row r="605" spans="1:62">
      <c r="A605" s="4" t="s">
        <v>759</v>
      </c>
      <c r="B605" s="14">
        <v>1</v>
      </c>
      <c r="C605" s="14">
        <v>1</v>
      </c>
      <c r="D605" s="14">
        <v>2</v>
      </c>
      <c r="E605" s="14">
        <v>2</v>
      </c>
      <c r="F605" s="14">
        <v>2</v>
      </c>
      <c r="G605" s="14">
        <v>3</v>
      </c>
      <c r="H605" s="14">
        <v>3</v>
      </c>
      <c r="I605" s="4">
        <v>3</v>
      </c>
      <c r="J605" s="15">
        <v>4</v>
      </c>
      <c r="K605" s="1">
        <v>4</v>
      </c>
      <c r="L605" s="4">
        <v>4</v>
      </c>
      <c r="M605" s="4">
        <v>5</v>
      </c>
      <c r="N605" s="4">
        <v>5</v>
      </c>
      <c r="O605" s="4">
        <v>5</v>
      </c>
      <c r="P605" s="4">
        <v>6</v>
      </c>
      <c r="Q605" s="4">
        <v>6</v>
      </c>
      <c r="R605" s="15">
        <v>6</v>
      </c>
      <c r="S605" s="4">
        <v>7</v>
      </c>
      <c r="T605" s="4">
        <v>7</v>
      </c>
      <c r="U605" s="2">
        <v>7</v>
      </c>
      <c r="V605" s="4">
        <v>8</v>
      </c>
      <c r="W605" s="4">
        <v>8</v>
      </c>
      <c r="X605" s="15">
        <v>8</v>
      </c>
      <c r="Y605" s="4">
        <v>9</v>
      </c>
      <c r="Z605" s="4">
        <v>9</v>
      </c>
      <c r="AA605" s="4">
        <v>9</v>
      </c>
      <c r="AB605" s="4">
        <v>10</v>
      </c>
      <c r="AC605" s="4">
        <v>10</v>
      </c>
      <c r="AD605" s="15">
        <v>10</v>
      </c>
      <c r="AE605" s="1">
        <v>11</v>
      </c>
      <c r="AF605" s="4">
        <v>11</v>
      </c>
      <c r="AG605" s="4">
        <v>11</v>
      </c>
      <c r="AH605" s="4">
        <v>12</v>
      </c>
      <c r="AI605" s="4">
        <v>12</v>
      </c>
      <c r="AJ605" s="4">
        <v>12</v>
      </c>
      <c r="AK605" s="4">
        <v>13</v>
      </c>
      <c r="AL605" s="4">
        <v>13</v>
      </c>
      <c r="AM605" s="4">
        <v>13</v>
      </c>
      <c r="AN605" s="4">
        <v>14</v>
      </c>
      <c r="AO605" s="2">
        <v>14</v>
      </c>
      <c r="AP605" s="4">
        <v>14</v>
      </c>
      <c r="AQ605" s="4">
        <v>15</v>
      </c>
      <c r="AR605" s="4">
        <v>15</v>
      </c>
      <c r="AS605" s="4">
        <v>15</v>
      </c>
      <c r="AT605" s="4">
        <v>16</v>
      </c>
      <c r="AU605" s="4">
        <v>16</v>
      </c>
      <c r="AV605" s="4">
        <v>16</v>
      </c>
      <c r="AW605" s="4">
        <v>17</v>
      </c>
      <c r="AX605" s="4">
        <v>17</v>
      </c>
      <c r="AY605" s="1">
        <v>17</v>
      </c>
      <c r="AZ605" s="4">
        <v>18</v>
      </c>
      <c r="BA605" s="4">
        <v>18</v>
      </c>
      <c r="BB605" s="4">
        <v>18</v>
      </c>
      <c r="BC605" s="4">
        <v>19</v>
      </c>
      <c r="BD605" s="4">
        <v>19</v>
      </c>
      <c r="BE605" s="4">
        <v>19</v>
      </c>
      <c r="BF605" s="4">
        <v>20</v>
      </c>
      <c r="BG605" s="4">
        <v>20</v>
      </c>
      <c r="BH605" s="4">
        <v>20</v>
      </c>
      <c r="BI605" s="2">
        <v>21</v>
      </c>
      <c r="BJ605" s="17" t="s">
        <v>0</v>
      </c>
    </row>
    <row r="606" spans="1:62">
      <c r="A606" s="4" t="s">
        <v>629</v>
      </c>
      <c r="B606" s="14">
        <v>30</v>
      </c>
      <c r="C606" s="14">
        <v>40</v>
      </c>
      <c r="D606" s="14">
        <v>50</v>
      </c>
      <c r="E606" s="14">
        <v>60</v>
      </c>
      <c r="F606" s="14">
        <v>70</v>
      </c>
      <c r="G606" s="14">
        <v>80</v>
      </c>
      <c r="H606" s="14">
        <v>90</v>
      </c>
      <c r="I606" s="4">
        <v>100</v>
      </c>
      <c r="J606" s="15">
        <v>110</v>
      </c>
      <c r="K606" s="1">
        <v>120</v>
      </c>
      <c r="L606" s="4">
        <v>130</v>
      </c>
      <c r="M606" s="4">
        <v>140</v>
      </c>
      <c r="N606" s="4">
        <v>150</v>
      </c>
      <c r="O606" s="4">
        <v>160</v>
      </c>
      <c r="P606" s="4">
        <v>170</v>
      </c>
      <c r="Q606" s="4">
        <v>180</v>
      </c>
      <c r="R606" s="15">
        <v>190</v>
      </c>
      <c r="S606" s="4">
        <v>200</v>
      </c>
      <c r="T606" s="4">
        <v>210</v>
      </c>
      <c r="U606" s="2">
        <v>220</v>
      </c>
      <c r="V606" s="4">
        <v>230</v>
      </c>
      <c r="W606" s="4">
        <v>240</v>
      </c>
      <c r="X606" s="15">
        <v>250</v>
      </c>
      <c r="Y606" s="4">
        <v>260</v>
      </c>
      <c r="Z606" s="4">
        <v>270</v>
      </c>
      <c r="AA606" s="4">
        <v>280</v>
      </c>
      <c r="AB606" s="4">
        <v>290</v>
      </c>
      <c r="AC606" s="4">
        <v>300</v>
      </c>
      <c r="AD606" s="15">
        <v>310</v>
      </c>
      <c r="AE606" s="1">
        <v>320</v>
      </c>
      <c r="AF606" s="4">
        <v>330</v>
      </c>
      <c r="AG606" s="4">
        <v>340</v>
      </c>
      <c r="AH606" s="4">
        <v>350</v>
      </c>
      <c r="AI606" s="4">
        <v>360</v>
      </c>
      <c r="AJ606" s="4">
        <v>370</v>
      </c>
      <c r="AK606" s="4">
        <v>380</v>
      </c>
      <c r="AL606" s="4">
        <v>390</v>
      </c>
      <c r="AM606" s="4">
        <v>400</v>
      </c>
      <c r="AN606" s="4">
        <v>410</v>
      </c>
      <c r="AO606" s="2">
        <v>420</v>
      </c>
      <c r="AP606" s="4">
        <v>430</v>
      </c>
      <c r="AQ606" s="4">
        <v>440</v>
      </c>
      <c r="AR606" s="4">
        <v>450</v>
      </c>
      <c r="AS606" s="4">
        <v>460</v>
      </c>
      <c r="AT606" s="4">
        <v>470</v>
      </c>
      <c r="AU606" s="4">
        <v>480</v>
      </c>
      <c r="AV606" s="4">
        <v>490</v>
      </c>
      <c r="AW606" s="4">
        <v>500</v>
      </c>
      <c r="AX606" s="4">
        <v>510</v>
      </c>
      <c r="AY606" s="1">
        <v>520</v>
      </c>
      <c r="AZ606" s="4">
        <v>530</v>
      </c>
      <c r="BA606" s="4">
        <v>540</v>
      </c>
      <c r="BB606" s="4">
        <v>550</v>
      </c>
      <c r="BC606" s="4">
        <v>560</v>
      </c>
      <c r="BD606" s="4">
        <v>570</v>
      </c>
      <c r="BE606" s="4">
        <v>580</v>
      </c>
      <c r="BF606" s="4">
        <v>590</v>
      </c>
      <c r="BG606" s="4">
        <v>600</v>
      </c>
      <c r="BH606" s="4">
        <v>610</v>
      </c>
      <c r="BI606" s="2">
        <v>620</v>
      </c>
      <c r="BJ606" s="17" t="s">
        <v>0</v>
      </c>
    </row>
    <row r="607" spans="1:62">
      <c r="A607" s="4" t="s">
        <v>649</v>
      </c>
      <c r="B607" s="14">
        <v>20</v>
      </c>
      <c r="C607" s="14">
        <v>28</v>
      </c>
      <c r="D607" s="14">
        <v>35</v>
      </c>
      <c r="E607" s="14">
        <v>40</v>
      </c>
      <c r="F607" s="14">
        <v>45</v>
      </c>
      <c r="G607" s="14">
        <v>48</v>
      </c>
      <c r="H607" s="14">
        <v>51</v>
      </c>
      <c r="I607" s="4">
        <v>53</v>
      </c>
      <c r="J607" s="15">
        <v>56</v>
      </c>
      <c r="K607" s="1">
        <v>57</v>
      </c>
      <c r="L607" s="4">
        <v>59</v>
      </c>
      <c r="M607" s="4">
        <v>61</v>
      </c>
      <c r="N607" s="4">
        <v>62</v>
      </c>
      <c r="O607" s="4">
        <v>63</v>
      </c>
      <c r="P607" s="4">
        <v>64</v>
      </c>
      <c r="Q607" s="4">
        <v>66</v>
      </c>
      <c r="R607" s="15">
        <v>66</v>
      </c>
      <c r="S607" s="4">
        <v>67</v>
      </c>
      <c r="T607" s="4">
        <v>68</v>
      </c>
      <c r="U607" s="2">
        <v>68</v>
      </c>
      <c r="V607" s="4">
        <v>69</v>
      </c>
      <c r="W607" s="4">
        <v>70</v>
      </c>
      <c r="X607" s="15">
        <v>70</v>
      </c>
      <c r="Y607" s="4">
        <v>71</v>
      </c>
      <c r="Z607" s="4">
        <v>71</v>
      </c>
      <c r="AA607" s="4">
        <v>72</v>
      </c>
      <c r="AB607" s="4">
        <v>73</v>
      </c>
      <c r="AC607" s="4">
        <v>73</v>
      </c>
      <c r="AD607" s="15">
        <v>73</v>
      </c>
      <c r="AE607" s="1">
        <v>73</v>
      </c>
      <c r="AF607" s="4">
        <v>74</v>
      </c>
      <c r="AG607" s="4">
        <v>74</v>
      </c>
      <c r="AH607" s="4">
        <v>75</v>
      </c>
      <c r="AI607" s="4">
        <v>75</v>
      </c>
      <c r="AJ607" s="4">
        <v>75</v>
      </c>
      <c r="AK607" s="4">
        <v>75</v>
      </c>
      <c r="AL607" s="4">
        <v>75</v>
      </c>
      <c r="AM607" s="4">
        <v>76</v>
      </c>
      <c r="AN607" s="4">
        <v>76</v>
      </c>
      <c r="AO607" s="2">
        <v>76</v>
      </c>
      <c r="AP607" s="4">
        <v>76</v>
      </c>
      <c r="AQ607" s="4">
        <v>77</v>
      </c>
      <c r="AR607" s="4">
        <v>77</v>
      </c>
      <c r="AS607" s="4">
        <v>77</v>
      </c>
      <c r="AT607" s="4">
        <v>77</v>
      </c>
      <c r="AU607" s="4">
        <v>77</v>
      </c>
      <c r="AV607" s="4">
        <v>77</v>
      </c>
      <c r="AW607" s="4">
        <v>77</v>
      </c>
      <c r="AX607" s="4">
        <v>78</v>
      </c>
      <c r="AY607" s="1">
        <v>78</v>
      </c>
      <c r="AZ607" s="4">
        <v>78</v>
      </c>
      <c r="BA607" s="4">
        <v>78</v>
      </c>
      <c r="BB607" s="4">
        <v>78</v>
      </c>
      <c r="BC607" s="4">
        <v>79</v>
      </c>
      <c r="BD607" s="4">
        <v>79</v>
      </c>
      <c r="BE607" s="4">
        <v>79</v>
      </c>
      <c r="BF607" s="4">
        <v>79</v>
      </c>
      <c r="BG607" s="4">
        <v>79</v>
      </c>
      <c r="BH607" s="4">
        <v>79</v>
      </c>
      <c r="BI607" s="2">
        <v>80</v>
      </c>
      <c r="BJ607" s="17" t="s">
        <v>0</v>
      </c>
    </row>
    <row r="608" spans="1:62">
      <c r="A608" s="4" t="s">
        <v>3</v>
      </c>
      <c r="B608" s="14"/>
      <c r="C608" s="14"/>
      <c r="D608" s="14"/>
      <c r="E608" s="14"/>
      <c r="F608" s="14"/>
      <c r="G608" s="14"/>
      <c r="H608" s="14"/>
      <c r="J608" s="15"/>
      <c r="R608" s="15"/>
      <c r="X608" s="15"/>
      <c r="AD608" s="15"/>
      <c r="BJ608" s="17"/>
    </row>
    <row r="609" spans="1:62">
      <c r="A609" s="4" t="s">
        <v>760</v>
      </c>
      <c r="B609" s="14"/>
      <c r="C609" s="14"/>
      <c r="D609" s="14"/>
      <c r="E609" s="14"/>
      <c r="F609" s="14"/>
      <c r="G609" s="14"/>
      <c r="H609" s="14"/>
      <c r="J609" s="15"/>
      <c r="R609" s="15"/>
      <c r="X609" s="15"/>
      <c r="AD609" s="15"/>
      <c r="BJ609" s="17"/>
    </row>
    <row r="610" spans="1:62">
      <c r="A610" s="4" t="s">
        <v>761</v>
      </c>
      <c r="B610" s="14">
        <v>15</v>
      </c>
      <c r="C610" s="14">
        <v>17</v>
      </c>
      <c r="D610" s="14">
        <v>19</v>
      </c>
      <c r="E610" s="14">
        <v>21</v>
      </c>
      <c r="F610" s="14">
        <v>23</v>
      </c>
      <c r="G610" s="14">
        <v>25</v>
      </c>
      <c r="H610" s="14">
        <v>27</v>
      </c>
      <c r="I610" s="4">
        <v>29</v>
      </c>
      <c r="J610" s="15">
        <v>31</v>
      </c>
      <c r="K610" s="1">
        <v>33</v>
      </c>
      <c r="L610" s="4">
        <v>35</v>
      </c>
      <c r="M610" s="4">
        <v>37</v>
      </c>
      <c r="N610" s="4">
        <v>39</v>
      </c>
      <c r="O610" s="4">
        <v>41</v>
      </c>
      <c r="P610" s="4">
        <v>43</v>
      </c>
      <c r="Q610" s="4">
        <v>45</v>
      </c>
      <c r="R610" s="15">
        <v>47</v>
      </c>
      <c r="S610" s="4">
        <v>49</v>
      </c>
      <c r="T610" s="4">
        <v>51</v>
      </c>
      <c r="U610" s="2">
        <v>53</v>
      </c>
      <c r="V610" s="4">
        <v>55</v>
      </c>
      <c r="W610" s="4">
        <v>57</v>
      </c>
      <c r="X610" s="15">
        <v>59</v>
      </c>
      <c r="Y610" s="4">
        <v>61</v>
      </c>
      <c r="Z610" s="4">
        <v>63</v>
      </c>
      <c r="AA610" s="4">
        <v>65</v>
      </c>
      <c r="AB610" s="4">
        <v>67</v>
      </c>
      <c r="AC610" s="4">
        <v>69</v>
      </c>
      <c r="AD610" s="15">
        <v>71</v>
      </c>
      <c r="AE610" s="1">
        <v>73</v>
      </c>
      <c r="AF610" s="4">
        <v>75</v>
      </c>
      <c r="AG610" s="4">
        <v>77</v>
      </c>
      <c r="AH610" s="4">
        <v>79</v>
      </c>
      <c r="AI610" s="4">
        <v>81</v>
      </c>
      <c r="AJ610" s="4">
        <v>83</v>
      </c>
      <c r="AK610" s="4">
        <v>85</v>
      </c>
      <c r="AL610" s="4">
        <v>87</v>
      </c>
      <c r="AM610" s="4">
        <v>89</v>
      </c>
      <c r="AN610" s="4">
        <v>91</v>
      </c>
      <c r="AO610" s="2">
        <v>93</v>
      </c>
      <c r="AP610" s="4">
        <v>95</v>
      </c>
      <c r="AQ610" s="4">
        <v>97</v>
      </c>
      <c r="AR610" s="4">
        <v>99</v>
      </c>
      <c r="AS610" s="4">
        <v>101</v>
      </c>
      <c r="AT610" s="4">
        <v>103</v>
      </c>
      <c r="AU610" s="4">
        <v>105</v>
      </c>
      <c r="AV610" s="4">
        <v>107</v>
      </c>
      <c r="AW610" s="4">
        <v>109</v>
      </c>
      <c r="AX610" s="4">
        <v>111</v>
      </c>
      <c r="AY610" s="1">
        <v>113</v>
      </c>
      <c r="AZ610" s="4">
        <v>115</v>
      </c>
      <c r="BA610" s="4">
        <v>117</v>
      </c>
      <c r="BB610" s="4">
        <v>119</v>
      </c>
      <c r="BC610" s="4">
        <v>121</v>
      </c>
      <c r="BD610" s="4">
        <v>123</v>
      </c>
      <c r="BE610" s="4">
        <v>125</v>
      </c>
      <c r="BF610" s="4">
        <v>127</v>
      </c>
      <c r="BG610" s="4">
        <v>129</v>
      </c>
      <c r="BH610" s="4">
        <v>131</v>
      </c>
      <c r="BI610" s="2">
        <v>133</v>
      </c>
      <c r="BJ610" s="17" t="s">
        <v>0</v>
      </c>
    </row>
    <row r="611" spans="1:62">
      <c r="A611" s="4" t="s">
        <v>762</v>
      </c>
      <c r="B611" s="14">
        <v>50</v>
      </c>
      <c r="C611" s="14">
        <v>62</v>
      </c>
      <c r="D611" s="14">
        <v>74</v>
      </c>
      <c r="E611" s="14">
        <v>86</v>
      </c>
      <c r="F611" s="14">
        <v>98</v>
      </c>
      <c r="G611" s="14">
        <v>110</v>
      </c>
      <c r="H611" s="14">
        <v>122</v>
      </c>
      <c r="I611" s="4">
        <v>134</v>
      </c>
      <c r="J611" s="15">
        <v>146</v>
      </c>
      <c r="K611" s="1">
        <v>158</v>
      </c>
      <c r="L611" s="4">
        <v>170</v>
      </c>
      <c r="M611" s="4">
        <v>182</v>
      </c>
      <c r="N611" s="4">
        <v>194</v>
      </c>
      <c r="O611" s="4">
        <v>206</v>
      </c>
      <c r="P611" s="4">
        <v>218</v>
      </c>
      <c r="Q611" s="4">
        <v>230</v>
      </c>
      <c r="R611" s="15">
        <v>242</v>
      </c>
      <c r="S611" s="4">
        <v>254</v>
      </c>
      <c r="T611" s="4">
        <v>266</v>
      </c>
      <c r="U611" s="2">
        <v>278</v>
      </c>
      <c r="V611" s="4">
        <v>290</v>
      </c>
      <c r="W611" s="4">
        <v>302</v>
      </c>
      <c r="X611" s="15">
        <v>314</v>
      </c>
      <c r="Y611" s="4">
        <v>326</v>
      </c>
      <c r="Z611" s="4">
        <v>338</v>
      </c>
      <c r="AA611" s="4">
        <v>350</v>
      </c>
      <c r="AB611" s="4">
        <v>362</v>
      </c>
      <c r="AC611" s="4">
        <v>374</v>
      </c>
      <c r="AD611" s="15">
        <v>386</v>
      </c>
      <c r="AE611" s="1">
        <v>398</v>
      </c>
      <c r="AF611" s="4">
        <v>410</v>
      </c>
      <c r="AG611" s="4">
        <v>422</v>
      </c>
      <c r="AH611" s="4">
        <v>434</v>
      </c>
      <c r="AI611" s="4">
        <v>446</v>
      </c>
      <c r="AJ611" s="4">
        <v>458</v>
      </c>
      <c r="AK611" s="4">
        <v>470</v>
      </c>
      <c r="AL611" s="4">
        <v>482</v>
      </c>
      <c r="AM611" s="4">
        <v>494</v>
      </c>
      <c r="AN611" s="4">
        <v>506</v>
      </c>
      <c r="AO611" s="2">
        <v>518</v>
      </c>
      <c r="AP611" s="4">
        <v>530</v>
      </c>
      <c r="AQ611" s="4">
        <v>542</v>
      </c>
      <c r="AR611" s="4">
        <v>554</v>
      </c>
      <c r="AS611" s="4">
        <v>566</v>
      </c>
      <c r="AT611" s="4">
        <v>578</v>
      </c>
      <c r="AU611" s="4">
        <v>590</v>
      </c>
      <c r="AV611" s="4">
        <v>602</v>
      </c>
      <c r="AW611" s="4">
        <v>614</v>
      </c>
      <c r="AX611" s="4">
        <v>626</v>
      </c>
      <c r="AY611" s="1">
        <v>638</v>
      </c>
      <c r="AZ611" s="4">
        <v>650</v>
      </c>
      <c r="BA611" s="4">
        <v>662</v>
      </c>
      <c r="BB611" s="4">
        <v>674</v>
      </c>
      <c r="BC611" s="4">
        <v>686</v>
      </c>
      <c r="BD611" s="4">
        <v>698</v>
      </c>
      <c r="BE611" s="4">
        <v>710</v>
      </c>
      <c r="BF611" s="4">
        <v>722</v>
      </c>
      <c r="BG611" s="4">
        <v>734</v>
      </c>
      <c r="BH611" s="4">
        <v>746</v>
      </c>
      <c r="BI611" s="2">
        <v>758</v>
      </c>
      <c r="BJ611" s="17" t="s">
        <v>0</v>
      </c>
    </row>
    <row r="612" spans="1:62">
      <c r="A612" s="4" t="s">
        <v>3</v>
      </c>
      <c r="B612" s="14"/>
      <c r="C612" s="14"/>
      <c r="D612" s="14"/>
      <c r="E612" s="14"/>
      <c r="F612" s="14"/>
      <c r="G612" s="14"/>
      <c r="H612" s="14"/>
      <c r="J612" s="15"/>
      <c r="R612" s="15"/>
      <c r="X612" s="15"/>
      <c r="AD612" s="15"/>
      <c r="BJ612" s="17"/>
    </row>
    <row r="613" spans="1:62">
      <c r="A613" s="4" t="s">
        <v>763</v>
      </c>
      <c r="B613" s="14"/>
      <c r="C613" s="14"/>
      <c r="D613" s="14"/>
      <c r="E613" s="14"/>
      <c r="F613" s="14"/>
      <c r="G613" s="14"/>
      <c r="H613" s="14"/>
      <c r="J613" s="15"/>
      <c r="R613" s="15"/>
      <c r="X613" s="15"/>
      <c r="AD613" s="15"/>
      <c r="BJ613" s="17"/>
    </row>
    <row r="614" spans="1:62">
      <c r="A614" s="4" t="s">
        <v>629</v>
      </c>
      <c r="B614" s="14">
        <v>55</v>
      </c>
      <c r="C614" s="14">
        <v>70</v>
      </c>
      <c r="D614" s="14">
        <v>85</v>
      </c>
      <c r="E614" s="14">
        <v>100</v>
      </c>
      <c r="F614" s="14">
        <v>115</v>
      </c>
      <c r="G614" s="14">
        <v>130</v>
      </c>
      <c r="H614" s="14">
        <v>145</v>
      </c>
      <c r="I614" s="4">
        <v>160</v>
      </c>
      <c r="J614" s="15">
        <v>175</v>
      </c>
      <c r="K614" s="1">
        <v>190</v>
      </c>
      <c r="L614" s="4">
        <v>205</v>
      </c>
      <c r="M614" s="4">
        <v>220</v>
      </c>
      <c r="N614" s="4">
        <v>235</v>
      </c>
      <c r="O614" s="4">
        <v>250</v>
      </c>
      <c r="P614" s="4">
        <v>265</v>
      </c>
      <c r="Q614" s="4">
        <v>280</v>
      </c>
      <c r="R614" s="15">
        <v>295</v>
      </c>
      <c r="S614" s="4">
        <v>310</v>
      </c>
      <c r="T614" s="4">
        <v>325</v>
      </c>
      <c r="U614" s="2">
        <v>340</v>
      </c>
      <c r="V614" s="4">
        <v>355</v>
      </c>
      <c r="W614" s="4">
        <v>370</v>
      </c>
      <c r="X614" s="15">
        <v>385</v>
      </c>
      <c r="Y614" s="4">
        <v>400</v>
      </c>
      <c r="Z614" s="4">
        <v>415</v>
      </c>
      <c r="AA614" s="4">
        <v>430</v>
      </c>
      <c r="AB614" s="4">
        <v>445</v>
      </c>
      <c r="AC614" s="4">
        <v>460</v>
      </c>
      <c r="AD614" s="15">
        <v>475</v>
      </c>
      <c r="AE614" s="1">
        <v>490</v>
      </c>
      <c r="AF614" s="4">
        <v>505</v>
      </c>
      <c r="AG614" s="4">
        <v>520</v>
      </c>
      <c r="AH614" s="4">
        <v>535</v>
      </c>
      <c r="AI614" s="4">
        <v>550</v>
      </c>
      <c r="AJ614" s="4">
        <v>565</v>
      </c>
      <c r="AK614" s="4">
        <v>580</v>
      </c>
      <c r="AL614" s="4">
        <v>595</v>
      </c>
      <c r="AM614" s="4">
        <v>610</v>
      </c>
      <c r="AN614" s="4">
        <v>625</v>
      </c>
      <c r="AO614" s="2">
        <v>640</v>
      </c>
      <c r="AP614" s="4">
        <v>655</v>
      </c>
      <c r="AQ614" s="4">
        <v>670</v>
      </c>
      <c r="AR614" s="4">
        <v>685</v>
      </c>
      <c r="AS614" s="4">
        <v>700</v>
      </c>
      <c r="AT614" s="4">
        <v>715</v>
      </c>
      <c r="AU614" s="4">
        <v>730</v>
      </c>
      <c r="AV614" s="4">
        <v>745</v>
      </c>
      <c r="AW614" s="4">
        <v>760</v>
      </c>
      <c r="AX614" s="4">
        <v>775</v>
      </c>
      <c r="AY614" s="1">
        <v>790</v>
      </c>
      <c r="AZ614" s="4">
        <v>805</v>
      </c>
      <c r="BA614" s="4">
        <v>820</v>
      </c>
      <c r="BB614" s="4">
        <v>835</v>
      </c>
      <c r="BC614" s="4">
        <v>850</v>
      </c>
      <c r="BD614" s="4">
        <v>865</v>
      </c>
      <c r="BE614" s="4">
        <v>880</v>
      </c>
      <c r="BF614" s="4">
        <v>895</v>
      </c>
      <c r="BG614" s="4">
        <v>910</v>
      </c>
      <c r="BH614" s="4">
        <v>925</v>
      </c>
      <c r="BI614" s="2">
        <v>940</v>
      </c>
      <c r="BJ614" s="17" t="s">
        <v>0</v>
      </c>
    </row>
    <row r="615" spans="1:62">
      <c r="A615" s="4" t="s">
        <v>688</v>
      </c>
      <c r="B615" s="14">
        <v>75</v>
      </c>
      <c r="C615" s="14">
        <v>83</v>
      </c>
      <c r="D615" s="14">
        <v>91</v>
      </c>
      <c r="E615" s="14">
        <v>99</v>
      </c>
      <c r="F615" s="14">
        <v>107</v>
      </c>
      <c r="G615" s="14">
        <v>115</v>
      </c>
      <c r="H615" s="14">
        <v>123</v>
      </c>
      <c r="I615" s="4">
        <v>131</v>
      </c>
      <c r="J615" s="15">
        <v>139</v>
      </c>
      <c r="K615" s="1">
        <v>147</v>
      </c>
      <c r="L615" s="4">
        <v>155</v>
      </c>
      <c r="M615" s="4">
        <v>163</v>
      </c>
      <c r="N615" s="4">
        <v>171</v>
      </c>
      <c r="O615" s="4">
        <v>179</v>
      </c>
      <c r="P615" s="4">
        <v>187</v>
      </c>
      <c r="Q615" s="4">
        <v>195</v>
      </c>
      <c r="R615" s="15">
        <v>203</v>
      </c>
      <c r="S615" s="4">
        <v>211</v>
      </c>
      <c r="T615" s="4">
        <v>219</v>
      </c>
      <c r="U615" s="2">
        <v>227</v>
      </c>
      <c r="V615" s="4">
        <v>235</v>
      </c>
      <c r="W615" s="4">
        <v>243</v>
      </c>
      <c r="X615" s="15">
        <v>251</v>
      </c>
      <c r="Y615" s="4">
        <v>259</v>
      </c>
      <c r="Z615" s="4">
        <v>267</v>
      </c>
      <c r="AA615" s="4">
        <v>275</v>
      </c>
      <c r="AB615" s="4">
        <v>283</v>
      </c>
      <c r="AC615" s="4">
        <v>291</v>
      </c>
      <c r="AD615" s="15">
        <v>299</v>
      </c>
      <c r="AE615" s="1">
        <v>307</v>
      </c>
      <c r="AF615" s="4">
        <v>315</v>
      </c>
      <c r="AG615" s="4">
        <v>323</v>
      </c>
      <c r="AH615" s="4">
        <v>331</v>
      </c>
      <c r="AI615" s="4">
        <v>339</v>
      </c>
      <c r="AJ615" s="4">
        <v>347</v>
      </c>
      <c r="AK615" s="4">
        <v>355</v>
      </c>
      <c r="AL615" s="4">
        <v>363</v>
      </c>
      <c r="AM615" s="4">
        <v>371</v>
      </c>
      <c r="AN615" s="4">
        <v>379</v>
      </c>
      <c r="AO615" s="2">
        <v>387</v>
      </c>
      <c r="AP615" s="4">
        <v>395</v>
      </c>
      <c r="AQ615" s="4">
        <v>403</v>
      </c>
      <c r="AR615" s="4">
        <v>411</v>
      </c>
      <c r="AS615" s="4">
        <v>419</v>
      </c>
      <c r="AT615" s="4">
        <v>427</v>
      </c>
      <c r="AU615" s="4">
        <v>435</v>
      </c>
      <c r="AV615" s="4">
        <v>443</v>
      </c>
      <c r="AW615" s="4">
        <v>451</v>
      </c>
      <c r="AX615" s="4">
        <v>459</v>
      </c>
      <c r="AY615" s="1">
        <v>467</v>
      </c>
      <c r="AZ615" s="4">
        <v>475</v>
      </c>
      <c r="BA615" s="4">
        <v>483</v>
      </c>
      <c r="BB615" s="4">
        <v>491</v>
      </c>
      <c r="BC615" s="4">
        <v>499</v>
      </c>
      <c r="BD615" s="4">
        <v>507</v>
      </c>
      <c r="BE615" s="4">
        <v>515</v>
      </c>
      <c r="BF615" s="4">
        <v>523</v>
      </c>
      <c r="BG615" s="4">
        <v>531</v>
      </c>
      <c r="BH615" s="4">
        <v>539</v>
      </c>
      <c r="BI615" s="2">
        <v>547</v>
      </c>
      <c r="BJ615" s="17" t="s">
        <v>0</v>
      </c>
    </row>
    <row r="616" spans="1:62">
      <c r="A616" s="4" t="s">
        <v>764</v>
      </c>
      <c r="B616" s="14">
        <v>10</v>
      </c>
      <c r="C616" s="14">
        <v>11</v>
      </c>
      <c r="D616" s="14">
        <v>12</v>
      </c>
      <c r="E616" s="14">
        <v>13</v>
      </c>
      <c r="F616" s="14">
        <v>14</v>
      </c>
      <c r="G616" s="14">
        <v>15</v>
      </c>
      <c r="H616" s="14">
        <v>16</v>
      </c>
      <c r="I616" s="4">
        <v>17</v>
      </c>
      <c r="J616" s="15">
        <v>18</v>
      </c>
      <c r="K616" s="1">
        <v>19</v>
      </c>
      <c r="L616" s="4">
        <v>20</v>
      </c>
      <c r="M616" s="4">
        <v>21</v>
      </c>
      <c r="N616" s="4">
        <v>22</v>
      </c>
      <c r="O616" s="4">
        <v>23</v>
      </c>
      <c r="P616" s="4">
        <v>24</v>
      </c>
      <c r="Q616" s="4">
        <v>25</v>
      </c>
      <c r="R616" s="15">
        <v>26</v>
      </c>
      <c r="S616" s="4">
        <v>27</v>
      </c>
      <c r="T616" s="4">
        <v>28</v>
      </c>
      <c r="U616" s="2">
        <v>29</v>
      </c>
      <c r="V616" s="4">
        <v>30</v>
      </c>
      <c r="W616" s="4">
        <v>31</v>
      </c>
      <c r="X616" s="15">
        <v>32</v>
      </c>
      <c r="Y616" s="4">
        <v>33</v>
      </c>
      <c r="Z616" s="4">
        <v>34</v>
      </c>
      <c r="AA616" s="4">
        <v>35</v>
      </c>
      <c r="AB616" s="4">
        <v>36</v>
      </c>
      <c r="AC616" s="4">
        <v>37</v>
      </c>
      <c r="AD616" s="15">
        <v>38</v>
      </c>
      <c r="AE616" s="1">
        <v>39</v>
      </c>
      <c r="AF616" s="4">
        <v>40</v>
      </c>
      <c r="AG616" s="4">
        <v>41</v>
      </c>
      <c r="AH616" s="4">
        <v>42</v>
      </c>
      <c r="AI616" s="4">
        <v>43</v>
      </c>
      <c r="AJ616" s="4">
        <v>44</v>
      </c>
      <c r="AK616" s="4">
        <v>45</v>
      </c>
      <c r="AL616" s="4">
        <v>46</v>
      </c>
      <c r="AM616" s="4">
        <v>47</v>
      </c>
      <c r="AN616" s="4">
        <v>48</v>
      </c>
      <c r="AO616" s="2">
        <v>49</v>
      </c>
      <c r="AP616" s="4">
        <v>50</v>
      </c>
      <c r="AQ616" s="4">
        <v>51</v>
      </c>
      <c r="AR616" s="4">
        <v>52</v>
      </c>
      <c r="AS616" s="4">
        <v>53</v>
      </c>
      <c r="AT616" s="4">
        <v>54</v>
      </c>
      <c r="AU616" s="4">
        <v>55</v>
      </c>
      <c r="AV616" s="4">
        <v>56</v>
      </c>
      <c r="AW616" s="4">
        <v>57</v>
      </c>
      <c r="AX616" s="4">
        <v>58</v>
      </c>
      <c r="AY616" s="1">
        <v>59</v>
      </c>
      <c r="AZ616" s="4">
        <v>60</v>
      </c>
      <c r="BA616" s="4">
        <v>61</v>
      </c>
      <c r="BB616" s="4">
        <v>62</v>
      </c>
      <c r="BC616" s="4">
        <v>63</v>
      </c>
      <c r="BD616" s="4">
        <v>64</v>
      </c>
      <c r="BE616" s="4">
        <v>65</v>
      </c>
      <c r="BF616" s="4">
        <v>66</v>
      </c>
      <c r="BG616" s="4">
        <v>67</v>
      </c>
      <c r="BH616" s="4">
        <v>68</v>
      </c>
      <c r="BI616" s="2">
        <v>69</v>
      </c>
      <c r="BJ616" s="17" t="s">
        <v>0</v>
      </c>
    </row>
    <row r="617" spans="1:62">
      <c r="A617" s="4" t="s">
        <v>3</v>
      </c>
      <c r="B617" s="14"/>
      <c r="C617" s="14"/>
      <c r="D617" s="14"/>
      <c r="E617" s="14"/>
      <c r="F617" s="14"/>
      <c r="G617" s="14"/>
      <c r="H617" s="14"/>
      <c r="J617" s="15"/>
      <c r="R617" s="15"/>
      <c r="X617" s="15"/>
      <c r="AD617" s="15"/>
      <c r="BJ617" s="17"/>
    </row>
    <row r="618" spans="1:62">
      <c r="A618" s="4" t="s">
        <v>765</v>
      </c>
      <c r="B618" s="14"/>
      <c r="C618" s="14"/>
      <c r="D618" s="14"/>
      <c r="E618" s="14"/>
      <c r="F618" s="14"/>
      <c r="G618" s="14"/>
      <c r="H618" s="14"/>
      <c r="J618" s="15"/>
      <c r="R618" s="15"/>
      <c r="X618" s="15"/>
      <c r="AD618" s="15"/>
      <c r="BJ618" s="17"/>
    </row>
    <row r="619" spans="1:62">
      <c r="A619" s="4" t="s">
        <v>766</v>
      </c>
      <c r="B619" s="14">
        <v>20</v>
      </c>
      <c r="C619" s="14">
        <v>20</v>
      </c>
      <c r="D619" s="14">
        <v>20</v>
      </c>
      <c r="E619" s="14">
        <v>20</v>
      </c>
      <c r="F619" s="14">
        <v>20</v>
      </c>
      <c r="G619" s="14">
        <v>20</v>
      </c>
      <c r="H619" s="14">
        <v>20</v>
      </c>
      <c r="I619" s="4">
        <v>20</v>
      </c>
      <c r="J619" s="15">
        <v>20</v>
      </c>
      <c r="K619" s="1">
        <v>20</v>
      </c>
      <c r="L619" s="4">
        <v>20</v>
      </c>
      <c r="M619" s="4">
        <v>20</v>
      </c>
      <c r="N619" s="4">
        <v>20</v>
      </c>
      <c r="O619" s="4">
        <v>20</v>
      </c>
      <c r="P619" s="4">
        <v>20</v>
      </c>
      <c r="Q619" s="4">
        <v>20</v>
      </c>
      <c r="R619" s="15">
        <v>20</v>
      </c>
      <c r="S619" s="4">
        <v>20</v>
      </c>
      <c r="T619" s="4">
        <v>20</v>
      </c>
      <c r="U619" s="2">
        <v>20</v>
      </c>
      <c r="V619" s="4">
        <v>20</v>
      </c>
      <c r="W619" s="4">
        <v>20</v>
      </c>
      <c r="X619" s="15">
        <v>20</v>
      </c>
      <c r="Y619" s="4">
        <v>20</v>
      </c>
      <c r="Z619" s="4">
        <v>20</v>
      </c>
      <c r="AA619" s="4">
        <v>20</v>
      </c>
      <c r="AB619" s="4">
        <v>20</v>
      </c>
      <c r="AC619" s="4">
        <v>20</v>
      </c>
      <c r="AD619" s="15">
        <v>20</v>
      </c>
      <c r="AE619" s="1">
        <v>20</v>
      </c>
      <c r="AF619" s="4">
        <v>20</v>
      </c>
      <c r="AG619" s="4">
        <v>20</v>
      </c>
      <c r="AH619" s="4">
        <v>20</v>
      </c>
      <c r="AI619" s="4">
        <v>20</v>
      </c>
      <c r="AJ619" s="4">
        <v>20</v>
      </c>
      <c r="AK619" s="4">
        <v>20</v>
      </c>
      <c r="AL619" s="4">
        <v>20</v>
      </c>
      <c r="AM619" s="4">
        <v>20</v>
      </c>
      <c r="AN619" s="4">
        <v>20</v>
      </c>
      <c r="AO619" s="2">
        <v>20</v>
      </c>
      <c r="AP619" s="4">
        <v>20</v>
      </c>
      <c r="AQ619" s="4">
        <v>20</v>
      </c>
      <c r="AR619" s="4">
        <v>20</v>
      </c>
      <c r="AS619" s="4">
        <v>20</v>
      </c>
      <c r="AT619" s="4">
        <v>20</v>
      </c>
      <c r="AU619" s="4">
        <v>20</v>
      </c>
      <c r="AV619" s="4">
        <v>20</v>
      </c>
      <c r="AW619" s="4">
        <v>20</v>
      </c>
      <c r="AX619" s="4">
        <v>20</v>
      </c>
      <c r="AY619" s="1">
        <v>20</v>
      </c>
      <c r="AZ619" s="4">
        <v>20</v>
      </c>
      <c r="BA619" s="4">
        <v>20</v>
      </c>
      <c r="BB619" s="4">
        <v>20</v>
      </c>
      <c r="BC619" s="4">
        <v>20</v>
      </c>
      <c r="BD619" s="4">
        <v>20</v>
      </c>
      <c r="BE619" s="4">
        <v>20</v>
      </c>
      <c r="BF619" s="4">
        <v>20</v>
      </c>
      <c r="BG619" s="4">
        <v>20</v>
      </c>
      <c r="BH619" s="4">
        <v>20</v>
      </c>
      <c r="BI619" s="2">
        <v>20</v>
      </c>
      <c r="BJ619" s="17" t="s">
        <v>0</v>
      </c>
    </row>
    <row r="620" spans="1:62">
      <c r="A620" s="4" t="s">
        <v>767</v>
      </c>
      <c r="B620" s="14">
        <v>35</v>
      </c>
      <c r="C620" s="14">
        <v>47</v>
      </c>
      <c r="D620" s="14">
        <v>56</v>
      </c>
      <c r="E620" s="14">
        <v>64</v>
      </c>
      <c r="F620" s="14">
        <v>70</v>
      </c>
      <c r="G620" s="14">
        <v>75</v>
      </c>
      <c r="H620" s="14">
        <v>79</v>
      </c>
      <c r="I620" s="4">
        <v>82</v>
      </c>
      <c r="J620" s="15">
        <v>86</v>
      </c>
      <c r="K620" s="1">
        <v>88</v>
      </c>
      <c r="L620" s="4">
        <v>91</v>
      </c>
      <c r="M620" s="4">
        <v>93</v>
      </c>
      <c r="N620" s="4">
        <v>95</v>
      </c>
      <c r="O620" s="4">
        <v>97</v>
      </c>
      <c r="P620" s="4">
        <v>98</v>
      </c>
      <c r="Q620" s="4">
        <v>100</v>
      </c>
      <c r="R620" s="15">
        <v>101</v>
      </c>
      <c r="S620" s="4">
        <v>102</v>
      </c>
      <c r="T620" s="4">
        <v>103</v>
      </c>
      <c r="U620" s="2">
        <v>104</v>
      </c>
      <c r="V620" s="4">
        <v>105</v>
      </c>
      <c r="W620" s="4">
        <v>106</v>
      </c>
      <c r="X620" s="15">
        <v>107</v>
      </c>
      <c r="Y620" s="4">
        <v>108</v>
      </c>
      <c r="Z620" s="4">
        <v>108</v>
      </c>
      <c r="AA620" s="4">
        <v>109</v>
      </c>
      <c r="AB620" s="4">
        <v>110</v>
      </c>
      <c r="AC620" s="4">
        <v>110</v>
      </c>
      <c r="AD620" s="15">
        <v>111</v>
      </c>
      <c r="AE620" s="1">
        <v>111</v>
      </c>
      <c r="AF620" s="4">
        <v>112</v>
      </c>
      <c r="AG620" s="4">
        <v>112</v>
      </c>
      <c r="AH620" s="4">
        <v>113</v>
      </c>
      <c r="AI620" s="4">
        <v>113</v>
      </c>
      <c r="AJ620" s="4">
        <v>113</v>
      </c>
      <c r="AK620" s="4">
        <v>114</v>
      </c>
      <c r="AL620" s="4">
        <v>114</v>
      </c>
      <c r="AM620" s="4">
        <v>115</v>
      </c>
      <c r="AN620" s="4">
        <v>115</v>
      </c>
      <c r="AO620" s="2">
        <v>115</v>
      </c>
      <c r="AP620" s="4">
        <v>115</v>
      </c>
      <c r="AQ620" s="4">
        <v>116</v>
      </c>
      <c r="AR620" s="4">
        <v>116</v>
      </c>
      <c r="AS620" s="4">
        <v>116</v>
      </c>
      <c r="AT620" s="4">
        <v>117</v>
      </c>
      <c r="AU620" s="4">
        <v>117</v>
      </c>
      <c r="AV620" s="4">
        <v>117</v>
      </c>
      <c r="AW620" s="4">
        <v>118</v>
      </c>
      <c r="AX620" s="4">
        <v>118</v>
      </c>
      <c r="AY620" s="1">
        <v>118</v>
      </c>
      <c r="AZ620" s="4">
        <v>119</v>
      </c>
      <c r="BA620" s="4">
        <v>119</v>
      </c>
      <c r="BB620" s="4">
        <v>119</v>
      </c>
      <c r="BC620" s="4">
        <v>120</v>
      </c>
      <c r="BD620" s="4">
        <v>120</v>
      </c>
      <c r="BE620" s="4">
        <v>120</v>
      </c>
      <c r="BF620" s="4">
        <v>120</v>
      </c>
      <c r="BG620" s="4">
        <v>120</v>
      </c>
      <c r="BH620" s="4">
        <v>120</v>
      </c>
      <c r="BI620" s="2">
        <v>120</v>
      </c>
      <c r="BJ620" s="17" t="s">
        <v>0</v>
      </c>
    </row>
    <row r="621" spans="1:62">
      <c r="A621" s="4" t="s">
        <v>768</v>
      </c>
      <c r="B621" s="14">
        <v>1</v>
      </c>
      <c r="C621" s="14">
        <v>1</v>
      </c>
      <c r="D621" s="14">
        <v>1</v>
      </c>
      <c r="E621" s="14">
        <v>1</v>
      </c>
      <c r="F621" s="14">
        <v>1</v>
      </c>
      <c r="G621" s="14">
        <v>1</v>
      </c>
      <c r="H621" s="14">
        <v>1</v>
      </c>
      <c r="I621" s="4">
        <v>1</v>
      </c>
      <c r="J621" s="15">
        <v>1</v>
      </c>
      <c r="K621" s="1">
        <v>1</v>
      </c>
      <c r="L621" s="4">
        <v>1</v>
      </c>
      <c r="M621" s="4">
        <v>1</v>
      </c>
      <c r="N621" s="4">
        <v>1</v>
      </c>
      <c r="O621" s="4">
        <v>1</v>
      </c>
      <c r="P621" s="4">
        <v>1</v>
      </c>
      <c r="Q621" s="4">
        <v>1</v>
      </c>
      <c r="R621" s="15">
        <v>1</v>
      </c>
      <c r="S621" s="4">
        <v>1</v>
      </c>
      <c r="T621" s="4">
        <v>1</v>
      </c>
      <c r="U621" s="2">
        <v>1</v>
      </c>
      <c r="V621" s="4">
        <v>1</v>
      </c>
      <c r="W621" s="4">
        <v>1</v>
      </c>
      <c r="X621" s="15">
        <v>1</v>
      </c>
      <c r="Y621" s="4">
        <v>1</v>
      </c>
      <c r="Z621" s="4">
        <v>1</v>
      </c>
      <c r="AA621" s="4">
        <v>1</v>
      </c>
      <c r="AB621" s="4">
        <v>1</v>
      </c>
      <c r="AC621" s="4">
        <v>1</v>
      </c>
      <c r="AD621" s="15">
        <v>1</v>
      </c>
      <c r="AE621" s="1">
        <v>1</v>
      </c>
      <c r="AF621" s="4">
        <v>1</v>
      </c>
      <c r="AG621" s="4">
        <v>1</v>
      </c>
      <c r="AH621" s="4">
        <v>1</v>
      </c>
      <c r="AI621" s="4">
        <v>1</v>
      </c>
      <c r="AJ621" s="4">
        <v>1</v>
      </c>
      <c r="AK621" s="4">
        <v>1</v>
      </c>
      <c r="AL621" s="4">
        <v>1</v>
      </c>
      <c r="AM621" s="4">
        <v>1</v>
      </c>
      <c r="AN621" s="4">
        <v>1</v>
      </c>
      <c r="AO621" s="2">
        <v>1</v>
      </c>
      <c r="AP621" s="4">
        <v>1</v>
      </c>
      <c r="AQ621" s="4">
        <v>1</v>
      </c>
      <c r="AR621" s="4">
        <v>1</v>
      </c>
      <c r="AS621" s="4">
        <v>1</v>
      </c>
      <c r="AT621" s="4">
        <v>1</v>
      </c>
      <c r="AU621" s="4">
        <v>1</v>
      </c>
      <c r="AV621" s="4">
        <v>1</v>
      </c>
      <c r="AW621" s="4">
        <v>1</v>
      </c>
      <c r="AX621" s="4">
        <v>1</v>
      </c>
      <c r="AY621" s="1">
        <v>1</v>
      </c>
      <c r="AZ621" s="4">
        <v>1</v>
      </c>
      <c r="BA621" s="4">
        <v>1</v>
      </c>
      <c r="BB621" s="4">
        <v>1</v>
      </c>
      <c r="BC621" s="4">
        <v>1</v>
      </c>
      <c r="BD621" s="4">
        <v>1</v>
      </c>
      <c r="BE621" s="4">
        <v>1</v>
      </c>
      <c r="BF621" s="4">
        <v>1</v>
      </c>
      <c r="BG621" s="4">
        <v>1</v>
      </c>
      <c r="BH621" s="4">
        <v>1</v>
      </c>
      <c r="BI621" s="2">
        <v>1</v>
      </c>
      <c r="BJ621" s="17" t="s">
        <v>0</v>
      </c>
    </row>
    <row r="622" spans="1:62">
      <c r="A622" s="4" t="s">
        <v>769</v>
      </c>
      <c r="B622" s="14">
        <v>3</v>
      </c>
      <c r="C622" s="14">
        <v>4</v>
      </c>
      <c r="D622" s="14">
        <v>4</v>
      </c>
      <c r="E622" s="14">
        <v>5</v>
      </c>
      <c r="F622" s="14">
        <v>5</v>
      </c>
      <c r="G622" s="14">
        <v>6</v>
      </c>
      <c r="H622" s="14">
        <v>6</v>
      </c>
      <c r="I622" s="4">
        <v>7</v>
      </c>
      <c r="J622" s="15">
        <v>7</v>
      </c>
      <c r="K622" s="1">
        <v>8</v>
      </c>
      <c r="L622" s="4">
        <v>8</v>
      </c>
      <c r="M622" s="4">
        <v>9</v>
      </c>
      <c r="N622" s="4">
        <v>9</v>
      </c>
      <c r="O622" s="4">
        <v>10</v>
      </c>
      <c r="P622" s="4">
        <v>10</v>
      </c>
      <c r="Q622" s="4">
        <v>10</v>
      </c>
      <c r="R622" s="15">
        <v>10</v>
      </c>
      <c r="S622" s="4">
        <v>10</v>
      </c>
      <c r="T622" s="4">
        <v>10</v>
      </c>
      <c r="U622" s="2">
        <v>10</v>
      </c>
      <c r="V622" s="4">
        <v>10</v>
      </c>
      <c r="W622" s="4">
        <v>10</v>
      </c>
      <c r="X622" s="15">
        <v>10</v>
      </c>
      <c r="Y622" s="4">
        <v>10</v>
      </c>
      <c r="Z622" s="4">
        <v>10</v>
      </c>
      <c r="AA622" s="4">
        <v>10</v>
      </c>
      <c r="AB622" s="4">
        <v>10</v>
      </c>
      <c r="AC622" s="4">
        <v>10</v>
      </c>
      <c r="AD622" s="15">
        <v>10</v>
      </c>
      <c r="AE622" s="1">
        <v>10</v>
      </c>
      <c r="AF622" s="4">
        <v>10</v>
      </c>
      <c r="AG622" s="4">
        <v>10</v>
      </c>
      <c r="AH622" s="4">
        <v>10</v>
      </c>
      <c r="AI622" s="4">
        <v>10</v>
      </c>
      <c r="AJ622" s="4">
        <v>10</v>
      </c>
      <c r="AK622" s="4">
        <v>10</v>
      </c>
      <c r="AL622" s="4">
        <v>10</v>
      </c>
      <c r="AM622" s="4">
        <v>10</v>
      </c>
      <c r="AN622" s="4">
        <v>10</v>
      </c>
      <c r="AO622" s="2">
        <v>10</v>
      </c>
      <c r="AP622" s="4">
        <v>10</v>
      </c>
      <c r="AQ622" s="4">
        <v>10</v>
      </c>
      <c r="AR622" s="4">
        <v>10</v>
      </c>
      <c r="AS622" s="4">
        <v>10</v>
      </c>
      <c r="AT622" s="4">
        <v>10</v>
      </c>
      <c r="AU622" s="4">
        <v>10</v>
      </c>
      <c r="AV622" s="4">
        <v>10</v>
      </c>
      <c r="AW622" s="4">
        <v>10</v>
      </c>
      <c r="AX622" s="4">
        <v>10</v>
      </c>
      <c r="AY622" s="1">
        <v>10</v>
      </c>
      <c r="AZ622" s="4">
        <v>10</v>
      </c>
      <c r="BA622" s="4">
        <v>10</v>
      </c>
      <c r="BB622" s="4">
        <v>10</v>
      </c>
      <c r="BC622" s="4">
        <v>10</v>
      </c>
      <c r="BD622" s="4">
        <v>10</v>
      </c>
      <c r="BE622" s="4">
        <v>10</v>
      </c>
      <c r="BF622" s="4">
        <v>10</v>
      </c>
      <c r="BG622" s="4">
        <v>10</v>
      </c>
      <c r="BH622" s="4">
        <v>10</v>
      </c>
      <c r="BI622" s="2">
        <v>10</v>
      </c>
      <c r="BJ622" s="17" t="s">
        <v>0</v>
      </c>
    </row>
    <row r="623" spans="1:62">
      <c r="A623" s="4" t="s">
        <v>629</v>
      </c>
      <c r="B623" s="14">
        <v>50</v>
      </c>
      <c r="C623" s="14">
        <v>62</v>
      </c>
      <c r="D623" s="14">
        <v>74</v>
      </c>
      <c r="E623" s="14">
        <v>86</v>
      </c>
      <c r="F623" s="14">
        <v>98</v>
      </c>
      <c r="G623" s="14">
        <v>110</v>
      </c>
      <c r="H623" s="14">
        <v>122</v>
      </c>
      <c r="I623" s="4">
        <v>134</v>
      </c>
      <c r="J623" s="15">
        <v>146</v>
      </c>
      <c r="K623" s="1">
        <v>158</v>
      </c>
      <c r="L623" s="4">
        <v>170</v>
      </c>
      <c r="M623" s="4">
        <v>182</v>
      </c>
      <c r="N623" s="4">
        <v>194</v>
      </c>
      <c r="O623" s="4">
        <v>206</v>
      </c>
      <c r="P623" s="4">
        <v>218</v>
      </c>
      <c r="Q623" s="4">
        <v>230</v>
      </c>
      <c r="R623" s="15">
        <v>242</v>
      </c>
      <c r="S623" s="4">
        <v>254</v>
      </c>
      <c r="T623" s="4">
        <v>266</v>
      </c>
      <c r="U623" s="2">
        <v>278</v>
      </c>
      <c r="V623" s="4">
        <v>290</v>
      </c>
      <c r="W623" s="4">
        <v>302</v>
      </c>
      <c r="X623" s="15">
        <v>314</v>
      </c>
      <c r="Y623" s="4">
        <v>326</v>
      </c>
      <c r="Z623" s="4">
        <v>338</v>
      </c>
      <c r="AA623" s="4">
        <v>350</v>
      </c>
      <c r="AB623" s="4">
        <v>362</v>
      </c>
      <c r="AC623" s="4">
        <v>374</v>
      </c>
      <c r="AD623" s="15">
        <v>386</v>
      </c>
      <c r="AE623" s="1">
        <v>398</v>
      </c>
      <c r="AF623" s="4">
        <v>410</v>
      </c>
      <c r="AG623" s="4">
        <v>422</v>
      </c>
      <c r="AH623" s="4">
        <v>434</v>
      </c>
      <c r="AI623" s="4">
        <v>446</v>
      </c>
      <c r="AJ623" s="4">
        <v>458</v>
      </c>
      <c r="AK623" s="4">
        <v>470</v>
      </c>
      <c r="AL623" s="4">
        <v>482</v>
      </c>
      <c r="AM623" s="4">
        <v>494</v>
      </c>
      <c r="AN623" s="4">
        <v>506</v>
      </c>
      <c r="AO623" s="2">
        <v>518</v>
      </c>
      <c r="AP623" s="4">
        <v>530</v>
      </c>
      <c r="AQ623" s="4">
        <v>542</v>
      </c>
      <c r="AR623" s="4">
        <v>554</v>
      </c>
      <c r="AS623" s="4">
        <v>566</v>
      </c>
      <c r="AT623" s="4">
        <v>578</v>
      </c>
      <c r="AU623" s="4">
        <v>590</v>
      </c>
      <c r="AV623" s="4">
        <v>602</v>
      </c>
      <c r="AW623" s="4">
        <v>614</v>
      </c>
      <c r="AX623" s="4">
        <v>626</v>
      </c>
      <c r="AY623" s="1">
        <v>638</v>
      </c>
      <c r="AZ623" s="4">
        <v>650</v>
      </c>
      <c r="BA623" s="4">
        <v>662</v>
      </c>
      <c r="BB623" s="4">
        <v>674</v>
      </c>
      <c r="BC623" s="4">
        <v>686</v>
      </c>
      <c r="BD623" s="4">
        <v>698</v>
      </c>
      <c r="BE623" s="4">
        <v>710</v>
      </c>
      <c r="BF623" s="4">
        <v>722</v>
      </c>
      <c r="BG623" s="4">
        <v>734</v>
      </c>
      <c r="BH623" s="4">
        <v>746</v>
      </c>
      <c r="BI623" s="2">
        <v>758</v>
      </c>
      <c r="BJ623" s="17" t="s">
        <v>0</v>
      </c>
    </row>
    <row r="624" spans="1:62">
      <c r="A624" s="4" t="s">
        <v>619</v>
      </c>
      <c r="B624" s="14">
        <v>25</v>
      </c>
      <c r="C624" s="14">
        <v>33</v>
      </c>
      <c r="D624" s="14">
        <v>41</v>
      </c>
      <c r="E624" s="14">
        <v>49</v>
      </c>
      <c r="F624" s="14">
        <v>57</v>
      </c>
      <c r="G624" s="14">
        <v>65</v>
      </c>
      <c r="H624" s="14">
        <v>73</v>
      </c>
      <c r="I624" s="4">
        <v>81</v>
      </c>
      <c r="J624" s="15">
        <v>89</v>
      </c>
      <c r="K624" s="1">
        <v>97</v>
      </c>
      <c r="L624" s="4">
        <v>105</v>
      </c>
      <c r="M624" s="4">
        <v>113</v>
      </c>
      <c r="N624" s="4">
        <v>121</v>
      </c>
      <c r="O624" s="4">
        <v>129</v>
      </c>
      <c r="P624" s="4">
        <v>137</v>
      </c>
      <c r="Q624" s="4">
        <v>145</v>
      </c>
      <c r="R624" s="15">
        <v>153</v>
      </c>
      <c r="S624" s="4">
        <v>161</v>
      </c>
      <c r="T624" s="4">
        <v>169</v>
      </c>
      <c r="U624" s="2">
        <v>177</v>
      </c>
      <c r="V624" s="4">
        <v>185</v>
      </c>
      <c r="W624" s="4">
        <v>193</v>
      </c>
      <c r="X624" s="15">
        <v>201</v>
      </c>
      <c r="Y624" s="4">
        <v>209</v>
      </c>
      <c r="Z624" s="4">
        <v>217</v>
      </c>
      <c r="AA624" s="4">
        <v>225</v>
      </c>
      <c r="AB624" s="4">
        <v>233</v>
      </c>
      <c r="AC624" s="4">
        <v>241</v>
      </c>
      <c r="AD624" s="15">
        <v>249</v>
      </c>
      <c r="AE624" s="1">
        <v>257</v>
      </c>
      <c r="AF624" s="4">
        <v>265</v>
      </c>
      <c r="AG624" s="4">
        <v>273</v>
      </c>
      <c r="AH624" s="4">
        <v>281</v>
      </c>
      <c r="AI624" s="4">
        <v>289</v>
      </c>
      <c r="AJ624" s="4">
        <v>297</v>
      </c>
      <c r="AK624" s="4">
        <v>305</v>
      </c>
      <c r="AL624" s="4">
        <v>313</v>
      </c>
      <c r="AM624" s="4">
        <v>321</v>
      </c>
      <c r="AN624" s="4">
        <v>329</v>
      </c>
      <c r="AO624" s="2">
        <v>337</v>
      </c>
      <c r="AP624" s="4">
        <v>345</v>
      </c>
      <c r="AQ624" s="4">
        <v>353</v>
      </c>
      <c r="AR624" s="4">
        <v>361</v>
      </c>
      <c r="AS624" s="4">
        <v>369</v>
      </c>
      <c r="AT624" s="4">
        <v>377</v>
      </c>
      <c r="AU624" s="4">
        <v>385</v>
      </c>
      <c r="AV624" s="4">
        <v>393</v>
      </c>
      <c r="AW624" s="4">
        <v>401</v>
      </c>
      <c r="AX624" s="4">
        <v>409</v>
      </c>
      <c r="AY624" s="1">
        <v>417</v>
      </c>
      <c r="AZ624" s="4">
        <v>425</v>
      </c>
      <c r="BA624" s="4">
        <v>433</v>
      </c>
      <c r="BB624" s="4">
        <v>441</v>
      </c>
      <c r="BC624" s="4">
        <v>449</v>
      </c>
      <c r="BD624" s="4">
        <v>457</v>
      </c>
      <c r="BE624" s="4">
        <v>465</v>
      </c>
      <c r="BF624" s="4">
        <v>473</v>
      </c>
      <c r="BG624" s="4">
        <v>481</v>
      </c>
      <c r="BH624" s="4">
        <v>489</v>
      </c>
      <c r="BI624" s="2">
        <v>497</v>
      </c>
      <c r="BJ624" s="17" t="s">
        <v>0</v>
      </c>
    </row>
    <row r="625" spans="1:62">
      <c r="A625" s="4" t="s">
        <v>3</v>
      </c>
      <c r="B625" s="14"/>
      <c r="C625" s="14"/>
      <c r="D625" s="14"/>
      <c r="E625" s="14"/>
      <c r="F625" s="14"/>
      <c r="G625" s="14"/>
      <c r="H625" s="14"/>
      <c r="J625" s="15"/>
      <c r="R625" s="15"/>
      <c r="X625" s="15"/>
      <c r="AD625" s="15"/>
      <c r="BJ625" s="17"/>
    </row>
    <row r="626" spans="1:62">
      <c r="A626" s="4" t="s">
        <v>770</v>
      </c>
      <c r="B626" s="14"/>
      <c r="C626" s="14"/>
      <c r="D626" s="14"/>
      <c r="E626" s="14"/>
      <c r="F626" s="14"/>
      <c r="G626" s="14"/>
      <c r="H626" s="14"/>
      <c r="J626" s="15"/>
      <c r="R626" s="15"/>
      <c r="X626" s="15"/>
      <c r="AD626" s="15"/>
      <c r="BJ626" s="17"/>
    </row>
    <row r="627" spans="1:62">
      <c r="A627" s="4" t="s">
        <v>771</v>
      </c>
      <c r="B627" s="14" t="s">
        <v>0</v>
      </c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580</v>
      </c>
      <c r="B628" s="14">
        <v>40</v>
      </c>
      <c r="C628" s="14">
        <v>40</v>
      </c>
      <c r="D628" s="14">
        <v>40</v>
      </c>
      <c r="E628" s="14">
        <v>40</v>
      </c>
      <c r="F628" s="14">
        <v>40</v>
      </c>
      <c r="G628" s="14">
        <v>40</v>
      </c>
      <c r="H628" s="14">
        <v>40</v>
      </c>
      <c r="I628" s="4">
        <v>40</v>
      </c>
      <c r="J628" s="15">
        <v>40</v>
      </c>
      <c r="K628" s="1">
        <v>40</v>
      </c>
      <c r="L628" s="4">
        <v>40</v>
      </c>
      <c r="M628" s="4">
        <v>40</v>
      </c>
      <c r="N628" s="4">
        <v>40</v>
      </c>
      <c r="O628" s="4">
        <v>40</v>
      </c>
      <c r="P628" s="4">
        <v>40</v>
      </c>
      <c r="Q628" s="4">
        <v>40</v>
      </c>
      <c r="R628" s="15">
        <v>40</v>
      </c>
      <c r="S628" s="4">
        <v>40</v>
      </c>
      <c r="T628" s="4">
        <v>40</v>
      </c>
      <c r="U628" s="2">
        <v>40</v>
      </c>
      <c r="V628" s="4">
        <v>40</v>
      </c>
      <c r="W628" s="4">
        <v>40</v>
      </c>
      <c r="X628" s="15">
        <v>40</v>
      </c>
      <c r="Y628" s="4">
        <v>40</v>
      </c>
      <c r="Z628" s="4">
        <v>40</v>
      </c>
      <c r="AA628" s="4">
        <v>40</v>
      </c>
      <c r="AB628" s="4">
        <v>40</v>
      </c>
      <c r="AC628" s="4">
        <v>40</v>
      </c>
      <c r="AD628" s="15">
        <v>40</v>
      </c>
      <c r="AE628" s="1">
        <v>40</v>
      </c>
      <c r="AF628" s="4">
        <v>40</v>
      </c>
      <c r="AG628" s="4">
        <v>40</v>
      </c>
      <c r="AH628" s="4">
        <v>40</v>
      </c>
      <c r="AI628" s="4">
        <v>40</v>
      </c>
      <c r="AJ628" s="4">
        <v>40</v>
      </c>
      <c r="AK628" s="4">
        <v>40</v>
      </c>
      <c r="AL628" s="4">
        <v>40</v>
      </c>
      <c r="AM628" s="4">
        <v>40</v>
      </c>
      <c r="AN628" s="4">
        <v>40</v>
      </c>
      <c r="AO628" s="2">
        <v>40</v>
      </c>
      <c r="AP628" s="4">
        <v>40</v>
      </c>
      <c r="AQ628" s="4">
        <v>40</v>
      </c>
      <c r="AR628" s="4">
        <v>40</v>
      </c>
      <c r="AS628" s="4">
        <v>40</v>
      </c>
      <c r="AT628" s="4">
        <v>40</v>
      </c>
      <c r="AU628" s="4">
        <v>40</v>
      </c>
      <c r="AV628" s="4">
        <v>40</v>
      </c>
      <c r="AW628" s="4">
        <v>40</v>
      </c>
      <c r="AX628" s="4">
        <v>40</v>
      </c>
      <c r="AY628" s="1">
        <v>40</v>
      </c>
      <c r="AZ628" s="4">
        <v>40</v>
      </c>
      <c r="BA628" s="4">
        <v>40</v>
      </c>
      <c r="BB628" s="4">
        <v>40</v>
      </c>
      <c r="BC628" s="4">
        <v>40</v>
      </c>
      <c r="BD628" s="4">
        <v>40</v>
      </c>
      <c r="BE628" s="4">
        <v>40</v>
      </c>
      <c r="BF628" s="4">
        <v>40</v>
      </c>
      <c r="BG628" s="4">
        <v>40</v>
      </c>
      <c r="BH628" s="4">
        <v>40</v>
      </c>
      <c r="BI628" s="2">
        <v>40</v>
      </c>
      <c r="BJ628" s="17" t="s">
        <v>0</v>
      </c>
    </row>
    <row r="629" spans="1:62">
      <c r="A629" s="4" t="s">
        <v>581</v>
      </c>
      <c r="B629" s="14">
        <v>120</v>
      </c>
      <c r="C629" s="14">
        <v>160</v>
      </c>
      <c r="D629" s="14">
        <v>160</v>
      </c>
      <c r="E629" s="14">
        <v>200</v>
      </c>
      <c r="F629" s="14">
        <v>200</v>
      </c>
      <c r="G629" s="14">
        <v>240</v>
      </c>
      <c r="H629" s="14">
        <v>240</v>
      </c>
      <c r="I629" s="4">
        <v>280</v>
      </c>
      <c r="J629" s="15">
        <v>280</v>
      </c>
      <c r="K629" s="1">
        <v>320</v>
      </c>
      <c r="L629" s="4">
        <v>320</v>
      </c>
      <c r="M629" s="4">
        <v>360</v>
      </c>
      <c r="N629" s="4">
        <v>360</v>
      </c>
      <c r="O629" s="4">
        <v>400</v>
      </c>
      <c r="P629" s="4">
        <v>400</v>
      </c>
      <c r="Q629" s="4">
        <v>440</v>
      </c>
      <c r="R629" s="15">
        <v>440</v>
      </c>
      <c r="S629" s="4">
        <v>480</v>
      </c>
      <c r="T629" s="4">
        <v>480</v>
      </c>
      <c r="U629" s="2">
        <v>520</v>
      </c>
      <c r="V629" s="4">
        <v>520</v>
      </c>
      <c r="W629" s="4">
        <v>560</v>
      </c>
      <c r="X629" s="15">
        <v>560</v>
      </c>
      <c r="Y629" s="4">
        <v>600</v>
      </c>
      <c r="Z629" s="4">
        <v>600</v>
      </c>
      <c r="AA629" s="4">
        <v>640</v>
      </c>
      <c r="AB629" s="4">
        <v>640</v>
      </c>
      <c r="AC629" s="4">
        <v>680</v>
      </c>
      <c r="AD629" s="15">
        <v>680</v>
      </c>
      <c r="AE629" s="1">
        <v>720</v>
      </c>
      <c r="AF629" s="4">
        <v>720</v>
      </c>
      <c r="AG629" s="4">
        <v>760</v>
      </c>
      <c r="AH629" s="4">
        <v>760</v>
      </c>
      <c r="AI629" s="4">
        <v>800</v>
      </c>
      <c r="AJ629" s="4">
        <v>800</v>
      </c>
      <c r="AK629" s="4">
        <v>840</v>
      </c>
      <c r="AL629" s="4">
        <v>840</v>
      </c>
      <c r="AM629" s="4">
        <v>880</v>
      </c>
      <c r="AN629" s="4">
        <v>880</v>
      </c>
      <c r="AO629" s="2">
        <v>920</v>
      </c>
      <c r="AP629" s="4">
        <v>920</v>
      </c>
      <c r="AQ629" s="4">
        <v>960</v>
      </c>
      <c r="AR629" s="4">
        <v>960</v>
      </c>
      <c r="AS629" s="4">
        <v>1000</v>
      </c>
      <c r="AT629" s="4">
        <v>1000</v>
      </c>
      <c r="AU629" s="4">
        <v>1040</v>
      </c>
      <c r="AV629" s="4">
        <v>1040</v>
      </c>
      <c r="AW629" s="4">
        <v>1080</v>
      </c>
      <c r="AX629" s="4">
        <v>1080</v>
      </c>
      <c r="AY629" s="1">
        <v>1120</v>
      </c>
      <c r="AZ629" s="4">
        <v>1120</v>
      </c>
      <c r="BA629" s="4">
        <v>1160</v>
      </c>
      <c r="BB629" s="4">
        <v>1160</v>
      </c>
      <c r="BC629" s="4">
        <v>1200</v>
      </c>
      <c r="BD629" s="4">
        <v>1200</v>
      </c>
      <c r="BE629" s="4">
        <v>1240</v>
      </c>
      <c r="BF629" s="4">
        <v>1240</v>
      </c>
      <c r="BG629" s="4">
        <v>1280</v>
      </c>
      <c r="BH629" s="4">
        <v>1280</v>
      </c>
      <c r="BI629" s="2">
        <v>1320</v>
      </c>
      <c r="BJ629" s="17" t="s">
        <v>0</v>
      </c>
    </row>
    <row r="630" spans="1:62">
      <c r="A630" s="4" t="s">
        <v>619</v>
      </c>
      <c r="B630" s="14">
        <v>25</v>
      </c>
      <c r="C630" s="14">
        <v>35</v>
      </c>
      <c r="D630" s="14">
        <v>45</v>
      </c>
      <c r="E630" s="14">
        <v>55</v>
      </c>
      <c r="F630" s="14">
        <v>65</v>
      </c>
      <c r="G630" s="14">
        <v>75</v>
      </c>
      <c r="H630" s="14">
        <v>85</v>
      </c>
      <c r="I630" s="4">
        <v>95</v>
      </c>
      <c r="J630" s="15">
        <v>105</v>
      </c>
      <c r="K630" s="1">
        <v>115</v>
      </c>
      <c r="L630" s="4">
        <v>125</v>
      </c>
      <c r="M630" s="4">
        <v>135</v>
      </c>
      <c r="N630" s="4">
        <v>145</v>
      </c>
      <c r="O630" s="4">
        <v>155</v>
      </c>
      <c r="P630" s="4">
        <v>165</v>
      </c>
      <c r="Q630" s="4">
        <v>175</v>
      </c>
      <c r="R630" s="15">
        <v>185</v>
      </c>
      <c r="S630" s="4">
        <v>195</v>
      </c>
      <c r="T630" s="4">
        <v>205</v>
      </c>
      <c r="U630" s="2">
        <v>215</v>
      </c>
      <c r="V630" s="4">
        <v>225</v>
      </c>
      <c r="W630" s="4">
        <v>235</v>
      </c>
      <c r="X630" s="15">
        <v>245</v>
      </c>
      <c r="Y630" s="4">
        <v>255</v>
      </c>
      <c r="Z630" s="4">
        <v>265</v>
      </c>
      <c r="AA630" s="4">
        <v>275</v>
      </c>
      <c r="AB630" s="4">
        <v>285</v>
      </c>
      <c r="AC630" s="4">
        <v>295</v>
      </c>
      <c r="AD630" s="15">
        <v>305</v>
      </c>
      <c r="AE630" s="1">
        <v>315</v>
      </c>
      <c r="AF630" s="4">
        <v>325</v>
      </c>
      <c r="AG630" s="4">
        <v>335</v>
      </c>
      <c r="AH630" s="4">
        <v>345</v>
      </c>
      <c r="AI630" s="4">
        <v>355</v>
      </c>
      <c r="AJ630" s="4">
        <v>365</v>
      </c>
      <c r="AK630" s="4">
        <v>375</v>
      </c>
      <c r="AL630" s="4">
        <v>385</v>
      </c>
      <c r="AM630" s="4">
        <v>395</v>
      </c>
      <c r="AN630" s="4">
        <v>405</v>
      </c>
      <c r="AO630" s="2">
        <v>415</v>
      </c>
      <c r="AP630" s="4">
        <v>425</v>
      </c>
      <c r="AQ630" s="4">
        <v>435</v>
      </c>
      <c r="AR630" s="4">
        <v>445</v>
      </c>
      <c r="AS630" s="4">
        <v>455</v>
      </c>
      <c r="AT630" s="4">
        <v>465</v>
      </c>
      <c r="AU630" s="4">
        <v>475</v>
      </c>
      <c r="AV630" s="4">
        <v>485</v>
      </c>
      <c r="AW630" s="4">
        <v>495</v>
      </c>
      <c r="AX630" s="4">
        <v>505</v>
      </c>
      <c r="AY630" s="1">
        <v>515</v>
      </c>
      <c r="AZ630" s="4">
        <v>525</v>
      </c>
      <c r="BA630" s="4">
        <v>535</v>
      </c>
      <c r="BB630" s="4">
        <v>545</v>
      </c>
      <c r="BC630" s="4">
        <v>555</v>
      </c>
      <c r="BD630" s="4">
        <v>565</v>
      </c>
      <c r="BE630" s="4">
        <v>575</v>
      </c>
      <c r="BF630" s="4">
        <v>585</v>
      </c>
      <c r="BG630" s="4">
        <v>595</v>
      </c>
      <c r="BH630" s="4">
        <v>605</v>
      </c>
      <c r="BI630" s="2">
        <v>615</v>
      </c>
      <c r="BJ630" s="17" t="s">
        <v>0</v>
      </c>
    </row>
    <row r="631" spans="1:62">
      <c r="A631" s="4" t="s">
        <v>3</v>
      </c>
      <c r="B631" s="14"/>
      <c r="C631" s="14"/>
      <c r="D631" s="14"/>
      <c r="E631" s="14"/>
      <c r="F631" s="14"/>
      <c r="G631" s="14"/>
      <c r="H631" s="14"/>
      <c r="J631" s="15"/>
      <c r="R631" s="15"/>
      <c r="X631" s="15"/>
      <c r="AD631" s="15"/>
      <c r="BJ631" s="17"/>
    </row>
    <row r="632" spans="1:62">
      <c r="A632" s="4" t="s">
        <v>772</v>
      </c>
      <c r="B632" s="14"/>
      <c r="C632" s="14"/>
      <c r="D632" s="14"/>
      <c r="E632" s="14"/>
      <c r="F632" s="14"/>
      <c r="G632" s="14"/>
      <c r="H632" s="14"/>
      <c r="J632" s="15"/>
      <c r="R632" s="15"/>
      <c r="X632" s="15"/>
      <c r="AD632" s="15"/>
      <c r="BJ632" s="17"/>
    </row>
    <row r="633" spans="1:62">
      <c r="A633" s="4" t="s">
        <v>773</v>
      </c>
      <c r="B633" s="14">
        <v>65</v>
      </c>
      <c r="C633" s="14">
        <v>80</v>
      </c>
      <c r="D633" s="14">
        <v>95</v>
      </c>
      <c r="E633" s="14">
        <v>110</v>
      </c>
      <c r="F633" s="14">
        <v>125</v>
      </c>
      <c r="G633" s="14">
        <v>140</v>
      </c>
      <c r="H633" s="14">
        <v>155</v>
      </c>
      <c r="I633" s="4">
        <v>170</v>
      </c>
      <c r="J633" s="15">
        <v>185</v>
      </c>
      <c r="K633" s="1">
        <v>200</v>
      </c>
      <c r="L633" s="4">
        <v>215</v>
      </c>
      <c r="M633" s="4">
        <v>230</v>
      </c>
      <c r="N633" s="4">
        <v>245</v>
      </c>
      <c r="O633" s="4">
        <v>260</v>
      </c>
      <c r="P633" s="4">
        <v>275</v>
      </c>
      <c r="Q633" s="4">
        <v>290</v>
      </c>
      <c r="R633" s="15">
        <v>305</v>
      </c>
      <c r="S633" s="4">
        <v>320</v>
      </c>
      <c r="T633" s="4">
        <v>335</v>
      </c>
      <c r="U633" s="2">
        <v>350</v>
      </c>
      <c r="V633" s="4">
        <v>365</v>
      </c>
      <c r="W633" s="4">
        <v>380</v>
      </c>
      <c r="X633" s="15">
        <v>395</v>
      </c>
      <c r="Y633" s="4">
        <v>410</v>
      </c>
      <c r="Z633" s="4">
        <v>425</v>
      </c>
      <c r="AA633" s="4">
        <v>440</v>
      </c>
      <c r="AB633" s="4">
        <v>455</v>
      </c>
      <c r="AC633" s="4">
        <v>470</v>
      </c>
      <c r="AD633" s="15">
        <v>485</v>
      </c>
      <c r="AE633" s="1">
        <v>500</v>
      </c>
      <c r="AF633" s="4">
        <v>515</v>
      </c>
      <c r="AG633" s="4">
        <v>530</v>
      </c>
      <c r="AH633" s="4">
        <v>545</v>
      </c>
      <c r="AI633" s="4">
        <v>560</v>
      </c>
      <c r="AJ633" s="4">
        <v>575</v>
      </c>
      <c r="AK633" s="4">
        <v>590</v>
      </c>
      <c r="AL633" s="4">
        <v>605</v>
      </c>
      <c r="AM633" s="4">
        <v>620</v>
      </c>
      <c r="AN633" s="4">
        <v>635</v>
      </c>
      <c r="AO633" s="2">
        <v>650</v>
      </c>
      <c r="AP633" s="4">
        <v>665</v>
      </c>
      <c r="AQ633" s="4">
        <v>680</v>
      </c>
      <c r="AR633" s="4">
        <v>695</v>
      </c>
      <c r="AS633" s="4">
        <v>710</v>
      </c>
      <c r="AT633" s="4">
        <v>725</v>
      </c>
      <c r="AU633" s="4">
        <v>740</v>
      </c>
      <c r="AV633" s="4">
        <v>755</v>
      </c>
      <c r="AW633" s="4">
        <v>770</v>
      </c>
      <c r="AX633" s="4">
        <v>785</v>
      </c>
      <c r="AY633" s="1">
        <v>800</v>
      </c>
      <c r="AZ633" s="4">
        <v>815</v>
      </c>
      <c r="BA633" s="4">
        <v>830</v>
      </c>
      <c r="BB633" s="4">
        <v>845</v>
      </c>
      <c r="BC633" s="4">
        <v>860</v>
      </c>
      <c r="BD633" s="4">
        <v>875</v>
      </c>
      <c r="BE633" s="4">
        <v>890</v>
      </c>
      <c r="BF633" s="4">
        <v>905</v>
      </c>
      <c r="BG633" s="4">
        <v>920</v>
      </c>
      <c r="BH633" s="4">
        <v>935</v>
      </c>
      <c r="BI633" s="2">
        <v>950</v>
      </c>
      <c r="BJ633" s="17" t="s">
        <v>0</v>
      </c>
    </row>
    <row r="634" spans="1:62">
      <c r="A634" s="4" t="s">
        <v>550</v>
      </c>
      <c r="B634" s="14">
        <v>15</v>
      </c>
      <c r="C634" s="14">
        <v>31</v>
      </c>
      <c r="D634" s="14">
        <v>46</v>
      </c>
      <c r="E634" s="14">
        <v>62</v>
      </c>
      <c r="F634" s="14">
        <v>78</v>
      </c>
      <c r="G634" s="14">
        <v>93</v>
      </c>
      <c r="H634" s="14">
        <v>109</v>
      </c>
      <c r="I634" s="4">
        <v>125</v>
      </c>
      <c r="J634" s="15">
        <v>156</v>
      </c>
      <c r="K634" s="1">
        <v>187</v>
      </c>
      <c r="L634" s="4">
        <v>218</v>
      </c>
      <c r="M634" s="4">
        <v>250</v>
      </c>
      <c r="N634" s="4">
        <v>281</v>
      </c>
      <c r="O634" s="4">
        <v>312</v>
      </c>
      <c r="P634" s="4">
        <v>343</v>
      </c>
      <c r="Q634" s="4">
        <v>375</v>
      </c>
      <c r="R634" s="15">
        <v>437</v>
      </c>
      <c r="S634" s="4">
        <v>500</v>
      </c>
      <c r="T634" s="4">
        <v>562</v>
      </c>
      <c r="U634" s="2">
        <v>625</v>
      </c>
      <c r="V634" s="4">
        <v>687</v>
      </c>
      <c r="W634" s="4">
        <v>750</v>
      </c>
      <c r="X634" s="15">
        <v>843</v>
      </c>
      <c r="Y634" s="4">
        <v>937</v>
      </c>
      <c r="Z634" s="4">
        <v>1031</v>
      </c>
      <c r="AA634" s="4">
        <v>1125</v>
      </c>
      <c r="AB634" s="4">
        <v>1218</v>
      </c>
      <c r="AC634" s="4">
        <v>1312</v>
      </c>
      <c r="AD634" s="15">
        <v>1437</v>
      </c>
      <c r="AE634" s="1">
        <v>1562</v>
      </c>
      <c r="AF634" s="4">
        <v>1687</v>
      </c>
      <c r="AG634" s="4">
        <v>1812</v>
      </c>
      <c r="AH634" s="4">
        <v>1937</v>
      </c>
      <c r="AI634" s="4">
        <v>2062</v>
      </c>
      <c r="AJ634" s="4">
        <v>2187</v>
      </c>
      <c r="AK634" s="4">
        <v>2312</v>
      </c>
      <c r="AL634" s="4">
        <v>2437</v>
      </c>
      <c r="AM634" s="4">
        <v>2562</v>
      </c>
      <c r="AN634" s="4">
        <v>2687</v>
      </c>
      <c r="AO634" s="2">
        <v>2812</v>
      </c>
      <c r="AP634" s="4">
        <v>2937</v>
      </c>
      <c r="AQ634" s="4">
        <v>3062</v>
      </c>
      <c r="AR634" s="4">
        <v>3187</v>
      </c>
      <c r="AS634" s="4">
        <v>3312</v>
      </c>
      <c r="AT634" s="4">
        <v>3437</v>
      </c>
      <c r="AU634" s="4">
        <v>3562</v>
      </c>
      <c r="AV634" s="4">
        <v>3687</v>
      </c>
      <c r="AW634" s="4">
        <v>3812</v>
      </c>
      <c r="AX634" s="4">
        <v>3937</v>
      </c>
      <c r="AY634" s="1">
        <v>4062</v>
      </c>
      <c r="AZ634" s="4">
        <v>4187</v>
      </c>
      <c r="BA634" s="4">
        <v>4312</v>
      </c>
      <c r="BB634" s="4">
        <v>4437</v>
      </c>
      <c r="BC634" s="4">
        <v>4562</v>
      </c>
      <c r="BD634" s="4">
        <v>4687</v>
      </c>
      <c r="BE634" s="4">
        <v>4812</v>
      </c>
      <c r="BF634" s="4">
        <v>4937</v>
      </c>
      <c r="BG634" s="4">
        <v>5062</v>
      </c>
      <c r="BH634" s="4">
        <v>5187</v>
      </c>
      <c r="BI634" s="2">
        <v>5312</v>
      </c>
      <c r="BJ634" s="17" t="s">
        <v>0</v>
      </c>
    </row>
    <row r="635" spans="1:62">
      <c r="A635" s="4" t="s">
        <v>551</v>
      </c>
      <c r="B635" s="14">
        <v>46</v>
      </c>
      <c r="C635" s="14">
        <v>62</v>
      </c>
      <c r="D635" s="14">
        <v>78</v>
      </c>
      <c r="E635" s="14">
        <v>93</v>
      </c>
      <c r="F635" s="14">
        <v>109</v>
      </c>
      <c r="G635" s="14">
        <v>125</v>
      </c>
      <c r="H635" s="14">
        <v>140</v>
      </c>
      <c r="I635" s="4">
        <v>156</v>
      </c>
      <c r="J635" s="15">
        <v>187</v>
      </c>
      <c r="K635" s="1">
        <v>218</v>
      </c>
      <c r="L635" s="4">
        <v>250</v>
      </c>
      <c r="M635" s="4">
        <v>281</v>
      </c>
      <c r="N635" s="4">
        <v>312</v>
      </c>
      <c r="O635" s="4">
        <v>343</v>
      </c>
      <c r="P635" s="4">
        <v>375</v>
      </c>
      <c r="Q635" s="4">
        <v>406</v>
      </c>
      <c r="R635" s="15">
        <v>468</v>
      </c>
      <c r="S635" s="4">
        <v>531</v>
      </c>
      <c r="T635" s="4">
        <v>593</v>
      </c>
      <c r="U635" s="2">
        <v>656</v>
      </c>
      <c r="V635" s="4">
        <v>718</v>
      </c>
      <c r="W635" s="4">
        <v>781</v>
      </c>
      <c r="X635" s="15">
        <v>875</v>
      </c>
      <c r="Y635" s="4">
        <v>968</v>
      </c>
      <c r="Z635" s="4">
        <v>1062</v>
      </c>
      <c r="AA635" s="4">
        <v>1156</v>
      </c>
      <c r="AB635" s="4">
        <v>1250</v>
      </c>
      <c r="AC635" s="4">
        <v>1343</v>
      </c>
      <c r="AD635" s="15">
        <v>1468</v>
      </c>
      <c r="AE635" s="1">
        <v>1593</v>
      </c>
      <c r="AF635" s="4">
        <v>1718</v>
      </c>
      <c r="AG635" s="4">
        <v>1843</v>
      </c>
      <c r="AH635" s="4">
        <v>1968</v>
      </c>
      <c r="AI635" s="4">
        <v>2093</v>
      </c>
      <c r="AJ635" s="4">
        <v>2218</v>
      </c>
      <c r="AK635" s="4">
        <v>2343</v>
      </c>
      <c r="AL635" s="4">
        <v>2468</v>
      </c>
      <c r="AM635" s="4">
        <v>2593</v>
      </c>
      <c r="AN635" s="4">
        <v>2718</v>
      </c>
      <c r="AO635" s="2">
        <v>2843</v>
      </c>
      <c r="AP635" s="4">
        <v>2968</v>
      </c>
      <c r="AQ635" s="4">
        <v>3093</v>
      </c>
      <c r="AR635" s="4">
        <v>3218</v>
      </c>
      <c r="AS635" s="4">
        <v>3343</v>
      </c>
      <c r="AT635" s="4">
        <v>3468</v>
      </c>
      <c r="AU635" s="4">
        <v>3593</v>
      </c>
      <c r="AV635" s="4">
        <v>3718</v>
      </c>
      <c r="AW635" s="4">
        <v>3843</v>
      </c>
      <c r="AX635" s="4">
        <v>3968</v>
      </c>
      <c r="AY635" s="1">
        <v>4093</v>
      </c>
      <c r="AZ635" s="4">
        <v>4218</v>
      </c>
      <c r="BA635" s="4">
        <v>4343</v>
      </c>
      <c r="BB635" s="4">
        <v>4468</v>
      </c>
      <c r="BC635" s="4">
        <v>4593</v>
      </c>
      <c r="BD635" s="4">
        <v>4718</v>
      </c>
      <c r="BE635" s="4">
        <v>4843</v>
      </c>
      <c r="BF635" s="4">
        <v>4968</v>
      </c>
      <c r="BG635" s="4">
        <v>5093</v>
      </c>
      <c r="BH635" s="4">
        <v>5218</v>
      </c>
      <c r="BI635" s="2">
        <v>5343</v>
      </c>
      <c r="BJ635" s="17" t="s">
        <v>0</v>
      </c>
    </row>
    <row r="636" spans="1:62">
      <c r="A636" s="4" t="s">
        <v>3</v>
      </c>
      <c r="B636" s="14"/>
      <c r="C636" s="14"/>
      <c r="D636" s="14"/>
      <c r="E636" s="14"/>
      <c r="F636" s="14"/>
      <c r="G636" s="14"/>
      <c r="H636" s="14"/>
      <c r="J636" s="15"/>
      <c r="R636" s="15"/>
      <c r="X636" s="15"/>
      <c r="AD636" s="15"/>
      <c r="BJ636" s="17"/>
    </row>
    <row r="637" spans="1:62">
      <c r="A637" s="4" t="s">
        <v>774</v>
      </c>
      <c r="B637" s="14"/>
      <c r="C637" s="14"/>
      <c r="D637" s="14"/>
      <c r="E637" s="14"/>
      <c r="F637" s="14"/>
      <c r="G637" s="14"/>
      <c r="H637" s="14"/>
      <c r="J637" s="15"/>
      <c r="R637" s="15"/>
      <c r="X637" s="15"/>
      <c r="AD637" s="15"/>
      <c r="BJ637" s="17"/>
    </row>
    <row r="638" spans="1:62">
      <c r="A638" s="4" t="s">
        <v>775</v>
      </c>
      <c r="B638" s="14" t="s">
        <v>0</v>
      </c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612</v>
      </c>
      <c r="B639" s="14">
        <v>9</v>
      </c>
      <c r="C639" s="14">
        <v>11</v>
      </c>
      <c r="D639" s="14">
        <v>14</v>
      </c>
      <c r="E639" s="14">
        <v>16</v>
      </c>
      <c r="F639" s="14">
        <v>18</v>
      </c>
      <c r="G639" s="14">
        <v>21</v>
      </c>
      <c r="H639" s="14">
        <v>23</v>
      </c>
      <c r="I639" s="4">
        <v>25</v>
      </c>
      <c r="J639" s="15">
        <v>29</v>
      </c>
      <c r="K639" s="1">
        <v>32</v>
      </c>
      <c r="L639" s="4">
        <v>36</v>
      </c>
      <c r="M639" s="4">
        <v>39</v>
      </c>
      <c r="N639" s="4">
        <v>43</v>
      </c>
      <c r="O639" s="4">
        <v>46</v>
      </c>
      <c r="P639" s="4">
        <v>50</v>
      </c>
      <c r="Q639" s="4">
        <v>53</v>
      </c>
      <c r="R639" s="15">
        <v>59</v>
      </c>
      <c r="S639" s="4">
        <v>65</v>
      </c>
      <c r="T639" s="4">
        <v>71</v>
      </c>
      <c r="U639" s="2">
        <v>77</v>
      </c>
      <c r="V639" s="4">
        <v>83</v>
      </c>
      <c r="W639" s="4">
        <v>89</v>
      </c>
      <c r="X639" s="15">
        <v>97</v>
      </c>
      <c r="Y639" s="4">
        <v>105</v>
      </c>
      <c r="Z639" s="4">
        <v>113</v>
      </c>
      <c r="AA639" s="4">
        <v>121</v>
      </c>
      <c r="AB639" s="4">
        <v>130</v>
      </c>
      <c r="AC639" s="4">
        <v>138</v>
      </c>
      <c r="AD639" s="15">
        <v>148</v>
      </c>
      <c r="AE639" s="1">
        <v>159</v>
      </c>
      <c r="AF639" s="4">
        <v>169</v>
      </c>
      <c r="AG639" s="4">
        <v>180</v>
      </c>
      <c r="AH639" s="4">
        <v>191</v>
      </c>
      <c r="AI639" s="4">
        <v>201</v>
      </c>
      <c r="AJ639" s="4">
        <v>212</v>
      </c>
      <c r="AK639" s="4">
        <v>222</v>
      </c>
      <c r="AL639" s="4">
        <v>233</v>
      </c>
      <c r="AM639" s="4">
        <v>243</v>
      </c>
      <c r="AN639" s="4">
        <v>254</v>
      </c>
      <c r="AO639" s="2">
        <v>264</v>
      </c>
      <c r="AP639" s="4">
        <v>275</v>
      </c>
      <c r="AQ639" s="4">
        <v>285</v>
      </c>
      <c r="AR639" s="4">
        <v>296</v>
      </c>
      <c r="AS639" s="4">
        <v>307</v>
      </c>
      <c r="AT639" s="4">
        <v>317</v>
      </c>
      <c r="AU639" s="4">
        <v>328</v>
      </c>
      <c r="AV639" s="4">
        <v>338</v>
      </c>
      <c r="AW639" s="4">
        <v>349</v>
      </c>
      <c r="AX639" s="4">
        <v>359</v>
      </c>
      <c r="AY639" s="1">
        <v>370</v>
      </c>
      <c r="AZ639" s="4">
        <v>380</v>
      </c>
      <c r="BA639" s="4">
        <v>391</v>
      </c>
      <c r="BB639" s="4">
        <v>401</v>
      </c>
      <c r="BC639" s="4">
        <v>412</v>
      </c>
      <c r="BD639" s="4">
        <v>422</v>
      </c>
      <c r="BE639" s="4">
        <v>433</v>
      </c>
      <c r="BF639" s="4">
        <v>443</v>
      </c>
      <c r="BG639" s="4">
        <v>454</v>
      </c>
      <c r="BH639" s="4">
        <v>464</v>
      </c>
      <c r="BI639" s="2">
        <v>475</v>
      </c>
      <c r="BJ639" s="17" t="s">
        <v>0</v>
      </c>
    </row>
    <row r="640" spans="1:62">
      <c r="A640" s="4" t="s">
        <v>613</v>
      </c>
      <c r="B640" s="14">
        <v>15</v>
      </c>
      <c r="C640" s="14">
        <v>18</v>
      </c>
      <c r="D640" s="14">
        <v>22</v>
      </c>
      <c r="E640" s="14">
        <v>25</v>
      </c>
      <c r="F640" s="14">
        <v>29</v>
      </c>
      <c r="G640" s="14">
        <v>32</v>
      </c>
      <c r="H640" s="14">
        <v>36</v>
      </c>
      <c r="I640" s="4">
        <v>39</v>
      </c>
      <c r="J640" s="15">
        <v>44</v>
      </c>
      <c r="K640" s="1">
        <v>49</v>
      </c>
      <c r="L640" s="4">
        <v>53</v>
      </c>
      <c r="M640" s="4">
        <v>58</v>
      </c>
      <c r="N640" s="4">
        <v>63</v>
      </c>
      <c r="O640" s="4">
        <v>67</v>
      </c>
      <c r="P640" s="4">
        <v>72</v>
      </c>
      <c r="Q640" s="4">
        <v>77</v>
      </c>
      <c r="R640" s="15">
        <v>84</v>
      </c>
      <c r="S640" s="4">
        <v>91</v>
      </c>
      <c r="T640" s="4">
        <v>98</v>
      </c>
      <c r="U640" s="2">
        <v>105</v>
      </c>
      <c r="V640" s="4">
        <v>112</v>
      </c>
      <c r="W640" s="4">
        <v>119</v>
      </c>
      <c r="X640" s="15">
        <v>128</v>
      </c>
      <c r="Y640" s="4">
        <v>138</v>
      </c>
      <c r="Z640" s="4">
        <v>147</v>
      </c>
      <c r="AA640" s="4">
        <v>157</v>
      </c>
      <c r="AB640" s="4">
        <v>166</v>
      </c>
      <c r="AC640" s="4">
        <v>175</v>
      </c>
      <c r="AD640" s="15">
        <v>187</v>
      </c>
      <c r="AE640" s="1">
        <v>199</v>
      </c>
      <c r="AF640" s="4">
        <v>210</v>
      </c>
      <c r="AG640" s="4">
        <v>222</v>
      </c>
      <c r="AH640" s="4">
        <v>234</v>
      </c>
      <c r="AI640" s="4">
        <v>246</v>
      </c>
      <c r="AJ640" s="4">
        <v>257</v>
      </c>
      <c r="AK640" s="4">
        <v>269</v>
      </c>
      <c r="AL640" s="4">
        <v>281</v>
      </c>
      <c r="AM640" s="4">
        <v>293</v>
      </c>
      <c r="AN640" s="4">
        <v>304</v>
      </c>
      <c r="AO640" s="2">
        <v>316</v>
      </c>
      <c r="AP640" s="4">
        <v>328</v>
      </c>
      <c r="AQ640" s="4">
        <v>340</v>
      </c>
      <c r="AR640" s="4">
        <v>351</v>
      </c>
      <c r="AS640" s="4">
        <v>363</v>
      </c>
      <c r="AT640" s="4">
        <v>375</v>
      </c>
      <c r="AU640" s="4">
        <v>387</v>
      </c>
      <c r="AV640" s="4">
        <v>398</v>
      </c>
      <c r="AW640" s="4">
        <v>410</v>
      </c>
      <c r="AX640" s="4">
        <v>422</v>
      </c>
      <c r="AY640" s="1">
        <v>434</v>
      </c>
      <c r="AZ640" s="4">
        <v>445</v>
      </c>
      <c r="BA640" s="4">
        <v>457</v>
      </c>
      <c r="BB640" s="4">
        <v>469</v>
      </c>
      <c r="BC640" s="4">
        <v>481</v>
      </c>
      <c r="BD640" s="4">
        <v>492</v>
      </c>
      <c r="BE640" s="4">
        <v>504</v>
      </c>
      <c r="BF640" s="4">
        <v>516</v>
      </c>
      <c r="BG640" s="4">
        <v>528</v>
      </c>
      <c r="BH640" s="4">
        <v>539</v>
      </c>
      <c r="BI640" s="2">
        <v>551</v>
      </c>
      <c r="BJ640" s="17" t="s">
        <v>0</v>
      </c>
    </row>
    <row r="641" spans="1:62">
      <c r="A641" s="4" t="s">
        <v>619</v>
      </c>
      <c r="B641" s="14">
        <v>60</v>
      </c>
      <c r="C641" s="14">
        <v>70</v>
      </c>
      <c r="D641" s="14">
        <v>80</v>
      </c>
      <c r="E641" s="14">
        <v>90</v>
      </c>
      <c r="F641" s="14">
        <v>100</v>
      </c>
      <c r="G641" s="14">
        <v>110</v>
      </c>
      <c r="H641" s="14">
        <v>120</v>
      </c>
      <c r="I641" s="4">
        <v>130</v>
      </c>
      <c r="J641" s="15">
        <v>140</v>
      </c>
      <c r="K641" s="1">
        <v>150</v>
      </c>
      <c r="L641" s="4">
        <v>160</v>
      </c>
      <c r="M641" s="4">
        <v>170</v>
      </c>
      <c r="N641" s="4">
        <v>180</v>
      </c>
      <c r="O641" s="4">
        <v>190</v>
      </c>
      <c r="P641" s="4">
        <v>200</v>
      </c>
      <c r="Q641" s="4">
        <v>210</v>
      </c>
      <c r="R641" s="15">
        <v>220</v>
      </c>
      <c r="S641" s="4">
        <v>230</v>
      </c>
      <c r="T641" s="4">
        <v>240</v>
      </c>
      <c r="U641" s="2">
        <v>250</v>
      </c>
      <c r="V641" s="4">
        <v>260</v>
      </c>
      <c r="W641" s="4">
        <v>270</v>
      </c>
      <c r="X641" s="15">
        <v>280</v>
      </c>
      <c r="Y641" s="4">
        <v>290</v>
      </c>
      <c r="Z641" s="4">
        <v>300</v>
      </c>
      <c r="AA641" s="4">
        <v>310</v>
      </c>
      <c r="AB641" s="4">
        <v>320</v>
      </c>
      <c r="AC641" s="4">
        <v>330</v>
      </c>
      <c r="AD641" s="15">
        <v>340</v>
      </c>
      <c r="AE641" s="1">
        <v>350</v>
      </c>
      <c r="AF641" s="4">
        <v>360</v>
      </c>
      <c r="AG641" s="4">
        <v>370</v>
      </c>
      <c r="AH641" s="4">
        <v>380</v>
      </c>
      <c r="AI641" s="4">
        <v>390</v>
      </c>
      <c r="AJ641" s="4">
        <v>400</v>
      </c>
      <c r="AK641" s="4">
        <v>410</v>
      </c>
      <c r="AL641" s="4">
        <v>420</v>
      </c>
      <c r="AM641" s="4">
        <v>430</v>
      </c>
      <c r="AN641" s="4">
        <v>440</v>
      </c>
      <c r="AO641" s="2">
        <v>450</v>
      </c>
      <c r="AP641" s="4">
        <v>460</v>
      </c>
      <c r="AQ641" s="4">
        <v>470</v>
      </c>
      <c r="AR641" s="4">
        <v>480</v>
      </c>
      <c r="AS641" s="4">
        <v>490</v>
      </c>
      <c r="AT641" s="4">
        <v>500</v>
      </c>
      <c r="AU641" s="4">
        <v>510</v>
      </c>
      <c r="AV641" s="4">
        <v>520</v>
      </c>
      <c r="AW641" s="4">
        <v>530</v>
      </c>
      <c r="AX641" s="4">
        <v>540</v>
      </c>
      <c r="AY641" s="1">
        <v>550</v>
      </c>
      <c r="AZ641" s="4">
        <v>560</v>
      </c>
      <c r="BA641" s="4">
        <v>570</v>
      </c>
      <c r="BB641" s="4">
        <v>580</v>
      </c>
      <c r="BC641" s="4">
        <v>590</v>
      </c>
      <c r="BD641" s="4">
        <v>600</v>
      </c>
      <c r="BE641" s="4">
        <v>610</v>
      </c>
      <c r="BF641" s="4">
        <v>620</v>
      </c>
      <c r="BG641" s="4">
        <v>630</v>
      </c>
      <c r="BH641" s="4">
        <v>640</v>
      </c>
      <c r="BI641" s="2">
        <v>650</v>
      </c>
      <c r="BJ641" s="17" t="s">
        <v>0</v>
      </c>
    </row>
    <row r="642" spans="1:62">
      <c r="A642" s="4" t="s">
        <v>543</v>
      </c>
      <c r="B642" s="14">
        <v>2</v>
      </c>
      <c r="C642" s="14">
        <v>2.1</v>
      </c>
      <c r="D642" s="14">
        <v>2.2000000000000002</v>
      </c>
      <c r="E642" s="14">
        <v>2.4</v>
      </c>
      <c r="F642" s="14">
        <v>2.5</v>
      </c>
      <c r="G642" s="14">
        <v>2.6</v>
      </c>
      <c r="H642" s="14">
        <v>2.7</v>
      </c>
      <c r="I642" s="4">
        <v>2.9</v>
      </c>
      <c r="J642" s="15">
        <v>3</v>
      </c>
      <c r="K642" s="1">
        <v>3.1</v>
      </c>
      <c r="L642" s="4">
        <v>3.2</v>
      </c>
      <c r="M642" s="4">
        <v>3.4</v>
      </c>
      <c r="N642" s="4">
        <v>3.5</v>
      </c>
      <c r="O642" s="4">
        <v>3.6</v>
      </c>
      <c r="P642" s="4">
        <v>3.7</v>
      </c>
      <c r="Q642" s="4">
        <v>3.9</v>
      </c>
      <c r="R642" s="15">
        <v>4</v>
      </c>
      <c r="S642" s="4">
        <v>4.0999999999999996</v>
      </c>
      <c r="T642" s="4">
        <v>4.2</v>
      </c>
      <c r="U642" s="2">
        <v>4.4000000000000004</v>
      </c>
      <c r="V642" s="4">
        <v>4.5</v>
      </c>
      <c r="W642" s="4">
        <v>4.5999999999999996</v>
      </c>
      <c r="X642" s="15">
        <v>4.7</v>
      </c>
      <c r="Y642" s="4">
        <v>4.9000000000000004</v>
      </c>
      <c r="Z642" s="4">
        <v>5</v>
      </c>
      <c r="AA642" s="4">
        <v>5.0999999999999996</v>
      </c>
      <c r="AB642" s="4">
        <v>5.2</v>
      </c>
      <c r="AC642" s="4">
        <v>5.4</v>
      </c>
      <c r="AD642" s="15">
        <v>5.5</v>
      </c>
      <c r="AE642" s="1">
        <v>5.6</v>
      </c>
      <c r="AF642" s="4">
        <v>5.7</v>
      </c>
      <c r="AG642" s="4">
        <v>5.9</v>
      </c>
      <c r="AH642" s="4">
        <v>6</v>
      </c>
      <c r="AI642" s="4">
        <v>6.1</v>
      </c>
      <c r="AJ642" s="4">
        <v>6.2</v>
      </c>
      <c r="AK642" s="4">
        <v>6.4</v>
      </c>
      <c r="AL642" s="4">
        <v>6.5</v>
      </c>
      <c r="AM642" s="4">
        <v>6.6</v>
      </c>
      <c r="AN642" s="4">
        <v>6.7</v>
      </c>
      <c r="AO642" s="2">
        <v>6.9</v>
      </c>
      <c r="AP642" s="4">
        <v>7</v>
      </c>
      <c r="AQ642" s="4">
        <v>7.1</v>
      </c>
      <c r="AR642" s="4">
        <v>7.2</v>
      </c>
      <c r="AS642" s="4">
        <v>7.4</v>
      </c>
      <c r="AT642" s="4">
        <v>7.5</v>
      </c>
      <c r="AU642" s="4">
        <v>7.6</v>
      </c>
      <c r="AV642" s="4">
        <v>7.7</v>
      </c>
      <c r="AW642" s="4">
        <v>7.9</v>
      </c>
      <c r="AX642" s="4">
        <v>8</v>
      </c>
      <c r="AY642" s="1">
        <v>8.1</v>
      </c>
      <c r="AZ642" s="4">
        <v>8.1999999999999993</v>
      </c>
      <c r="BA642" s="4">
        <v>8.4</v>
      </c>
      <c r="BB642" s="4">
        <v>8.5</v>
      </c>
      <c r="BC642" s="4">
        <v>8.6</v>
      </c>
      <c r="BD642" s="4">
        <v>8.6999999999999993</v>
      </c>
      <c r="BE642" s="4">
        <v>8.9</v>
      </c>
      <c r="BF642" s="4">
        <v>9</v>
      </c>
      <c r="BG642" s="4">
        <v>9.1</v>
      </c>
      <c r="BH642" s="4">
        <v>9.1999999999999993</v>
      </c>
      <c r="BI642" s="2">
        <v>9.4</v>
      </c>
      <c r="BJ642" s="17" t="s">
        <v>0</v>
      </c>
    </row>
    <row r="643" spans="1:62">
      <c r="A643" s="4" t="s">
        <v>3</v>
      </c>
      <c r="B643" s="14"/>
      <c r="C643" s="14"/>
      <c r="D643" s="14"/>
      <c r="E643" s="14"/>
      <c r="F643" s="14"/>
      <c r="G643" s="14"/>
      <c r="H643" s="14"/>
      <c r="J643" s="15"/>
      <c r="R643" s="15"/>
      <c r="X643" s="15"/>
      <c r="AD643" s="15"/>
      <c r="BJ643" s="17"/>
    </row>
    <row r="644" spans="1:62">
      <c r="A644" s="4" t="s">
        <v>776</v>
      </c>
      <c r="B644" s="14"/>
      <c r="C644" s="14"/>
      <c r="D644" s="14"/>
      <c r="E644" s="14"/>
      <c r="F644" s="14"/>
      <c r="G644" s="14"/>
      <c r="H644" s="14"/>
      <c r="J644" s="15"/>
      <c r="R644" s="15"/>
      <c r="X644" s="15"/>
      <c r="AD644" s="15"/>
      <c r="BJ644" s="17"/>
    </row>
    <row r="645" spans="1:62">
      <c r="A645" s="4" t="s">
        <v>777</v>
      </c>
      <c r="B645" s="14" t="s">
        <v>0</v>
      </c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562</v>
      </c>
      <c r="B646" s="14">
        <v>20</v>
      </c>
      <c r="C646" s="14">
        <v>21</v>
      </c>
      <c r="D646" s="14">
        <v>22</v>
      </c>
      <c r="E646" s="14">
        <v>23</v>
      </c>
      <c r="F646" s="14">
        <v>24</v>
      </c>
      <c r="G646" s="14">
        <v>25</v>
      </c>
      <c r="H646" s="14">
        <v>26</v>
      </c>
      <c r="I646" s="4">
        <v>27</v>
      </c>
      <c r="J646" s="15">
        <v>28</v>
      </c>
      <c r="K646" s="1">
        <v>29</v>
      </c>
      <c r="L646" s="4">
        <v>30</v>
      </c>
      <c r="M646" s="4">
        <v>31</v>
      </c>
      <c r="N646" s="4">
        <v>32</v>
      </c>
      <c r="O646" s="4">
        <v>33</v>
      </c>
      <c r="P646" s="4">
        <v>34</v>
      </c>
      <c r="Q646" s="4">
        <v>35</v>
      </c>
      <c r="R646" s="15">
        <v>36</v>
      </c>
      <c r="S646" s="4">
        <v>37</v>
      </c>
      <c r="T646" s="4">
        <v>38</v>
      </c>
      <c r="U646" s="2">
        <v>39</v>
      </c>
      <c r="V646" s="4">
        <v>40</v>
      </c>
      <c r="W646" s="4">
        <v>41</v>
      </c>
      <c r="X646" s="15">
        <v>42</v>
      </c>
      <c r="Y646" s="4">
        <v>43</v>
      </c>
      <c r="Z646" s="4">
        <v>44</v>
      </c>
      <c r="AA646" s="4">
        <v>45</v>
      </c>
      <c r="AB646" s="4">
        <v>46</v>
      </c>
      <c r="AC646" s="4">
        <v>47</v>
      </c>
      <c r="AD646" s="15">
        <v>48</v>
      </c>
      <c r="AE646" s="1">
        <v>49</v>
      </c>
      <c r="AF646" s="4">
        <v>50</v>
      </c>
      <c r="AG646" s="4">
        <v>51</v>
      </c>
      <c r="AH646" s="4">
        <v>52</v>
      </c>
      <c r="AI646" s="4">
        <v>53</v>
      </c>
      <c r="AJ646" s="4">
        <v>54</v>
      </c>
      <c r="AK646" s="4">
        <v>55</v>
      </c>
      <c r="AL646" s="4">
        <v>56</v>
      </c>
      <c r="AM646" s="4">
        <v>57</v>
      </c>
      <c r="AN646" s="4">
        <v>58</v>
      </c>
      <c r="AO646" s="2">
        <v>59</v>
      </c>
      <c r="AP646" s="4">
        <v>60</v>
      </c>
      <c r="AQ646" s="4">
        <v>61</v>
      </c>
      <c r="AR646" s="4">
        <v>62</v>
      </c>
      <c r="AS646" s="4">
        <v>63</v>
      </c>
      <c r="AT646" s="4">
        <v>64</v>
      </c>
      <c r="AU646" s="4">
        <v>65</v>
      </c>
      <c r="AV646" s="4">
        <v>66</v>
      </c>
      <c r="AW646" s="4">
        <v>67</v>
      </c>
      <c r="AX646" s="4">
        <v>68</v>
      </c>
      <c r="AY646" s="1">
        <v>69</v>
      </c>
      <c r="AZ646" s="4">
        <v>70</v>
      </c>
      <c r="BA646" s="4">
        <v>71</v>
      </c>
      <c r="BB646" s="4">
        <v>72</v>
      </c>
      <c r="BC646" s="4">
        <v>73</v>
      </c>
      <c r="BD646" s="4">
        <v>74</v>
      </c>
      <c r="BE646" s="4">
        <v>75</v>
      </c>
      <c r="BF646" s="4">
        <v>76</v>
      </c>
      <c r="BG646" s="4">
        <v>77</v>
      </c>
      <c r="BH646" s="4">
        <v>78</v>
      </c>
      <c r="BI646" s="2">
        <v>79</v>
      </c>
      <c r="BJ646" s="17" t="s">
        <v>0</v>
      </c>
    </row>
    <row r="647" spans="1:62">
      <c r="A647" s="4" t="s">
        <v>778</v>
      </c>
      <c r="B647" s="14">
        <v>20</v>
      </c>
      <c r="C647" s="14">
        <v>21</v>
      </c>
      <c r="D647" s="14">
        <v>22</v>
      </c>
      <c r="E647" s="14">
        <v>23</v>
      </c>
      <c r="F647" s="14">
        <v>24</v>
      </c>
      <c r="G647" s="14">
        <v>25</v>
      </c>
      <c r="H647" s="14">
        <v>26</v>
      </c>
      <c r="I647" s="4">
        <v>27</v>
      </c>
      <c r="J647" s="15">
        <v>28</v>
      </c>
      <c r="K647" s="1">
        <v>29</v>
      </c>
      <c r="L647" s="4">
        <v>30</v>
      </c>
      <c r="M647" s="4">
        <v>31</v>
      </c>
      <c r="N647" s="4">
        <v>32</v>
      </c>
      <c r="O647" s="4">
        <v>33</v>
      </c>
      <c r="P647" s="4">
        <v>34</v>
      </c>
      <c r="Q647" s="4">
        <v>35</v>
      </c>
      <c r="R647" s="15">
        <v>36</v>
      </c>
      <c r="S647" s="4">
        <v>37</v>
      </c>
      <c r="T647" s="4">
        <v>38</v>
      </c>
      <c r="U647" s="2">
        <v>39</v>
      </c>
      <c r="V647" s="4">
        <v>40</v>
      </c>
      <c r="W647" s="4">
        <v>41</v>
      </c>
      <c r="X647" s="15">
        <v>42</v>
      </c>
      <c r="Y647" s="4">
        <v>43</v>
      </c>
      <c r="Z647" s="4">
        <v>44</v>
      </c>
      <c r="AA647" s="4">
        <v>45</v>
      </c>
      <c r="AB647" s="4">
        <v>46</v>
      </c>
      <c r="AC647" s="4">
        <v>47</v>
      </c>
      <c r="AD647" s="15">
        <v>48</v>
      </c>
      <c r="AE647" s="1">
        <v>49</v>
      </c>
      <c r="AF647" s="4">
        <v>50</v>
      </c>
      <c r="AG647" s="4">
        <v>51</v>
      </c>
      <c r="AH647" s="4">
        <v>52</v>
      </c>
      <c r="AI647" s="4">
        <v>53</v>
      </c>
      <c r="AJ647" s="4">
        <v>54</v>
      </c>
      <c r="AK647" s="4">
        <v>55</v>
      </c>
      <c r="AL647" s="4">
        <v>56</v>
      </c>
      <c r="AM647" s="4">
        <v>57</v>
      </c>
      <c r="AN647" s="4">
        <v>58</v>
      </c>
      <c r="AO647" s="2">
        <v>59</v>
      </c>
      <c r="AP647" s="4">
        <v>60</v>
      </c>
      <c r="AQ647" s="4">
        <v>61</v>
      </c>
      <c r="AR647" s="4">
        <v>62</v>
      </c>
      <c r="AS647" s="4">
        <v>63</v>
      </c>
      <c r="AT647" s="4">
        <v>64</v>
      </c>
      <c r="AU647" s="4">
        <v>65</v>
      </c>
      <c r="AV647" s="4">
        <v>66</v>
      </c>
      <c r="AW647" s="4">
        <v>67</v>
      </c>
      <c r="AX647" s="4">
        <v>68</v>
      </c>
      <c r="AY647" s="1">
        <v>69</v>
      </c>
      <c r="AZ647" s="4">
        <v>70</v>
      </c>
      <c r="BA647" s="4">
        <v>71</v>
      </c>
      <c r="BB647" s="4">
        <v>72</v>
      </c>
      <c r="BC647" s="4">
        <v>73</v>
      </c>
      <c r="BD647" s="4">
        <v>74</v>
      </c>
      <c r="BE647" s="4">
        <v>75</v>
      </c>
      <c r="BF647" s="4">
        <v>76</v>
      </c>
      <c r="BG647" s="4">
        <v>77</v>
      </c>
      <c r="BH647" s="4">
        <v>78</v>
      </c>
      <c r="BI647" s="2">
        <v>79</v>
      </c>
      <c r="BJ647" s="17" t="s">
        <v>0</v>
      </c>
    </row>
    <row r="648" spans="1:62">
      <c r="A648" s="4" t="s">
        <v>779</v>
      </c>
      <c r="B648" s="14">
        <v>10</v>
      </c>
      <c r="C648" s="14">
        <v>18</v>
      </c>
      <c r="D648" s="14">
        <v>24</v>
      </c>
      <c r="E648" s="14">
        <v>29</v>
      </c>
      <c r="F648" s="14">
        <v>33</v>
      </c>
      <c r="G648" s="14">
        <v>36</v>
      </c>
      <c r="H648" s="14">
        <v>38</v>
      </c>
      <c r="I648" s="4">
        <v>40</v>
      </c>
      <c r="J648" s="15">
        <v>43</v>
      </c>
      <c r="K648" s="1">
        <v>44</v>
      </c>
      <c r="L648" s="4">
        <v>46</v>
      </c>
      <c r="M648" s="4">
        <v>47</v>
      </c>
      <c r="N648" s="4">
        <v>49</v>
      </c>
      <c r="O648" s="4">
        <v>50</v>
      </c>
      <c r="P648" s="4">
        <v>50</v>
      </c>
      <c r="Q648" s="4">
        <v>52</v>
      </c>
      <c r="R648" s="15">
        <v>52</v>
      </c>
      <c r="S648" s="4">
        <v>53</v>
      </c>
      <c r="T648" s="4">
        <v>54</v>
      </c>
      <c r="U648" s="2">
        <v>54</v>
      </c>
      <c r="V648" s="4">
        <v>55</v>
      </c>
      <c r="W648" s="4">
        <v>56</v>
      </c>
      <c r="X648" s="15">
        <v>56</v>
      </c>
      <c r="Y648" s="4">
        <v>57</v>
      </c>
      <c r="Z648" s="4">
        <v>57</v>
      </c>
      <c r="AA648" s="4">
        <v>57</v>
      </c>
      <c r="AB648" s="4">
        <v>58</v>
      </c>
      <c r="AC648" s="4">
        <v>58</v>
      </c>
      <c r="AD648" s="15">
        <v>59</v>
      </c>
      <c r="AE648" s="1">
        <v>59</v>
      </c>
      <c r="AF648" s="4">
        <v>59</v>
      </c>
      <c r="AG648" s="4">
        <v>59</v>
      </c>
      <c r="AH648" s="4">
        <v>60</v>
      </c>
      <c r="AI648" s="4">
        <v>60</v>
      </c>
      <c r="AJ648" s="4">
        <v>60</v>
      </c>
      <c r="AK648" s="4">
        <v>61</v>
      </c>
      <c r="AL648" s="4">
        <v>61</v>
      </c>
      <c r="AM648" s="4">
        <v>61</v>
      </c>
      <c r="AN648" s="4">
        <v>61</v>
      </c>
      <c r="AO648" s="2">
        <v>61</v>
      </c>
      <c r="AP648" s="4">
        <v>61</v>
      </c>
      <c r="AQ648" s="4">
        <v>62</v>
      </c>
      <c r="AR648" s="4">
        <v>62</v>
      </c>
      <c r="AS648" s="4">
        <v>62</v>
      </c>
      <c r="AT648" s="4">
        <v>63</v>
      </c>
      <c r="AU648" s="4">
        <v>63</v>
      </c>
      <c r="AV648" s="4">
        <v>63</v>
      </c>
      <c r="AW648" s="4">
        <v>63</v>
      </c>
      <c r="AX648" s="4">
        <v>63</v>
      </c>
      <c r="AY648" s="1">
        <v>64</v>
      </c>
      <c r="AZ648" s="4">
        <v>64</v>
      </c>
      <c r="BA648" s="4">
        <v>64</v>
      </c>
      <c r="BB648" s="4">
        <v>65</v>
      </c>
      <c r="BC648" s="4">
        <v>65</v>
      </c>
      <c r="BD648" s="4">
        <v>65</v>
      </c>
      <c r="BE648" s="4">
        <v>65</v>
      </c>
      <c r="BF648" s="4">
        <v>65</v>
      </c>
      <c r="BG648" s="4">
        <v>65</v>
      </c>
      <c r="BH648" s="4">
        <v>65</v>
      </c>
      <c r="BI648" s="2">
        <v>65</v>
      </c>
      <c r="BJ648" s="17" t="s">
        <v>0</v>
      </c>
    </row>
    <row r="649" spans="1:62">
      <c r="A649" s="4" t="s">
        <v>543</v>
      </c>
      <c r="B649" s="14">
        <v>3</v>
      </c>
      <c r="C649" s="14">
        <v>4</v>
      </c>
      <c r="D649" s="14">
        <v>5</v>
      </c>
      <c r="E649" s="14">
        <v>6</v>
      </c>
      <c r="F649" s="14">
        <v>7</v>
      </c>
      <c r="G649" s="14">
        <v>8</v>
      </c>
      <c r="H649" s="14">
        <v>9</v>
      </c>
      <c r="I649" s="4">
        <v>10</v>
      </c>
      <c r="J649" s="15">
        <v>11</v>
      </c>
      <c r="K649" s="1">
        <v>12</v>
      </c>
      <c r="L649" s="4">
        <v>13</v>
      </c>
      <c r="M649" s="4">
        <v>14</v>
      </c>
      <c r="N649" s="4">
        <v>15</v>
      </c>
      <c r="O649" s="4">
        <v>16</v>
      </c>
      <c r="P649" s="4">
        <v>17</v>
      </c>
      <c r="Q649" s="4">
        <v>18</v>
      </c>
      <c r="R649" s="15">
        <v>19</v>
      </c>
      <c r="S649" s="4">
        <v>20</v>
      </c>
      <c r="T649" s="4">
        <v>21</v>
      </c>
      <c r="U649" s="2">
        <v>22</v>
      </c>
      <c r="V649" s="4">
        <v>23</v>
      </c>
      <c r="W649" s="4">
        <v>24</v>
      </c>
      <c r="X649" s="15">
        <v>25</v>
      </c>
      <c r="Y649" s="4">
        <v>26</v>
      </c>
      <c r="Z649" s="4">
        <v>27</v>
      </c>
      <c r="AA649" s="4">
        <v>28</v>
      </c>
      <c r="AB649" s="4">
        <v>29</v>
      </c>
      <c r="AC649" s="4">
        <v>30</v>
      </c>
      <c r="AD649" s="15">
        <v>31</v>
      </c>
      <c r="AE649" s="1">
        <v>32</v>
      </c>
      <c r="AF649" s="4">
        <v>33</v>
      </c>
      <c r="AG649" s="4">
        <v>34</v>
      </c>
      <c r="AH649" s="4">
        <v>35</v>
      </c>
      <c r="AI649" s="4">
        <v>36</v>
      </c>
      <c r="AJ649" s="4">
        <v>37</v>
      </c>
      <c r="AK649" s="4">
        <v>38</v>
      </c>
      <c r="AL649" s="4">
        <v>39</v>
      </c>
      <c r="AM649" s="4">
        <v>40</v>
      </c>
      <c r="AN649" s="4">
        <v>41</v>
      </c>
      <c r="AO649" s="2">
        <v>42</v>
      </c>
      <c r="AP649" s="4">
        <v>43</v>
      </c>
      <c r="AQ649" s="4">
        <v>44</v>
      </c>
      <c r="AR649" s="4">
        <v>45</v>
      </c>
      <c r="AS649" s="4">
        <v>46</v>
      </c>
      <c r="AT649" s="4">
        <v>47</v>
      </c>
      <c r="AU649" s="4">
        <v>48</v>
      </c>
      <c r="AV649" s="4">
        <v>49</v>
      </c>
      <c r="AW649" s="4">
        <v>50</v>
      </c>
      <c r="AX649" s="4">
        <v>51</v>
      </c>
      <c r="AY649" s="1">
        <v>52</v>
      </c>
      <c r="AZ649" s="4">
        <v>53</v>
      </c>
      <c r="BA649" s="4">
        <v>54</v>
      </c>
      <c r="BB649" s="4">
        <v>55</v>
      </c>
      <c r="BC649" s="4">
        <v>56</v>
      </c>
      <c r="BD649" s="4">
        <v>57</v>
      </c>
      <c r="BE649" s="4">
        <v>58</v>
      </c>
      <c r="BF649" s="4">
        <v>59</v>
      </c>
      <c r="BG649" s="4">
        <v>60</v>
      </c>
      <c r="BH649" s="4">
        <v>61</v>
      </c>
      <c r="BI649" s="2">
        <v>62</v>
      </c>
      <c r="BJ649" s="17" t="s">
        <v>0</v>
      </c>
    </row>
    <row r="650" spans="1:62">
      <c r="A650" s="4" t="s">
        <v>3</v>
      </c>
      <c r="B650" s="14"/>
      <c r="C650" s="14"/>
      <c r="D650" s="14"/>
      <c r="E650" s="14"/>
      <c r="F650" s="14"/>
      <c r="G650" s="14"/>
      <c r="H650" s="14"/>
      <c r="J650" s="15"/>
      <c r="R650" s="15"/>
      <c r="X650" s="15"/>
      <c r="AD650" s="15"/>
      <c r="BJ650" s="17"/>
    </row>
    <row r="651" spans="1:62">
      <c r="A651" s="4" t="s">
        <v>780</v>
      </c>
      <c r="B651" s="14"/>
      <c r="C651" s="14"/>
      <c r="D651" s="14"/>
      <c r="E651" s="14"/>
      <c r="F651" s="14"/>
      <c r="G651" s="14"/>
      <c r="H651" s="14"/>
      <c r="J651" s="15"/>
      <c r="R651" s="15"/>
      <c r="X651" s="15"/>
      <c r="AD651" s="15"/>
      <c r="BJ651" s="17"/>
    </row>
    <row r="652" spans="1:62">
      <c r="A652" s="4" t="s">
        <v>781</v>
      </c>
      <c r="B652" s="14">
        <v>4</v>
      </c>
      <c r="C652" s="14">
        <v>4</v>
      </c>
      <c r="D652" s="14">
        <v>4</v>
      </c>
      <c r="E652" s="14">
        <v>4</v>
      </c>
      <c r="F652" s="14">
        <v>5</v>
      </c>
      <c r="G652" s="14">
        <v>5</v>
      </c>
      <c r="H652" s="14">
        <v>5</v>
      </c>
      <c r="I652" s="4">
        <v>5</v>
      </c>
      <c r="J652" s="15">
        <v>5</v>
      </c>
      <c r="K652" s="1">
        <v>6</v>
      </c>
      <c r="L652" s="4">
        <v>6</v>
      </c>
      <c r="M652" s="4">
        <v>6</v>
      </c>
      <c r="N652" s="4">
        <v>6</v>
      </c>
      <c r="O652" s="4">
        <v>6</v>
      </c>
      <c r="P652" s="4">
        <v>7</v>
      </c>
      <c r="Q652" s="4">
        <v>7</v>
      </c>
      <c r="R652" s="15">
        <v>7</v>
      </c>
      <c r="S652" s="4">
        <v>7</v>
      </c>
      <c r="T652" s="4">
        <v>7</v>
      </c>
      <c r="U652" s="2">
        <v>8</v>
      </c>
      <c r="V652" s="4">
        <v>8</v>
      </c>
      <c r="W652" s="4">
        <v>8</v>
      </c>
      <c r="X652" s="15">
        <v>8</v>
      </c>
      <c r="Y652" s="4">
        <v>8</v>
      </c>
      <c r="Z652" s="4">
        <v>9</v>
      </c>
      <c r="AA652" s="4">
        <v>9</v>
      </c>
      <c r="AB652" s="4">
        <v>9</v>
      </c>
      <c r="AC652" s="4">
        <v>9</v>
      </c>
      <c r="AD652" s="15">
        <v>9</v>
      </c>
      <c r="AE652" s="1">
        <v>10</v>
      </c>
      <c r="AF652" s="4">
        <v>10</v>
      </c>
      <c r="AG652" s="4">
        <v>10</v>
      </c>
      <c r="AH652" s="4">
        <v>10</v>
      </c>
      <c r="AI652" s="4">
        <v>10</v>
      </c>
      <c r="AJ652" s="4">
        <v>11</v>
      </c>
      <c r="AK652" s="4">
        <v>11</v>
      </c>
      <c r="AL652" s="4">
        <v>11</v>
      </c>
      <c r="AM652" s="4">
        <v>11</v>
      </c>
      <c r="AN652" s="4">
        <v>11</v>
      </c>
      <c r="AO652" s="2">
        <v>12</v>
      </c>
      <c r="AP652" s="4">
        <v>12</v>
      </c>
      <c r="AQ652" s="4">
        <v>12</v>
      </c>
      <c r="AR652" s="4">
        <v>12</v>
      </c>
      <c r="AS652" s="4">
        <v>12</v>
      </c>
      <c r="AT652" s="4">
        <v>13</v>
      </c>
      <c r="AU652" s="4">
        <v>13</v>
      </c>
      <c r="AV652" s="4">
        <v>13</v>
      </c>
      <c r="AW652" s="4">
        <v>13</v>
      </c>
      <c r="AX652" s="4">
        <v>13</v>
      </c>
      <c r="AY652" s="1">
        <v>14</v>
      </c>
      <c r="AZ652" s="4">
        <v>14</v>
      </c>
      <c r="BA652" s="4">
        <v>14</v>
      </c>
      <c r="BB652" s="4">
        <v>14</v>
      </c>
      <c r="BC652" s="4">
        <v>14</v>
      </c>
      <c r="BD652" s="4">
        <v>15</v>
      </c>
      <c r="BE652" s="4">
        <v>15</v>
      </c>
      <c r="BF652" s="4">
        <v>15</v>
      </c>
      <c r="BG652" s="4">
        <v>15</v>
      </c>
      <c r="BH652" s="4">
        <v>15</v>
      </c>
      <c r="BI652" s="2">
        <v>16</v>
      </c>
      <c r="BJ652" s="17" t="s">
        <v>0</v>
      </c>
    </row>
    <row r="653" spans="1:62">
      <c r="A653" s="4" t="s">
        <v>580</v>
      </c>
      <c r="B653" s="14">
        <v>8</v>
      </c>
      <c r="C653" s="14">
        <v>10</v>
      </c>
      <c r="D653" s="14">
        <v>12</v>
      </c>
      <c r="E653" s="14">
        <v>14</v>
      </c>
      <c r="F653" s="14">
        <v>16</v>
      </c>
      <c r="G653" s="14">
        <v>18</v>
      </c>
      <c r="H653" s="14">
        <v>20</v>
      </c>
      <c r="I653" s="4">
        <v>22</v>
      </c>
      <c r="J653" s="15">
        <v>26</v>
      </c>
      <c r="K653" s="1">
        <v>30</v>
      </c>
      <c r="L653" s="4">
        <v>34</v>
      </c>
      <c r="M653" s="4">
        <v>38</v>
      </c>
      <c r="N653" s="4">
        <v>42</v>
      </c>
      <c r="O653" s="4">
        <v>46</v>
      </c>
      <c r="P653" s="4">
        <v>50</v>
      </c>
      <c r="Q653" s="4">
        <v>54</v>
      </c>
      <c r="R653" s="15">
        <v>70</v>
      </c>
      <c r="S653" s="4">
        <v>86</v>
      </c>
      <c r="T653" s="4">
        <v>102</v>
      </c>
      <c r="U653" s="2">
        <v>118</v>
      </c>
      <c r="V653" s="4">
        <v>134</v>
      </c>
      <c r="W653" s="4">
        <v>150</v>
      </c>
      <c r="X653" s="15">
        <v>176</v>
      </c>
      <c r="Y653" s="4">
        <v>202</v>
      </c>
      <c r="Z653" s="4">
        <v>228</v>
      </c>
      <c r="AA653" s="4">
        <v>254</v>
      </c>
      <c r="AB653" s="4">
        <v>280</v>
      </c>
      <c r="AC653" s="4">
        <v>306</v>
      </c>
      <c r="AD653" s="15">
        <v>342</v>
      </c>
      <c r="AE653" s="1">
        <v>378</v>
      </c>
      <c r="AF653" s="4">
        <v>414</v>
      </c>
      <c r="AG653" s="4">
        <v>450</v>
      </c>
      <c r="AH653" s="4">
        <v>486</v>
      </c>
      <c r="AI653" s="4">
        <v>522</v>
      </c>
      <c r="AJ653" s="4">
        <v>558</v>
      </c>
      <c r="AK653" s="4">
        <v>594</v>
      </c>
      <c r="AL653" s="4">
        <v>630</v>
      </c>
      <c r="AM653" s="4">
        <v>666</v>
      </c>
      <c r="AN653" s="4">
        <v>702</v>
      </c>
      <c r="AO653" s="2">
        <v>738</v>
      </c>
      <c r="AP653" s="4">
        <v>774</v>
      </c>
      <c r="AQ653" s="4">
        <v>810</v>
      </c>
      <c r="AR653" s="4">
        <v>846</v>
      </c>
      <c r="AS653" s="4">
        <v>882</v>
      </c>
      <c r="AT653" s="4">
        <v>918</v>
      </c>
      <c r="AU653" s="4">
        <v>954</v>
      </c>
      <c r="AV653" s="4">
        <v>990</v>
      </c>
      <c r="AW653" s="4">
        <v>1026</v>
      </c>
      <c r="AX653" s="4">
        <v>1062</v>
      </c>
      <c r="AY653" s="1">
        <v>1098</v>
      </c>
      <c r="AZ653" s="4">
        <v>1134</v>
      </c>
      <c r="BA653" s="4">
        <v>1170</v>
      </c>
      <c r="BB653" s="4">
        <v>1206</v>
      </c>
      <c r="BC653" s="4">
        <v>1242</v>
      </c>
      <c r="BD653" s="4">
        <v>1278</v>
      </c>
      <c r="BE653" s="4">
        <v>1314</v>
      </c>
      <c r="BF653" s="4">
        <v>1350</v>
      </c>
      <c r="BG653" s="4">
        <v>1386</v>
      </c>
      <c r="BH653" s="4">
        <v>1422</v>
      </c>
      <c r="BI653" s="2">
        <v>1458</v>
      </c>
      <c r="BJ653" s="17" t="s">
        <v>0</v>
      </c>
    </row>
    <row r="654" spans="1:62">
      <c r="A654" s="4" t="s">
        <v>581</v>
      </c>
      <c r="B654" s="14">
        <v>14</v>
      </c>
      <c r="C654" s="14">
        <v>17</v>
      </c>
      <c r="D654" s="14">
        <v>20</v>
      </c>
      <c r="E654" s="14">
        <v>23</v>
      </c>
      <c r="F654" s="14">
        <v>26</v>
      </c>
      <c r="G654" s="14">
        <v>29</v>
      </c>
      <c r="H654" s="14">
        <v>32</v>
      </c>
      <c r="I654" s="4">
        <v>35</v>
      </c>
      <c r="J654" s="15">
        <v>41</v>
      </c>
      <c r="K654" s="1">
        <v>47</v>
      </c>
      <c r="L654" s="4">
        <v>53</v>
      </c>
      <c r="M654" s="4">
        <v>59</v>
      </c>
      <c r="N654" s="4">
        <v>65</v>
      </c>
      <c r="O654" s="4">
        <v>71</v>
      </c>
      <c r="P654" s="4">
        <v>77</v>
      </c>
      <c r="Q654" s="4">
        <v>83</v>
      </c>
      <c r="R654" s="15">
        <v>101</v>
      </c>
      <c r="S654" s="4">
        <v>119</v>
      </c>
      <c r="T654" s="4">
        <v>137</v>
      </c>
      <c r="U654" s="2">
        <v>155</v>
      </c>
      <c r="V654" s="4">
        <v>173</v>
      </c>
      <c r="W654" s="4">
        <v>191</v>
      </c>
      <c r="X654" s="15">
        <v>219</v>
      </c>
      <c r="Y654" s="4">
        <v>247</v>
      </c>
      <c r="Z654" s="4">
        <v>275</v>
      </c>
      <c r="AA654" s="4">
        <v>303</v>
      </c>
      <c r="AB654" s="4">
        <v>331</v>
      </c>
      <c r="AC654" s="4">
        <v>359</v>
      </c>
      <c r="AD654" s="15">
        <v>397</v>
      </c>
      <c r="AE654" s="1">
        <v>435</v>
      </c>
      <c r="AF654" s="4">
        <v>473</v>
      </c>
      <c r="AG654" s="4">
        <v>511</v>
      </c>
      <c r="AH654" s="4">
        <v>549</v>
      </c>
      <c r="AI654" s="4">
        <v>587</v>
      </c>
      <c r="AJ654" s="4">
        <v>625</v>
      </c>
      <c r="AK654" s="4">
        <v>663</v>
      </c>
      <c r="AL654" s="4">
        <v>701</v>
      </c>
      <c r="AM654" s="4">
        <v>739</v>
      </c>
      <c r="AN654" s="4">
        <v>777</v>
      </c>
      <c r="AO654" s="2">
        <v>815</v>
      </c>
      <c r="AP654" s="4">
        <v>853</v>
      </c>
      <c r="AQ654" s="4">
        <v>891</v>
      </c>
      <c r="AR654" s="4">
        <v>929</v>
      </c>
      <c r="AS654" s="4">
        <v>967</v>
      </c>
      <c r="AT654" s="4">
        <v>1005</v>
      </c>
      <c r="AU654" s="4">
        <v>1043</v>
      </c>
      <c r="AV654" s="4">
        <v>1081</v>
      </c>
      <c r="AW654" s="4">
        <v>1119</v>
      </c>
      <c r="AX654" s="4">
        <v>1157</v>
      </c>
      <c r="AY654" s="1">
        <v>1195</v>
      </c>
      <c r="AZ654" s="4">
        <v>1233</v>
      </c>
      <c r="BA654" s="4">
        <v>1271</v>
      </c>
      <c r="BB654" s="4">
        <v>1309</v>
      </c>
      <c r="BC654" s="4">
        <v>1347</v>
      </c>
      <c r="BD654" s="4">
        <v>1385</v>
      </c>
      <c r="BE654" s="4">
        <v>1423</v>
      </c>
      <c r="BF654" s="4">
        <v>1461</v>
      </c>
      <c r="BG654" s="4">
        <v>1499</v>
      </c>
      <c r="BH654" s="4">
        <v>1537</v>
      </c>
      <c r="BI654" s="2">
        <v>1575</v>
      </c>
      <c r="BJ654" s="17" t="s">
        <v>0</v>
      </c>
    </row>
    <row r="655" spans="1:62">
      <c r="A655" s="4" t="s">
        <v>3</v>
      </c>
      <c r="B655" s="14"/>
      <c r="C655" s="14"/>
      <c r="D655" s="14"/>
      <c r="E655" s="14"/>
      <c r="F655" s="14"/>
      <c r="G655" s="14"/>
      <c r="H655" s="14"/>
      <c r="J655" s="15"/>
      <c r="R655" s="15"/>
      <c r="X655" s="15"/>
      <c r="AD655" s="15"/>
      <c r="BJ655" s="17"/>
    </row>
    <row r="656" spans="1:62">
      <c r="A656" s="4" t="s">
        <v>782</v>
      </c>
      <c r="B656" s="14"/>
      <c r="C656" s="14"/>
      <c r="D656" s="14"/>
      <c r="E656" s="14"/>
      <c r="F656" s="14"/>
      <c r="G656" s="14"/>
      <c r="H656" s="14"/>
      <c r="J656" s="15"/>
      <c r="R656" s="15"/>
      <c r="X656" s="15"/>
      <c r="AD656" s="15"/>
      <c r="BJ656" s="17"/>
    </row>
    <row r="657" spans="1:62">
      <c r="A657" s="4" t="s">
        <v>619</v>
      </c>
      <c r="B657" s="14">
        <v>235</v>
      </c>
      <c r="C657" s="14">
        <v>245</v>
      </c>
      <c r="D657" s="14">
        <v>255</v>
      </c>
      <c r="E657" s="14">
        <v>265</v>
      </c>
      <c r="F657" s="14">
        <v>275</v>
      </c>
      <c r="G657" s="14">
        <v>285</v>
      </c>
      <c r="H657" s="14">
        <v>295</v>
      </c>
      <c r="I657" s="4">
        <v>305</v>
      </c>
      <c r="J657" s="15">
        <v>315</v>
      </c>
      <c r="K657" s="1">
        <v>325</v>
      </c>
      <c r="L657" s="4">
        <v>335</v>
      </c>
      <c r="M657" s="4">
        <v>345</v>
      </c>
      <c r="N657" s="4">
        <v>355</v>
      </c>
      <c r="O657" s="4">
        <v>365</v>
      </c>
      <c r="P657" s="4">
        <v>375</v>
      </c>
      <c r="Q657" s="4">
        <v>385</v>
      </c>
      <c r="R657" s="15">
        <v>395</v>
      </c>
      <c r="S657" s="4">
        <v>405</v>
      </c>
      <c r="T657" s="4">
        <v>415</v>
      </c>
      <c r="U657" s="2">
        <v>425</v>
      </c>
      <c r="V657" s="4">
        <v>435</v>
      </c>
      <c r="W657" s="4">
        <v>445</v>
      </c>
      <c r="X657" s="15">
        <v>455</v>
      </c>
      <c r="Y657" s="4">
        <v>465</v>
      </c>
      <c r="Z657" s="4">
        <v>475</v>
      </c>
      <c r="AA657" s="4">
        <v>485</v>
      </c>
      <c r="AB657" s="4">
        <v>495</v>
      </c>
      <c r="AC657" s="4">
        <v>505</v>
      </c>
      <c r="AD657" s="15">
        <v>515</v>
      </c>
      <c r="AE657" s="1">
        <v>525</v>
      </c>
      <c r="AF657" s="4">
        <v>535</v>
      </c>
      <c r="AG657" s="4">
        <v>545</v>
      </c>
      <c r="AH657" s="4">
        <v>555</v>
      </c>
      <c r="AI657" s="4">
        <v>565</v>
      </c>
      <c r="AJ657" s="4">
        <v>575</v>
      </c>
      <c r="AK657" s="4">
        <v>585</v>
      </c>
      <c r="AL657" s="4">
        <v>595</v>
      </c>
      <c r="AM657" s="4">
        <v>605</v>
      </c>
      <c r="AN657" s="4">
        <v>615</v>
      </c>
      <c r="AO657" s="2">
        <v>625</v>
      </c>
      <c r="AP657" s="4">
        <v>635</v>
      </c>
      <c r="AQ657" s="4">
        <v>645</v>
      </c>
      <c r="AR657" s="4">
        <v>655</v>
      </c>
      <c r="AS657" s="4">
        <v>665</v>
      </c>
      <c r="AT657" s="4">
        <v>675</v>
      </c>
      <c r="AU657" s="4">
        <v>685</v>
      </c>
      <c r="AV657" s="4">
        <v>695</v>
      </c>
      <c r="AW657" s="4">
        <v>705</v>
      </c>
      <c r="AX657" s="4">
        <v>715</v>
      </c>
      <c r="AY657" s="1">
        <v>725</v>
      </c>
      <c r="AZ657" s="4">
        <v>735</v>
      </c>
      <c r="BA657" s="4">
        <v>745</v>
      </c>
      <c r="BB657" s="4">
        <v>755</v>
      </c>
      <c r="BC657" s="4">
        <v>765</v>
      </c>
      <c r="BD657" s="4">
        <v>775</v>
      </c>
      <c r="BE657" s="4">
        <v>785</v>
      </c>
      <c r="BF657" s="4">
        <v>795</v>
      </c>
      <c r="BG657" s="4">
        <v>805</v>
      </c>
      <c r="BH657" s="4">
        <v>815</v>
      </c>
      <c r="BI657" s="2">
        <v>825</v>
      </c>
      <c r="BJ657" s="17" t="s">
        <v>0</v>
      </c>
    </row>
    <row r="658" spans="1:62">
      <c r="A658" s="4" t="s">
        <v>629</v>
      </c>
      <c r="B658" s="14">
        <v>100</v>
      </c>
      <c r="C658" s="14">
        <v>114</v>
      </c>
      <c r="D658" s="14">
        <v>128</v>
      </c>
      <c r="E658" s="14">
        <v>142</v>
      </c>
      <c r="F658" s="14">
        <v>156</v>
      </c>
      <c r="G658" s="14">
        <v>170</v>
      </c>
      <c r="H658" s="14">
        <v>184</v>
      </c>
      <c r="I658" s="4">
        <v>198</v>
      </c>
      <c r="J658" s="15">
        <v>212</v>
      </c>
      <c r="K658" s="1">
        <v>226</v>
      </c>
      <c r="L658" s="4">
        <v>240</v>
      </c>
      <c r="M658" s="4">
        <v>254</v>
      </c>
      <c r="N658" s="4">
        <v>268</v>
      </c>
      <c r="O658" s="4">
        <v>282</v>
      </c>
      <c r="P658" s="4">
        <v>296</v>
      </c>
      <c r="Q658" s="4">
        <v>310</v>
      </c>
      <c r="R658" s="15">
        <v>324</v>
      </c>
      <c r="S658" s="4">
        <v>338</v>
      </c>
      <c r="T658" s="4">
        <v>352</v>
      </c>
      <c r="U658" s="2">
        <v>366</v>
      </c>
      <c r="V658" s="4">
        <v>380</v>
      </c>
      <c r="W658" s="4">
        <v>394</v>
      </c>
      <c r="X658" s="15">
        <v>408</v>
      </c>
      <c r="Y658" s="4">
        <v>422</v>
      </c>
      <c r="Z658" s="4">
        <v>436</v>
      </c>
      <c r="AA658" s="4">
        <v>450</v>
      </c>
      <c r="AB658" s="4">
        <v>464</v>
      </c>
      <c r="AC658" s="4">
        <v>478</v>
      </c>
      <c r="AD658" s="15">
        <v>492</v>
      </c>
      <c r="AE658" s="1">
        <v>506</v>
      </c>
      <c r="AF658" s="4">
        <v>520</v>
      </c>
      <c r="AG658" s="4">
        <v>534</v>
      </c>
      <c r="AH658" s="4">
        <v>548</v>
      </c>
      <c r="AI658" s="4">
        <v>562</v>
      </c>
      <c r="AJ658" s="4">
        <v>576</v>
      </c>
      <c r="AK658" s="4">
        <v>590</v>
      </c>
      <c r="AL658" s="4">
        <v>604</v>
      </c>
      <c r="AM658" s="4">
        <v>618</v>
      </c>
      <c r="AN658" s="4">
        <v>632</v>
      </c>
      <c r="AO658" s="2">
        <v>646</v>
      </c>
      <c r="AP658" s="4">
        <v>660</v>
      </c>
      <c r="AQ658" s="4">
        <v>674</v>
      </c>
      <c r="AR658" s="4">
        <v>688</v>
      </c>
      <c r="AS658" s="4">
        <v>702</v>
      </c>
      <c r="AT658" s="4">
        <v>716</v>
      </c>
      <c r="AU658" s="4">
        <v>730</v>
      </c>
      <c r="AV658" s="4">
        <v>744</v>
      </c>
      <c r="AW658" s="4">
        <v>758</v>
      </c>
      <c r="AX658" s="4">
        <v>772</v>
      </c>
      <c r="AY658" s="1">
        <v>786</v>
      </c>
      <c r="AZ658" s="4">
        <v>800</v>
      </c>
      <c r="BA658" s="4">
        <v>814</v>
      </c>
      <c r="BB658" s="4">
        <v>828</v>
      </c>
      <c r="BC658" s="4">
        <v>842</v>
      </c>
      <c r="BD658" s="4">
        <v>856</v>
      </c>
      <c r="BE658" s="4">
        <v>870</v>
      </c>
      <c r="BF658" s="4">
        <v>884</v>
      </c>
      <c r="BG658" s="4">
        <v>898</v>
      </c>
      <c r="BH658" s="4">
        <v>912</v>
      </c>
      <c r="BI658" s="2">
        <v>926</v>
      </c>
      <c r="BJ658" s="17" t="s">
        <v>0</v>
      </c>
    </row>
    <row r="659" spans="1:62">
      <c r="A659" s="4" t="s">
        <v>3</v>
      </c>
      <c r="B659" s="14"/>
      <c r="C659" s="14"/>
      <c r="D659" s="14"/>
      <c r="E659" s="14"/>
      <c r="F659" s="14"/>
      <c r="G659" s="14"/>
      <c r="H659" s="14"/>
      <c r="J659" s="15"/>
      <c r="R659" s="15"/>
      <c r="X659" s="15"/>
      <c r="AD659" s="15"/>
      <c r="BJ659" s="17"/>
    </row>
    <row r="660" spans="1:62">
      <c r="B660" s="14"/>
      <c r="C660" s="14"/>
      <c r="D660" s="14"/>
      <c r="E660" s="14"/>
      <c r="F660" s="14"/>
      <c r="G660" s="14"/>
      <c r="H660" s="14"/>
      <c r="J660" s="15"/>
      <c r="R660" s="15"/>
      <c r="X660" s="15"/>
      <c r="AD660" s="15"/>
      <c r="BJ660" s="17"/>
    </row>
    <row r="661" spans="1:62">
      <c r="A661" s="4" t="s">
        <v>783</v>
      </c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A662" s="4" t="s">
        <v>538</v>
      </c>
      <c r="B662" s="14">
        <v>2</v>
      </c>
      <c r="C662" s="14">
        <v>2</v>
      </c>
      <c r="D662" s="14">
        <v>3</v>
      </c>
      <c r="E662" s="14">
        <v>3</v>
      </c>
      <c r="F662" s="14">
        <v>4</v>
      </c>
      <c r="G662" s="14">
        <v>4</v>
      </c>
      <c r="H662" s="14">
        <v>5</v>
      </c>
      <c r="I662" s="4">
        <v>5</v>
      </c>
      <c r="J662" s="15">
        <v>7</v>
      </c>
      <c r="K662" s="1">
        <v>7</v>
      </c>
      <c r="L662" s="4">
        <v>8</v>
      </c>
      <c r="M662" s="4">
        <v>9</v>
      </c>
      <c r="N662" s="4">
        <v>10</v>
      </c>
      <c r="O662" s="4">
        <v>11</v>
      </c>
      <c r="P662" s="4">
        <v>12</v>
      </c>
      <c r="Q662" s="4">
        <v>13</v>
      </c>
      <c r="R662" s="15">
        <v>22</v>
      </c>
      <c r="S662" s="4">
        <v>30</v>
      </c>
      <c r="T662" s="4">
        <v>39</v>
      </c>
      <c r="U662" s="2">
        <v>47</v>
      </c>
      <c r="V662" s="4">
        <v>56</v>
      </c>
      <c r="W662" s="4">
        <v>64</v>
      </c>
      <c r="X662" s="15">
        <v>75</v>
      </c>
      <c r="Y662" s="4">
        <v>86</v>
      </c>
      <c r="Z662" s="4">
        <v>97</v>
      </c>
      <c r="AA662" s="4">
        <v>108</v>
      </c>
      <c r="AB662" s="4">
        <v>119</v>
      </c>
      <c r="AC662" s="4">
        <v>130</v>
      </c>
      <c r="AD662" s="15">
        <v>144</v>
      </c>
      <c r="AE662" s="1">
        <v>157</v>
      </c>
      <c r="AF662" s="4">
        <v>171</v>
      </c>
      <c r="AG662" s="4">
        <v>184</v>
      </c>
      <c r="AH662" s="4">
        <v>198</v>
      </c>
      <c r="AI662" s="4">
        <v>211</v>
      </c>
      <c r="AJ662" s="4">
        <v>225</v>
      </c>
      <c r="AK662" s="4">
        <v>238</v>
      </c>
      <c r="AL662" s="4">
        <v>252</v>
      </c>
      <c r="AM662" s="4">
        <v>265</v>
      </c>
      <c r="AN662" s="4">
        <v>279</v>
      </c>
      <c r="AO662" s="2">
        <v>292</v>
      </c>
      <c r="AP662" s="4">
        <v>306</v>
      </c>
      <c r="AQ662" s="4">
        <v>319</v>
      </c>
      <c r="AR662" s="4">
        <v>333</v>
      </c>
      <c r="AS662" s="4">
        <v>346</v>
      </c>
      <c r="AT662" s="4">
        <v>360</v>
      </c>
      <c r="AU662" s="4">
        <v>373</v>
      </c>
      <c r="AV662" s="4">
        <v>387</v>
      </c>
      <c r="AW662" s="4">
        <v>400</v>
      </c>
      <c r="AX662" s="4">
        <v>414</v>
      </c>
      <c r="AY662" s="1">
        <v>427</v>
      </c>
      <c r="AZ662" s="4">
        <v>441</v>
      </c>
      <c r="BA662" s="4">
        <v>454</v>
      </c>
      <c r="BB662" s="4">
        <v>468</v>
      </c>
      <c r="BC662" s="4">
        <v>481</v>
      </c>
      <c r="BD662" s="4">
        <v>495</v>
      </c>
      <c r="BE662" s="4">
        <v>508</v>
      </c>
      <c r="BF662" s="4">
        <v>522</v>
      </c>
      <c r="BG662" s="4">
        <v>535</v>
      </c>
      <c r="BH662" s="4">
        <v>549</v>
      </c>
      <c r="BI662" s="2">
        <v>562</v>
      </c>
      <c r="BJ662" s="17" t="s">
        <v>0</v>
      </c>
    </row>
    <row r="663" spans="1:62">
      <c r="A663" s="4" t="s">
        <v>595</v>
      </c>
      <c r="B663" s="14">
        <v>3</v>
      </c>
      <c r="C663" s="14">
        <v>3</v>
      </c>
      <c r="D663" s="14">
        <v>4</v>
      </c>
      <c r="E663" s="14">
        <v>4</v>
      </c>
      <c r="F663" s="14">
        <v>5</v>
      </c>
      <c r="G663" s="14">
        <v>5</v>
      </c>
      <c r="H663" s="14">
        <v>6</v>
      </c>
      <c r="I663" s="4">
        <v>6</v>
      </c>
      <c r="J663" s="15">
        <v>9</v>
      </c>
      <c r="K663" s="1">
        <v>9</v>
      </c>
      <c r="L663" s="4">
        <v>11</v>
      </c>
      <c r="M663" s="4">
        <v>12</v>
      </c>
      <c r="N663" s="4">
        <v>14</v>
      </c>
      <c r="O663" s="4">
        <v>15</v>
      </c>
      <c r="P663" s="4">
        <v>17</v>
      </c>
      <c r="Q663" s="4">
        <v>18</v>
      </c>
      <c r="R663" s="15">
        <v>27</v>
      </c>
      <c r="S663" s="4">
        <v>36</v>
      </c>
      <c r="T663" s="4">
        <v>45</v>
      </c>
      <c r="U663" s="2">
        <v>54</v>
      </c>
      <c r="V663" s="4">
        <v>63</v>
      </c>
      <c r="W663" s="4">
        <v>72</v>
      </c>
      <c r="X663" s="15">
        <v>84</v>
      </c>
      <c r="Y663" s="4">
        <v>95</v>
      </c>
      <c r="Z663" s="4">
        <v>107</v>
      </c>
      <c r="AA663" s="4">
        <v>118</v>
      </c>
      <c r="AB663" s="4">
        <v>130</v>
      </c>
      <c r="AC663" s="4">
        <v>141</v>
      </c>
      <c r="AD663" s="15">
        <v>155</v>
      </c>
      <c r="AE663" s="1">
        <v>169</v>
      </c>
      <c r="AF663" s="4">
        <v>183</v>
      </c>
      <c r="AG663" s="4">
        <v>197</v>
      </c>
      <c r="AH663" s="4">
        <v>211</v>
      </c>
      <c r="AI663" s="4">
        <v>225</v>
      </c>
      <c r="AJ663" s="4">
        <v>239</v>
      </c>
      <c r="AK663" s="4">
        <v>253</v>
      </c>
      <c r="AL663" s="4">
        <v>267</v>
      </c>
      <c r="AM663" s="4">
        <v>281</v>
      </c>
      <c r="AN663" s="4">
        <v>295</v>
      </c>
      <c r="AO663" s="2">
        <v>309</v>
      </c>
      <c r="AP663" s="4">
        <v>323</v>
      </c>
      <c r="AQ663" s="4">
        <v>337</v>
      </c>
      <c r="AR663" s="4">
        <v>351</v>
      </c>
      <c r="AS663" s="4">
        <v>365</v>
      </c>
      <c r="AT663" s="4">
        <v>379</v>
      </c>
      <c r="AU663" s="4">
        <v>393</v>
      </c>
      <c r="AV663" s="4">
        <v>407</v>
      </c>
      <c r="AW663" s="4">
        <v>421</v>
      </c>
      <c r="AX663" s="4">
        <v>435</v>
      </c>
      <c r="AY663" s="1">
        <v>449</v>
      </c>
      <c r="AZ663" s="4">
        <v>463</v>
      </c>
      <c r="BA663" s="4">
        <v>477</v>
      </c>
      <c r="BB663" s="4">
        <v>491</v>
      </c>
      <c r="BC663" s="4">
        <v>505</v>
      </c>
      <c r="BD663" s="4">
        <v>519</v>
      </c>
      <c r="BE663" s="4">
        <v>533</v>
      </c>
      <c r="BF663" s="4">
        <v>547</v>
      </c>
      <c r="BG663" s="4">
        <v>561</v>
      </c>
      <c r="BH663" s="4">
        <v>575</v>
      </c>
      <c r="BI663" s="2">
        <v>589</v>
      </c>
      <c r="BJ663" s="17" t="s">
        <v>0</v>
      </c>
    </row>
    <row r="664" spans="1:62">
      <c r="A664" s="4" t="s">
        <v>580</v>
      </c>
      <c r="B664" s="14">
        <v>2</v>
      </c>
      <c r="C664" s="14">
        <v>2</v>
      </c>
      <c r="D664" s="14">
        <v>3</v>
      </c>
      <c r="E664" s="14">
        <v>3</v>
      </c>
      <c r="F664" s="14">
        <v>4</v>
      </c>
      <c r="G664" s="14">
        <v>4</v>
      </c>
      <c r="H664" s="14">
        <v>5</v>
      </c>
      <c r="I664" s="4">
        <v>5</v>
      </c>
      <c r="J664" s="15">
        <v>7</v>
      </c>
      <c r="K664" s="1">
        <v>7</v>
      </c>
      <c r="L664" s="4">
        <v>8</v>
      </c>
      <c r="M664" s="4">
        <v>9</v>
      </c>
      <c r="N664" s="4">
        <v>10</v>
      </c>
      <c r="O664" s="4">
        <v>11</v>
      </c>
      <c r="P664" s="4">
        <v>12</v>
      </c>
      <c r="Q664" s="4">
        <v>13</v>
      </c>
      <c r="R664" s="15">
        <v>22</v>
      </c>
      <c r="S664" s="4">
        <v>30</v>
      </c>
      <c r="T664" s="4">
        <v>39</v>
      </c>
      <c r="U664" s="2">
        <v>47</v>
      </c>
      <c r="V664" s="4">
        <v>56</v>
      </c>
      <c r="W664" s="4">
        <v>64</v>
      </c>
      <c r="X664" s="15">
        <v>75</v>
      </c>
      <c r="Y664" s="4">
        <v>86</v>
      </c>
      <c r="Z664" s="4">
        <v>97</v>
      </c>
      <c r="AA664" s="4">
        <v>108</v>
      </c>
      <c r="AB664" s="4">
        <v>119</v>
      </c>
      <c r="AC664" s="4">
        <v>130</v>
      </c>
      <c r="AD664" s="15">
        <v>144</v>
      </c>
      <c r="AE664" s="1">
        <v>157</v>
      </c>
      <c r="AF664" s="4">
        <v>171</v>
      </c>
      <c r="AG664" s="4">
        <v>184</v>
      </c>
      <c r="AH664" s="4">
        <v>198</v>
      </c>
      <c r="AI664" s="4">
        <v>211</v>
      </c>
      <c r="AJ664" s="4">
        <v>225</v>
      </c>
      <c r="AK664" s="4">
        <v>238</v>
      </c>
      <c r="AL664" s="4">
        <v>252</v>
      </c>
      <c r="AM664" s="4">
        <v>265</v>
      </c>
      <c r="AN664" s="4">
        <v>279</v>
      </c>
      <c r="AO664" s="2">
        <v>292</v>
      </c>
      <c r="AP664" s="4">
        <v>306</v>
      </c>
      <c r="AQ664" s="4">
        <v>319</v>
      </c>
      <c r="AR664" s="4">
        <v>333</v>
      </c>
      <c r="AS664" s="4">
        <v>346</v>
      </c>
      <c r="AT664" s="4">
        <v>360</v>
      </c>
      <c r="AU664" s="4">
        <v>373</v>
      </c>
      <c r="AV664" s="4">
        <v>387</v>
      </c>
      <c r="AW664" s="4">
        <v>400</v>
      </c>
      <c r="AX664" s="4">
        <v>414</v>
      </c>
      <c r="AY664" s="1">
        <v>427</v>
      </c>
      <c r="AZ664" s="4">
        <v>441</v>
      </c>
      <c r="BA664" s="4">
        <v>454</v>
      </c>
      <c r="BB664" s="4">
        <v>468</v>
      </c>
      <c r="BC664" s="4">
        <v>481</v>
      </c>
      <c r="BD664" s="4">
        <v>495</v>
      </c>
      <c r="BE664" s="4">
        <v>508</v>
      </c>
      <c r="BF664" s="4">
        <v>522</v>
      </c>
      <c r="BG664" s="4">
        <v>535</v>
      </c>
      <c r="BH664" s="4">
        <v>549</v>
      </c>
      <c r="BI664" s="2">
        <v>562</v>
      </c>
      <c r="BJ664" s="17" t="s">
        <v>0</v>
      </c>
    </row>
    <row r="665" spans="1:62">
      <c r="A665" s="4" t="s">
        <v>581</v>
      </c>
      <c r="B665" s="14">
        <v>3</v>
      </c>
      <c r="C665" s="14">
        <v>3</v>
      </c>
      <c r="D665" s="14">
        <v>4</v>
      </c>
      <c r="E665" s="14">
        <v>4</v>
      </c>
      <c r="F665" s="14">
        <v>5</v>
      </c>
      <c r="G665" s="14">
        <v>5</v>
      </c>
      <c r="H665" s="14">
        <v>6</v>
      </c>
      <c r="I665" s="4">
        <v>6</v>
      </c>
      <c r="J665" s="15">
        <v>9</v>
      </c>
      <c r="K665" s="1">
        <v>9</v>
      </c>
      <c r="L665" s="4">
        <v>11</v>
      </c>
      <c r="M665" s="4">
        <v>12</v>
      </c>
      <c r="N665" s="4">
        <v>14</v>
      </c>
      <c r="O665" s="4">
        <v>15</v>
      </c>
      <c r="P665" s="4">
        <v>17</v>
      </c>
      <c r="Q665" s="4">
        <v>18</v>
      </c>
      <c r="R665" s="15">
        <v>27</v>
      </c>
      <c r="S665" s="4">
        <v>36</v>
      </c>
      <c r="T665" s="4">
        <v>45</v>
      </c>
      <c r="U665" s="2">
        <v>54</v>
      </c>
      <c r="V665" s="4">
        <v>63</v>
      </c>
      <c r="W665" s="4">
        <v>72</v>
      </c>
      <c r="X665" s="15">
        <v>84</v>
      </c>
      <c r="Y665" s="4">
        <v>95</v>
      </c>
      <c r="Z665" s="4">
        <v>107</v>
      </c>
      <c r="AA665" s="4">
        <v>118</v>
      </c>
      <c r="AB665" s="4">
        <v>130</v>
      </c>
      <c r="AC665" s="4">
        <v>141</v>
      </c>
      <c r="AD665" s="15">
        <v>155</v>
      </c>
      <c r="AE665" s="1">
        <v>169</v>
      </c>
      <c r="AF665" s="4">
        <v>183</v>
      </c>
      <c r="AG665" s="4">
        <v>197</v>
      </c>
      <c r="AH665" s="4">
        <v>211</v>
      </c>
      <c r="AI665" s="4">
        <v>225</v>
      </c>
      <c r="AJ665" s="4">
        <v>239</v>
      </c>
      <c r="AK665" s="4">
        <v>253</v>
      </c>
      <c r="AL665" s="4">
        <v>267</v>
      </c>
      <c r="AM665" s="4">
        <v>281</v>
      </c>
      <c r="AN665" s="4">
        <v>295</v>
      </c>
      <c r="AO665" s="2">
        <v>309</v>
      </c>
      <c r="AP665" s="4">
        <v>323</v>
      </c>
      <c r="AQ665" s="4">
        <v>337</v>
      </c>
      <c r="AR665" s="4">
        <v>351</v>
      </c>
      <c r="AS665" s="4">
        <v>365</v>
      </c>
      <c r="AT665" s="4">
        <v>379</v>
      </c>
      <c r="AU665" s="4">
        <v>393</v>
      </c>
      <c r="AV665" s="4">
        <v>407</v>
      </c>
      <c r="AW665" s="4">
        <v>421</v>
      </c>
      <c r="AX665" s="4">
        <v>435</v>
      </c>
      <c r="AY665" s="1">
        <v>449</v>
      </c>
      <c r="AZ665" s="4">
        <v>463</v>
      </c>
      <c r="BA665" s="4">
        <v>477</v>
      </c>
      <c r="BB665" s="4">
        <v>491</v>
      </c>
      <c r="BC665" s="4">
        <v>505</v>
      </c>
      <c r="BD665" s="4">
        <v>519</v>
      </c>
      <c r="BE665" s="4">
        <v>533</v>
      </c>
      <c r="BF665" s="4">
        <v>547</v>
      </c>
      <c r="BG665" s="4">
        <v>561</v>
      </c>
      <c r="BH665" s="4">
        <v>575</v>
      </c>
      <c r="BI665" s="2">
        <v>589</v>
      </c>
      <c r="BJ665" s="17" t="s">
        <v>0</v>
      </c>
    </row>
    <row r="666" spans="1:62">
      <c r="A666" s="4" t="s">
        <v>784</v>
      </c>
      <c r="B666" s="14">
        <v>3</v>
      </c>
      <c r="C666" s="14">
        <v>4</v>
      </c>
      <c r="D666" s="14">
        <v>5</v>
      </c>
      <c r="E666" s="14">
        <v>6</v>
      </c>
      <c r="F666" s="14">
        <v>7</v>
      </c>
      <c r="G666" s="14">
        <v>8</v>
      </c>
      <c r="H666" s="14">
        <v>9</v>
      </c>
      <c r="I666" s="4">
        <v>10</v>
      </c>
      <c r="J666" s="15">
        <v>11</v>
      </c>
      <c r="K666" s="1">
        <v>12</v>
      </c>
      <c r="L666" s="4">
        <v>13</v>
      </c>
      <c r="M666" s="4">
        <v>14</v>
      </c>
      <c r="N666" s="4">
        <v>15</v>
      </c>
      <c r="O666" s="4">
        <v>15</v>
      </c>
      <c r="P666" s="4">
        <v>15</v>
      </c>
      <c r="Q666" s="4">
        <v>15</v>
      </c>
      <c r="R666" s="15">
        <v>15</v>
      </c>
      <c r="S666" s="4">
        <v>15</v>
      </c>
      <c r="T666" s="4">
        <v>15</v>
      </c>
      <c r="U666" s="2">
        <v>15</v>
      </c>
      <c r="V666" s="4">
        <v>15</v>
      </c>
      <c r="W666" s="4">
        <v>15</v>
      </c>
      <c r="X666" s="15">
        <v>15</v>
      </c>
      <c r="Y666" s="4">
        <v>15</v>
      </c>
      <c r="Z666" s="4">
        <v>15</v>
      </c>
      <c r="AA666" s="4">
        <v>15</v>
      </c>
      <c r="AB666" s="4">
        <v>15</v>
      </c>
      <c r="AC666" s="4">
        <v>15</v>
      </c>
      <c r="AD666" s="15">
        <v>15</v>
      </c>
      <c r="AE666" s="1">
        <v>15</v>
      </c>
      <c r="AF666" s="4">
        <v>15</v>
      </c>
      <c r="AG666" s="4">
        <v>15</v>
      </c>
      <c r="AH666" s="4">
        <v>15</v>
      </c>
      <c r="AI666" s="4">
        <v>15</v>
      </c>
      <c r="AJ666" s="4">
        <v>15</v>
      </c>
      <c r="AK666" s="4">
        <v>15</v>
      </c>
      <c r="AL666" s="4">
        <v>15</v>
      </c>
      <c r="AM666" s="4">
        <v>15</v>
      </c>
      <c r="AN666" s="4">
        <v>15</v>
      </c>
      <c r="AO666" s="2">
        <v>15</v>
      </c>
      <c r="AP666" s="4">
        <v>15</v>
      </c>
      <c r="AQ666" s="4">
        <v>15</v>
      </c>
      <c r="AR666" s="4">
        <v>15</v>
      </c>
      <c r="AS666" s="4">
        <v>15</v>
      </c>
      <c r="AT666" s="4">
        <v>15</v>
      </c>
      <c r="AU666" s="4">
        <v>15</v>
      </c>
      <c r="AV666" s="4">
        <v>15</v>
      </c>
      <c r="AW666" s="4">
        <v>15</v>
      </c>
      <c r="AX666" s="4">
        <v>15</v>
      </c>
      <c r="AY666" s="1">
        <v>15</v>
      </c>
      <c r="AZ666" s="4">
        <v>15</v>
      </c>
      <c r="BA666" s="4">
        <v>15</v>
      </c>
      <c r="BB666" s="4">
        <v>15</v>
      </c>
      <c r="BC666" s="4">
        <v>15</v>
      </c>
      <c r="BD666" s="4">
        <v>15</v>
      </c>
      <c r="BE666" s="4">
        <v>15</v>
      </c>
      <c r="BF666" s="4">
        <v>15</v>
      </c>
      <c r="BG666" s="4">
        <v>15</v>
      </c>
      <c r="BH666" s="4">
        <v>15</v>
      </c>
      <c r="BI666" s="2">
        <v>15</v>
      </c>
      <c r="BJ666" s="17" t="s">
        <v>0</v>
      </c>
    </row>
    <row r="667" spans="1:62">
      <c r="A667" s="4" t="s">
        <v>543</v>
      </c>
      <c r="B667" s="14">
        <v>1.5</v>
      </c>
      <c r="C667" s="14">
        <v>1.7</v>
      </c>
      <c r="D667" s="14">
        <v>2</v>
      </c>
      <c r="E667" s="14">
        <v>2.2000000000000002</v>
      </c>
      <c r="F667" s="14">
        <v>2.5</v>
      </c>
      <c r="G667" s="14">
        <v>2.7</v>
      </c>
      <c r="H667" s="14">
        <v>3</v>
      </c>
      <c r="I667" s="4">
        <v>3.2</v>
      </c>
      <c r="J667" s="15">
        <v>3.5</v>
      </c>
      <c r="K667" s="1">
        <v>3.7</v>
      </c>
      <c r="L667" s="4">
        <v>4</v>
      </c>
      <c r="M667" s="4">
        <v>4.2</v>
      </c>
      <c r="N667" s="4">
        <v>4.5</v>
      </c>
      <c r="O667" s="4">
        <v>4.7</v>
      </c>
      <c r="P667" s="4">
        <v>5</v>
      </c>
      <c r="Q667" s="4">
        <v>5.2</v>
      </c>
      <c r="R667" s="15">
        <v>5.5</v>
      </c>
      <c r="S667" s="4">
        <v>5.7</v>
      </c>
      <c r="T667" s="4">
        <v>6</v>
      </c>
      <c r="U667" s="2">
        <v>6.2</v>
      </c>
      <c r="V667" s="4">
        <v>6.5</v>
      </c>
      <c r="W667" s="4">
        <v>6.7</v>
      </c>
      <c r="X667" s="15">
        <v>7</v>
      </c>
      <c r="Y667" s="4">
        <v>7.2</v>
      </c>
      <c r="Z667" s="4">
        <v>7.5</v>
      </c>
      <c r="AA667" s="4">
        <v>7.7</v>
      </c>
      <c r="AB667" s="4">
        <v>8</v>
      </c>
      <c r="AC667" s="4">
        <v>8.1999999999999993</v>
      </c>
      <c r="AD667" s="15">
        <v>8.5</v>
      </c>
      <c r="AE667" s="1">
        <v>8.6999999999999993</v>
      </c>
      <c r="AF667" s="4">
        <v>9</v>
      </c>
      <c r="AG667" s="4">
        <v>9.1999999999999993</v>
      </c>
      <c r="AH667" s="4">
        <v>9.5</v>
      </c>
      <c r="AI667" s="4">
        <v>9.6999999999999993</v>
      </c>
      <c r="AJ667" s="4">
        <v>10</v>
      </c>
      <c r="AK667" s="4">
        <v>10.199999999999999</v>
      </c>
      <c r="AL667" s="4">
        <v>10.5</v>
      </c>
      <c r="AM667" s="4">
        <v>10.7</v>
      </c>
      <c r="AN667" s="4">
        <v>11</v>
      </c>
      <c r="AO667" s="2">
        <v>11.2</v>
      </c>
      <c r="AP667" s="4">
        <v>11.5</v>
      </c>
      <c r="AQ667" s="4">
        <v>11.7</v>
      </c>
      <c r="AR667" s="4">
        <v>12</v>
      </c>
      <c r="AS667" s="4">
        <v>12.2</v>
      </c>
      <c r="AT667" s="4">
        <v>12.5</v>
      </c>
      <c r="AU667" s="4">
        <v>12.7</v>
      </c>
      <c r="AV667" s="4">
        <v>13</v>
      </c>
      <c r="AW667" s="4">
        <v>13.2</v>
      </c>
      <c r="AX667" s="4">
        <v>13.5</v>
      </c>
      <c r="AY667" s="1">
        <v>13.7</v>
      </c>
      <c r="AZ667" s="4">
        <v>14</v>
      </c>
      <c r="BA667" s="4">
        <v>14.2</v>
      </c>
      <c r="BB667" s="4">
        <v>14.5</v>
      </c>
      <c r="BC667" s="4">
        <v>14.7</v>
      </c>
      <c r="BD667" s="4">
        <v>15</v>
      </c>
      <c r="BE667" s="4">
        <v>15.2</v>
      </c>
      <c r="BF667" s="4">
        <v>15.5</v>
      </c>
      <c r="BG667" s="4">
        <v>15.7</v>
      </c>
      <c r="BH667" s="4">
        <v>16</v>
      </c>
      <c r="BI667" s="2">
        <v>16.2</v>
      </c>
      <c r="BJ667" s="17" t="s">
        <v>0</v>
      </c>
    </row>
    <row r="668" spans="1:62">
      <c r="A668" s="4" t="s">
        <v>3</v>
      </c>
      <c r="B668" s="14"/>
      <c r="C668" s="14"/>
      <c r="D668" s="14"/>
      <c r="E668" s="14"/>
      <c r="F668" s="14"/>
      <c r="G668" s="14"/>
      <c r="H668" s="14"/>
      <c r="J668" s="15"/>
      <c r="R668" s="15"/>
      <c r="X668" s="15"/>
      <c r="AD668" s="15"/>
      <c r="BJ668" s="17"/>
    </row>
    <row r="669" spans="1:62">
      <c r="A669" s="4" t="s">
        <v>785</v>
      </c>
      <c r="B669" s="14"/>
      <c r="C669" s="14"/>
      <c r="D669" s="14"/>
      <c r="E669" s="14"/>
      <c r="F669" s="14"/>
      <c r="G669" s="14"/>
      <c r="H669" s="14"/>
      <c r="J669" s="15"/>
      <c r="R669" s="15"/>
      <c r="X669" s="15"/>
      <c r="AD669" s="15"/>
      <c r="BJ669" s="17"/>
    </row>
    <row r="670" spans="1:62">
      <c r="A670" s="4" t="s">
        <v>582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585</v>
      </c>
      <c r="B671" s="14">
        <v>50</v>
      </c>
      <c r="C671" s="14">
        <v>100</v>
      </c>
      <c r="D671" s="14">
        <v>150</v>
      </c>
      <c r="E671" s="14">
        <v>200</v>
      </c>
      <c r="F671" s="14">
        <v>250</v>
      </c>
      <c r="G671" s="14">
        <v>300</v>
      </c>
      <c r="H671" s="14">
        <v>350</v>
      </c>
      <c r="I671" s="4">
        <v>400</v>
      </c>
      <c r="J671" s="15">
        <v>450</v>
      </c>
      <c r="K671" s="1">
        <v>500</v>
      </c>
      <c r="L671" s="4">
        <v>550</v>
      </c>
      <c r="M671" s="4">
        <v>600</v>
      </c>
      <c r="N671" s="4">
        <v>650</v>
      </c>
      <c r="O671" s="4">
        <v>700</v>
      </c>
      <c r="P671" s="4">
        <v>750</v>
      </c>
      <c r="Q671" s="4">
        <v>800</v>
      </c>
      <c r="R671" s="15">
        <v>850</v>
      </c>
      <c r="S671" s="4">
        <v>900</v>
      </c>
      <c r="T671" s="4">
        <v>950</v>
      </c>
      <c r="U671" s="2">
        <v>1000</v>
      </c>
      <c r="V671" s="4">
        <v>1050</v>
      </c>
      <c r="W671" s="4">
        <v>1100</v>
      </c>
      <c r="X671" s="15">
        <v>1150</v>
      </c>
      <c r="Y671" s="4">
        <v>1200</v>
      </c>
      <c r="Z671" s="4">
        <v>1250</v>
      </c>
      <c r="AA671" s="4">
        <v>1300</v>
      </c>
      <c r="AB671" s="4">
        <v>1350</v>
      </c>
      <c r="AC671" s="4">
        <v>1400</v>
      </c>
      <c r="AD671" s="15">
        <v>1450</v>
      </c>
      <c r="AE671" s="1">
        <v>1500</v>
      </c>
      <c r="AF671" s="4">
        <v>1550</v>
      </c>
      <c r="AG671" s="4">
        <v>1600</v>
      </c>
      <c r="AH671" s="4">
        <v>1650</v>
      </c>
      <c r="AI671" s="4">
        <v>1700</v>
      </c>
      <c r="AJ671" s="4">
        <v>1750</v>
      </c>
      <c r="AK671" s="4">
        <v>1800</v>
      </c>
      <c r="AL671" s="4">
        <v>1850</v>
      </c>
      <c r="AM671" s="4">
        <v>1900</v>
      </c>
      <c r="AN671" s="4">
        <v>1950</v>
      </c>
      <c r="AO671" s="2">
        <v>2000</v>
      </c>
      <c r="AP671" s="4">
        <v>2050</v>
      </c>
      <c r="AQ671" s="4">
        <v>2100</v>
      </c>
      <c r="AR671" s="4">
        <v>2150</v>
      </c>
      <c r="AS671" s="4">
        <v>2200</v>
      </c>
      <c r="AT671" s="4">
        <v>2250</v>
      </c>
      <c r="AU671" s="4">
        <v>2300</v>
      </c>
      <c r="AV671" s="4">
        <v>2350</v>
      </c>
      <c r="AW671" s="4">
        <v>2400</v>
      </c>
      <c r="AX671" s="4">
        <v>2450</v>
      </c>
      <c r="AY671" s="1">
        <v>2500</v>
      </c>
      <c r="AZ671" s="4">
        <v>2550</v>
      </c>
      <c r="BA671" s="4">
        <v>2600</v>
      </c>
      <c r="BB671" s="4">
        <v>2650</v>
      </c>
      <c r="BC671" s="4">
        <v>2700</v>
      </c>
      <c r="BD671" s="4">
        <v>2750</v>
      </c>
      <c r="BE671" s="4">
        <v>2800</v>
      </c>
      <c r="BF671" s="4">
        <v>2850</v>
      </c>
      <c r="BG671" s="4">
        <v>2900</v>
      </c>
      <c r="BH671" s="4">
        <v>2950</v>
      </c>
      <c r="BI671" s="2">
        <v>3000</v>
      </c>
      <c r="BJ671" s="17" t="s">
        <v>0</v>
      </c>
    </row>
    <row r="672" spans="1:62">
      <c r="A672" s="4" t="s">
        <v>586</v>
      </c>
      <c r="B672" s="14">
        <v>75</v>
      </c>
      <c r="C672" s="14">
        <v>150</v>
      </c>
      <c r="D672" s="14">
        <v>225</v>
      </c>
      <c r="E672" s="14">
        <v>300</v>
      </c>
      <c r="F672" s="14">
        <v>375</v>
      </c>
      <c r="G672" s="14">
        <v>450</v>
      </c>
      <c r="H672" s="14">
        <v>525</v>
      </c>
      <c r="I672" s="4">
        <v>600</v>
      </c>
      <c r="J672" s="15">
        <v>675</v>
      </c>
      <c r="K672" s="1">
        <v>750</v>
      </c>
      <c r="L672" s="4">
        <v>825</v>
      </c>
      <c r="M672" s="4">
        <v>900</v>
      </c>
      <c r="N672" s="4">
        <v>975</v>
      </c>
      <c r="O672" s="4">
        <v>1050</v>
      </c>
      <c r="P672" s="4">
        <v>1125</v>
      </c>
      <c r="Q672" s="4">
        <v>1200</v>
      </c>
      <c r="R672" s="15">
        <v>1275</v>
      </c>
      <c r="S672" s="4">
        <v>1350</v>
      </c>
      <c r="T672" s="4">
        <v>1425</v>
      </c>
      <c r="U672" s="2">
        <v>1500</v>
      </c>
      <c r="V672" s="4">
        <v>1575</v>
      </c>
      <c r="W672" s="4">
        <v>1650</v>
      </c>
      <c r="X672" s="15">
        <v>1725</v>
      </c>
      <c r="Y672" s="4">
        <v>1800</v>
      </c>
      <c r="Z672" s="4">
        <v>1875</v>
      </c>
      <c r="AA672" s="4">
        <v>1950</v>
      </c>
      <c r="AB672" s="4">
        <v>2025</v>
      </c>
      <c r="AC672" s="4">
        <v>2100</v>
      </c>
      <c r="AD672" s="15">
        <v>2175</v>
      </c>
      <c r="AE672" s="1">
        <v>2250</v>
      </c>
      <c r="AF672" s="4">
        <v>2325</v>
      </c>
      <c r="AG672" s="4">
        <v>2400</v>
      </c>
      <c r="AH672" s="4">
        <v>2475</v>
      </c>
      <c r="AI672" s="4">
        <v>2550</v>
      </c>
      <c r="AJ672" s="4">
        <v>2625</v>
      </c>
      <c r="AK672" s="4">
        <v>2700</v>
      </c>
      <c r="AL672" s="4">
        <v>2775</v>
      </c>
      <c r="AM672" s="4">
        <v>2850</v>
      </c>
      <c r="AN672" s="4">
        <v>2925</v>
      </c>
      <c r="AO672" s="2">
        <v>3000</v>
      </c>
      <c r="AP672" s="4">
        <v>3075</v>
      </c>
      <c r="AQ672" s="4">
        <v>3150</v>
      </c>
      <c r="AR672" s="4">
        <v>3225</v>
      </c>
      <c r="AS672" s="4">
        <v>3300</v>
      </c>
      <c r="AT672" s="4">
        <v>3375</v>
      </c>
      <c r="AU672" s="4">
        <v>3450</v>
      </c>
      <c r="AV672" s="4">
        <v>3525</v>
      </c>
      <c r="AW672" s="4">
        <v>3600</v>
      </c>
      <c r="AX672" s="4">
        <v>3675</v>
      </c>
      <c r="AY672" s="1">
        <v>3750</v>
      </c>
      <c r="AZ672" s="4">
        <v>3825</v>
      </c>
      <c r="BA672" s="4">
        <v>3900</v>
      </c>
      <c r="BB672" s="4">
        <v>3975</v>
      </c>
      <c r="BC672" s="4">
        <v>4050</v>
      </c>
      <c r="BD672" s="4">
        <v>4125</v>
      </c>
      <c r="BE672" s="4">
        <v>4200</v>
      </c>
      <c r="BF672" s="4">
        <v>4275</v>
      </c>
      <c r="BG672" s="4">
        <v>4350</v>
      </c>
      <c r="BH672" s="4">
        <v>4425</v>
      </c>
      <c r="BI672" s="2">
        <v>4500</v>
      </c>
      <c r="BJ672" s="17" t="s">
        <v>0</v>
      </c>
    </row>
    <row r="673" spans="1:62">
      <c r="A673" s="4" t="s">
        <v>587</v>
      </c>
      <c r="B673" s="14">
        <v>100</v>
      </c>
      <c r="C673" s="14">
        <v>200</v>
      </c>
      <c r="D673" s="14">
        <v>300</v>
      </c>
      <c r="E673" s="14">
        <v>400</v>
      </c>
      <c r="F673" s="14">
        <v>500</v>
      </c>
      <c r="G673" s="14">
        <v>600</v>
      </c>
      <c r="H673" s="14">
        <v>700</v>
      </c>
      <c r="I673" s="4">
        <v>800</v>
      </c>
      <c r="J673" s="15">
        <v>900</v>
      </c>
      <c r="K673" s="1">
        <v>1000</v>
      </c>
      <c r="L673" s="4">
        <v>1100</v>
      </c>
      <c r="M673" s="4">
        <v>1200</v>
      </c>
      <c r="N673" s="4">
        <v>1300</v>
      </c>
      <c r="O673" s="4">
        <v>1400</v>
      </c>
      <c r="P673" s="4">
        <v>1500</v>
      </c>
      <c r="Q673" s="4">
        <v>1600</v>
      </c>
      <c r="R673" s="15">
        <v>1700</v>
      </c>
      <c r="S673" s="4">
        <v>1800</v>
      </c>
      <c r="T673" s="4">
        <v>1900</v>
      </c>
      <c r="U673" s="2">
        <v>2000</v>
      </c>
      <c r="V673" s="4">
        <v>2100</v>
      </c>
      <c r="W673" s="4">
        <v>2200</v>
      </c>
      <c r="X673" s="15">
        <v>2300</v>
      </c>
      <c r="Y673" s="4">
        <v>2400</v>
      </c>
      <c r="Z673" s="4">
        <v>2500</v>
      </c>
      <c r="AA673" s="4">
        <v>2600</v>
      </c>
      <c r="AB673" s="4">
        <v>2700</v>
      </c>
      <c r="AC673" s="4">
        <v>2800</v>
      </c>
      <c r="AD673" s="15">
        <v>2900</v>
      </c>
      <c r="AE673" s="1">
        <v>3000</v>
      </c>
      <c r="AF673" s="4">
        <v>3100</v>
      </c>
      <c r="AG673" s="4">
        <v>3200</v>
      </c>
      <c r="AH673" s="4">
        <v>3300</v>
      </c>
      <c r="AI673" s="4">
        <v>3400</v>
      </c>
      <c r="AJ673" s="4">
        <v>3500</v>
      </c>
      <c r="AK673" s="4">
        <v>3600</v>
      </c>
      <c r="AL673" s="4">
        <v>3700</v>
      </c>
      <c r="AM673" s="4">
        <v>3800</v>
      </c>
      <c r="AN673" s="4">
        <v>3900</v>
      </c>
      <c r="AO673" s="2">
        <v>4000</v>
      </c>
      <c r="AP673" s="4">
        <v>4100</v>
      </c>
      <c r="AQ673" s="4">
        <v>4200</v>
      </c>
      <c r="AR673" s="4">
        <v>4300</v>
      </c>
      <c r="AS673" s="4">
        <v>4400</v>
      </c>
      <c r="AT673" s="4">
        <v>4500</v>
      </c>
      <c r="AU673" s="4">
        <v>4600</v>
      </c>
      <c r="AV673" s="4">
        <v>4700</v>
      </c>
      <c r="AW673" s="4">
        <v>4800</v>
      </c>
      <c r="AX673" s="4">
        <v>4900</v>
      </c>
      <c r="AY673" s="1">
        <v>5000</v>
      </c>
      <c r="AZ673" s="4">
        <v>5100</v>
      </c>
      <c r="BA673" s="4">
        <v>5200</v>
      </c>
      <c r="BB673" s="4">
        <v>5300</v>
      </c>
      <c r="BC673" s="4">
        <v>5400</v>
      </c>
      <c r="BD673" s="4">
        <v>5500</v>
      </c>
      <c r="BE673" s="4">
        <v>5600</v>
      </c>
      <c r="BF673" s="4">
        <v>5700</v>
      </c>
      <c r="BG673" s="4">
        <v>5800</v>
      </c>
      <c r="BH673" s="4">
        <v>5900</v>
      </c>
      <c r="BI673" s="2">
        <v>6000</v>
      </c>
      <c r="BJ673" s="17" t="s">
        <v>0</v>
      </c>
    </row>
    <row r="674" spans="1:62">
      <c r="A674" s="4" t="s">
        <v>588</v>
      </c>
      <c r="B674" s="14"/>
      <c r="C674" s="14"/>
      <c r="D674" s="14"/>
      <c r="E674" s="14"/>
      <c r="F674" s="14"/>
      <c r="G674" s="14"/>
      <c r="H674" s="14"/>
      <c r="J674" s="15"/>
      <c r="R674" s="15"/>
      <c r="X674" s="15"/>
      <c r="AD674" s="15"/>
      <c r="BJ674" s="17"/>
    </row>
    <row r="675" spans="1:62">
      <c r="A675" s="4" t="s">
        <v>786</v>
      </c>
      <c r="B675" s="14">
        <v>-5</v>
      </c>
      <c r="C675" s="14">
        <v>-6</v>
      </c>
      <c r="D675" s="14">
        <v>-7</v>
      </c>
      <c r="E675" s="14">
        <v>-8</v>
      </c>
      <c r="F675" s="14">
        <v>-9</v>
      </c>
      <c r="G675" s="14">
        <v>-10</v>
      </c>
      <c r="H675" s="14">
        <v>-11</v>
      </c>
      <c r="I675" s="4">
        <v>-12</v>
      </c>
      <c r="J675" s="15">
        <v>-13</v>
      </c>
      <c r="K675" s="1">
        <v>-14</v>
      </c>
      <c r="L675" s="4">
        <v>-15</v>
      </c>
      <c r="M675" s="4">
        <v>-16</v>
      </c>
      <c r="N675" s="4">
        <v>-17</v>
      </c>
      <c r="O675" s="4">
        <v>-18</v>
      </c>
      <c r="P675" s="4">
        <v>-19</v>
      </c>
      <c r="Q675" s="4">
        <v>-20</v>
      </c>
      <c r="R675" s="15">
        <v>-21</v>
      </c>
      <c r="S675" s="4">
        <v>-22</v>
      </c>
      <c r="T675" s="4">
        <v>-23</v>
      </c>
      <c r="U675" s="2">
        <v>-24</v>
      </c>
      <c r="V675" s="4">
        <v>-25</v>
      </c>
      <c r="W675" s="4">
        <v>-26</v>
      </c>
      <c r="X675" s="15">
        <v>-27</v>
      </c>
      <c r="Y675" s="4">
        <v>-28</v>
      </c>
      <c r="Z675" s="4">
        <v>-29</v>
      </c>
      <c r="AA675" s="4">
        <v>-30</v>
      </c>
      <c r="AB675" s="4">
        <v>-31</v>
      </c>
      <c r="AC675" s="4">
        <v>-32</v>
      </c>
      <c r="AD675" s="15">
        <v>-33</v>
      </c>
      <c r="AE675" s="1">
        <v>-34</v>
      </c>
      <c r="AF675" s="4">
        <v>-35</v>
      </c>
      <c r="AG675" s="4">
        <v>-36</v>
      </c>
      <c r="AH675" s="4">
        <v>-37</v>
      </c>
      <c r="AI675" s="4">
        <v>-38</v>
      </c>
      <c r="AJ675" s="4">
        <v>-39</v>
      </c>
      <c r="AK675" s="4">
        <v>-40</v>
      </c>
      <c r="AL675" s="4">
        <v>-41</v>
      </c>
      <c r="AM675" s="4">
        <v>-42</v>
      </c>
      <c r="AN675" s="4">
        <v>-43</v>
      </c>
      <c r="AO675" s="2">
        <v>-44</v>
      </c>
      <c r="AP675" s="4">
        <v>-45</v>
      </c>
      <c r="AQ675" s="4">
        <v>-46</v>
      </c>
      <c r="AR675" s="4">
        <v>-47</v>
      </c>
      <c r="AS675" s="4">
        <v>-48</v>
      </c>
      <c r="AT675" s="4">
        <v>-49</v>
      </c>
      <c r="AU675" s="4">
        <v>-50</v>
      </c>
      <c r="AV675" s="4">
        <v>-50</v>
      </c>
      <c r="AW675" s="4">
        <v>-50</v>
      </c>
      <c r="AX675" s="4">
        <v>-50</v>
      </c>
      <c r="AY675" s="1">
        <v>-50</v>
      </c>
      <c r="AZ675" s="4">
        <v>-50</v>
      </c>
      <c r="BA675" s="4">
        <v>-50</v>
      </c>
      <c r="BB675" s="4">
        <v>-50</v>
      </c>
      <c r="BC675" s="4">
        <v>-50</v>
      </c>
      <c r="BD675" s="4">
        <v>-50</v>
      </c>
      <c r="BE675" s="4">
        <v>-50</v>
      </c>
      <c r="BF675" s="4">
        <v>-50</v>
      </c>
      <c r="BG675" s="4">
        <v>-50</v>
      </c>
      <c r="BH675" s="4">
        <v>-50</v>
      </c>
      <c r="BI675" s="2">
        <v>-50</v>
      </c>
      <c r="BJ675" s="17" t="s">
        <v>0</v>
      </c>
    </row>
    <row r="676" spans="1:62">
      <c r="A676" s="4" t="s">
        <v>550</v>
      </c>
      <c r="B676" s="14">
        <v>3</v>
      </c>
      <c r="C676" s="14">
        <v>6</v>
      </c>
      <c r="D676" s="14">
        <v>9</v>
      </c>
      <c r="E676" s="14">
        <v>12</v>
      </c>
      <c r="F676" s="14">
        <v>15</v>
      </c>
      <c r="G676" s="14">
        <v>18</v>
      </c>
      <c r="H676" s="14">
        <v>21</v>
      </c>
      <c r="I676" s="4">
        <v>25</v>
      </c>
      <c r="J676" s="15">
        <v>31</v>
      </c>
      <c r="K676" s="1">
        <v>37</v>
      </c>
      <c r="L676" s="4">
        <v>43</v>
      </c>
      <c r="M676" s="4">
        <v>50</v>
      </c>
      <c r="N676" s="4">
        <v>56</v>
      </c>
      <c r="O676" s="4">
        <v>62</v>
      </c>
      <c r="P676" s="4">
        <v>68</v>
      </c>
      <c r="Q676" s="4">
        <v>75</v>
      </c>
      <c r="R676" s="15">
        <v>100</v>
      </c>
      <c r="S676" s="4">
        <v>125</v>
      </c>
      <c r="T676" s="4">
        <v>150</v>
      </c>
      <c r="U676" s="2">
        <v>175</v>
      </c>
      <c r="V676" s="4">
        <v>200</v>
      </c>
      <c r="W676" s="4">
        <v>225</v>
      </c>
      <c r="X676" s="15">
        <v>275</v>
      </c>
      <c r="Y676" s="4">
        <v>325</v>
      </c>
      <c r="Z676" s="4">
        <v>375</v>
      </c>
      <c r="AA676" s="4">
        <v>425</v>
      </c>
      <c r="AB676" s="4">
        <v>475</v>
      </c>
      <c r="AC676" s="4">
        <v>525</v>
      </c>
      <c r="AD676" s="15">
        <v>625</v>
      </c>
      <c r="AE676" s="1">
        <v>725</v>
      </c>
      <c r="AF676" s="4">
        <v>825</v>
      </c>
      <c r="AG676" s="4">
        <v>925</v>
      </c>
      <c r="AH676" s="4">
        <v>1025</v>
      </c>
      <c r="AI676" s="4">
        <v>1125</v>
      </c>
      <c r="AJ676" s="4">
        <v>1225</v>
      </c>
      <c r="AK676" s="4">
        <v>1325</v>
      </c>
      <c r="AL676" s="4">
        <v>1425</v>
      </c>
      <c r="AM676" s="4">
        <v>1525</v>
      </c>
      <c r="AN676" s="4">
        <v>1625</v>
      </c>
      <c r="AO676" s="2">
        <v>1725</v>
      </c>
      <c r="AP676" s="4">
        <v>1825</v>
      </c>
      <c r="AQ676" s="4">
        <v>1925</v>
      </c>
      <c r="AR676" s="4">
        <v>2025</v>
      </c>
      <c r="AS676" s="4">
        <v>2125</v>
      </c>
      <c r="AT676" s="4">
        <v>2225</v>
      </c>
      <c r="AU676" s="4">
        <v>2325</v>
      </c>
      <c r="AV676" s="4">
        <v>2425</v>
      </c>
      <c r="AW676" s="4">
        <v>2525</v>
      </c>
      <c r="AX676" s="4">
        <v>2625</v>
      </c>
      <c r="AY676" s="1">
        <v>2725</v>
      </c>
      <c r="AZ676" s="4">
        <v>2825</v>
      </c>
      <c r="BA676" s="4">
        <v>2925</v>
      </c>
      <c r="BB676" s="4">
        <v>3025</v>
      </c>
      <c r="BC676" s="4">
        <v>3125</v>
      </c>
      <c r="BD676" s="4">
        <v>3225</v>
      </c>
      <c r="BE676" s="4">
        <v>3325</v>
      </c>
      <c r="BF676" s="4">
        <v>3425</v>
      </c>
      <c r="BG676" s="4">
        <v>3525</v>
      </c>
      <c r="BH676" s="4">
        <v>3625</v>
      </c>
      <c r="BI676" s="2">
        <v>3725</v>
      </c>
      <c r="BJ676" s="17" t="s">
        <v>0</v>
      </c>
    </row>
    <row r="677" spans="1:62">
      <c r="A677" s="4" t="s">
        <v>551</v>
      </c>
      <c r="B677" s="14">
        <v>6</v>
      </c>
      <c r="C677" s="14">
        <v>9</v>
      </c>
      <c r="D677" s="14">
        <v>12</v>
      </c>
      <c r="E677" s="14">
        <v>15</v>
      </c>
      <c r="F677" s="14">
        <v>18</v>
      </c>
      <c r="G677" s="14">
        <v>21</v>
      </c>
      <c r="H677" s="14">
        <v>25</v>
      </c>
      <c r="I677" s="4">
        <v>28</v>
      </c>
      <c r="J677" s="15">
        <v>34</v>
      </c>
      <c r="K677" s="1">
        <v>40</v>
      </c>
      <c r="L677" s="4">
        <v>46</v>
      </c>
      <c r="M677" s="4">
        <v>53</v>
      </c>
      <c r="N677" s="4">
        <v>59</v>
      </c>
      <c r="O677" s="4">
        <v>65</v>
      </c>
      <c r="P677" s="4">
        <v>71</v>
      </c>
      <c r="Q677" s="4">
        <v>78</v>
      </c>
      <c r="R677" s="15">
        <v>103</v>
      </c>
      <c r="S677" s="4">
        <v>128</v>
      </c>
      <c r="T677" s="4">
        <v>153</v>
      </c>
      <c r="U677" s="2">
        <v>178</v>
      </c>
      <c r="V677" s="4">
        <v>203</v>
      </c>
      <c r="W677" s="4">
        <v>228</v>
      </c>
      <c r="X677" s="15">
        <v>278</v>
      </c>
      <c r="Y677" s="4">
        <v>328</v>
      </c>
      <c r="Z677" s="4">
        <v>378</v>
      </c>
      <c r="AA677" s="4">
        <v>428</v>
      </c>
      <c r="AB677" s="4">
        <v>478</v>
      </c>
      <c r="AC677" s="4">
        <v>528</v>
      </c>
      <c r="AD677" s="15">
        <v>628</v>
      </c>
      <c r="AE677" s="1">
        <v>728</v>
      </c>
      <c r="AF677" s="4">
        <v>828</v>
      </c>
      <c r="AG677" s="4">
        <v>928</v>
      </c>
      <c r="AH677" s="4">
        <v>1028</v>
      </c>
      <c r="AI677" s="4">
        <v>1128</v>
      </c>
      <c r="AJ677" s="4">
        <v>1228</v>
      </c>
      <c r="AK677" s="4">
        <v>1328</v>
      </c>
      <c r="AL677" s="4">
        <v>1428</v>
      </c>
      <c r="AM677" s="4">
        <v>1528</v>
      </c>
      <c r="AN677" s="4">
        <v>1628</v>
      </c>
      <c r="AO677" s="2">
        <v>1728</v>
      </c>
      <c r="AP677" s="4">
        <v>1828</v>
      </c>
      <c r="AQ677" s="4">
        <v>1928</v>
      </c>
      <c r="AR677" s="4">
        <v>2028</v>
      </c>
      <c r="AS677" s="4">
        <v>2128</v>
      </c>
      <c r="AT677" s="4">
        <v>2228</v>
      </c>
      <c r="AU677" s="4">
        <v>2328</v>
      </c>
      <c r="AV677" s="4">
        <v>2428</v>
      </c>
      <c r="AW677" s="4">
        <v>2528</v>
      </c>
      <c r="AX677" s="4">
        <v>2628</v>
      </c>
      <c r="AY677" s="1">
        <v>2728</v>
      </c>
      <c r="AZ677" s="4">
        <v>2828</v>
      </c>
      <c r="BA677" s="4">
        <v>2928</v>
      </c>
      <c r="BB677" s="4">
        <v>3028</v>
      </c>
      <c r="BC677" s="4">
        <v>3128</v>
      </c>
      <c r="BD677" s="4">
        <v>3228</v>
      </c>
      <c r="BE677" s="4">
        <v>3328</v>
      </c>
      <c r="BF677" s="4">
        <v>3428</v>
      </c>
      <c r="BG677" s="4">
        <v>3528</v>
      </c>
      <c r="BH677" s="4">
        <v>3628</v>
      </c>
      <c r="BI677" s="2">
        <v>3728</v>
      </c>
      <c r="BJ677" s="17" t="s">
        <v>0</v>
      </c>
    </row>
    <row r="678" spans="1:62">
      <c r="A678" s="4" t="s">
        <v>3</v>
      </c>
      <c r="B678" s="14"/>
      <c r="C678" s="14"/>
      <c r="D678" s="14"/>
      <c r="E678" s="14"/>
      <c r="F678" s="14"/>
      <c r="G678" s="14"/>
      <c r="H678" s="14"/>
      <c r="J678" s="15"/>
      <c r="R678" s="15"/>
      <c r="X678" s="15"/>
      <c r="AD678" s="15"/>
      <c r="BJ678" s="17"/>
    </row>
    <row r="679" spans="1:62">
      <c r="A679" s="4" t="s">
        <v>306</v>
      </c>
      <c r="B679" s="14"/>
      <c r="C679" s="14"/>
      <c r="D679" s="14"/>
      <c r="E679" s="14"/>
      <c r="F679" s="14"/>
      <c r="G679" s="14"/>
      <c r="H679" s="14"/>
      <c r="J679" s="15"/>
      <c r="R679" s="15"/>
      <c r="X679" s="15"/>
      <c r="AD679" s="15"/>
      <c r="BJ679" s="17"/>
    </row>
    <row r="680" spans="1:62">
      <c r="A680" s="4" t="s">
        <v>582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585</v>
      </c>
      <c r="B681" s="14">
        <v>136</v>
      </c>
      <c r="C681" s="14">
        <v>142</v>
      </c>
      <c r="D681" s="14">
        <v>149</v>
      </c>
      <c r="E681" s="14">
        <v>156</v>
      </c>
      <c r="F681" s="14">
        <v>163</v>
      </c>
      <c r="G681" s="14">
        <v>170</v>
      </c>
      <c r="H681" s="14">
        <v>176</v>
      </c>
      <c r="I681" s="4">
        <v>183</v>
      </c>
      <c r="J681" s="15">
        <v>190</v>
      </c>
      <c r="K681" s="1">
        <v>197</v>
      </c>
      <c r="L681" s="4">
        <v>204</v>
      </c>
      <c r="M681" s="4">
        <v>210</v>
      </c>
      <c r="N681" s="4">
        <v>217</v>
      </c>
      <c r="O681" s="4">
        <v>224</v>
      </c>
      <c r="P681" s="4">
        <v>231</v>
      </c>
      <c r="Q681" s="4">
        <v>238</v>
      </c>
      <c r="R681" s="15">
        <v>244</v>
      </c>
      <c r="S681" s="4">
        <v>251</v>
      </c>
      <c r="T681" s="4">
        <v>258</v>
      </c>
      <c r="U681" s="2">
        <v>265</v>
      </c>
      <c r="V681" s="4">
        <v>272</v>
      </c>
      <c r="W681" s="4">
        <v>278</v>
      </c>
      <c r="X681" s="15">
        <v>285</v>
      </c>
      <c r="Y681" s="4">
        <v>292</v>
      </c>
      <c r="Z681" s="4">
        <v>299</v>
      </c>
      <c r="AA681" s="4">
        <v>306</v>
      </c>
      <c r="AB681" s="4">
        <v>312</v>
      </c>
      <c r="AC681" s="4">
        <v>319</v>
      </c>
      <c r="AD681" s="15">
        <v>326</v>
      </c>
      <c r="AE681" s="1">
        <v>333</v>
      </c>
      <c r="AF681" s="4">
        <v>340</v>
      </c>
      <c r="AG681" s="4">
        <v>346</v>
      </c>
      <c r="AH681" s="4">
        <v>353</v>
      </c>
      <c r="AI681" s="4">
        <v>360</v>
      </c>
      <c r="AJ681" s="4">
        <v>367</v>
      </c>
      <c r="AK681" s="4">
        <v>374</v>
      </c>
      <c r="AL681" s="4">
        <v>380</v>
      </c>
      <c r="AM681" s="4">
        <v>387</v>
      </c>
      <c r="AN681" s="4">
        <v>394</v>
      </c>
      <c r="AO681" s="2">
        <v>401</v>
      </c>
      <c r="AP681" s="4">
        <v>408</v>
      </c>
      <c r="AQ681" s="4">
        <v>414</v>
      </c>
      <c r="AR681" s="4">
        <v>421</v>
      </c>
      <c r="AS681" s="4">
        <v>428</v>
      </c>
      <c r="AT681" s="4">
        <v>435</v>
      </c>
      <c r="AU681" s="4">
        <v>442</v>
      </c>
      <c r="AV681" s="4">
        <v>448</v>
      </c>
      <c r="AW681" s="4">
        <v>455</v>
      </c>
      <c r="AX681" s="4">
        <v>462</v>
      </c>
      <c r="AY681" s="1">
        <v>469</v>
      </c>
      <c r="AZ681" s="4">
        <v>476</v>
      </c>
      <c r="BA681" s="4">
        <v>482</v>
      </c>
      <c r="BB681" s="4">
        <v>489</v>
      </c>
      <c r="BC681" s="4">
        <v>496</v>
      </c>
      <c r="BD681" s="4">
        <v>503</v>
      </c>
      <c r="BE681" s="4">
        <v>510</v>
      </c>
      <c r="BF681" s="4">
        <v>516</v>
      </c>
      <c r="BG681" s="4">
        <v>523</v>
      </c>
      <c r="BH681" s="4">
        <v>530</v>
      </c>
      <c r="BI681" s="2">
        <v>537</v>
      </c>
      <c r="BJ681" s="17" t="s">
        <v>0</v>
      </c>
    </row>
    <row r="682" spans="1:62">
      <c r="A682" s="4" t="s">
        <v>586</v>
      </c>
      <c r="B682" s="14">
        <v>336</v>
      </c>
      <c r="C682" s="14">
        <v>352</v>
      </c>
      <c r="D682" s="14">
        <v>369</v>
      </c>
      <c r="E682" s="14">
        <v>386</v>
      </c>
      <c r="F682" s="14">
        <v>403</v>
      </c>
      <c r="G682" s="14">
        <v>420</v>
      </c>
      <c r="H682" s="14">
        <v>436</v>
      </c>
      <c r="I682" s="4">
        <v>453</v>
      </c>
      <c r="J682" s="15">
        <v>470</v>
      </c>
      <c r="K682" s="1">
        <v>487</v>
      </c>
      <c r="L682" s="4">
        <v>504</v>
      </c>
      <c r="M682" s="4">
        <v>520</v>
      </c>
      <c r="N682" s="4">
        <v>537</v>
      </c>
      <c r="O682" s="4">
        <v>554</v>
      </c>
      <c r="P682" s="4">
        <v>571</v>
      </c>
      <c r="Q682" s="4">
        <v>588</v>
      </c>
      <c r="R682" s="15">
        <v>604</v>
      </c>
      <c r="S682" s="4">
        <v>621</v>
      </c>
      <c r="T682" s="4">
        <v>638</v>
      </c>
      <c r="U682" s="2">
        <v>655</v>
      </c>
      <c r="V682" s="4">
        <v>672</v>
      </c>
      <c r="W682" s="4">
        <v>688</v>
      </c>
      <c r="X682" s="15">
        <v>705</v>
      </c>
      <c r="Y682" s="4">
        <v>722</v>
      </c>
      <c r="Z682" s="4">
        <v>739</v>
      </c>
      <c r="AA682" s="4">
        <v>756</v>
      </c>
      <c r="AB682" s="4">
        <v>772</v>
      </c>
      <c r="AC682" s="4">
        <v>789</v>
      </c>
      <c r="AD682" s="15">
        <v>806</v>
      </c>
      <c r="AE682" s="1">
        <v>823</v>
      </c>
      <c r="AF682" s="4">
        <v>840</v>
      </c>
      <c r="AG682" s="4">
        <v>856</v>
      </c>
      <c r="AH682" s="4">
        <v>873</v>
      </c>
      <c r="AI682" s="4">
        <v>890</v>
      </c>
      <c r="AJ682" s="4">
        <v>907</v>
      </c>
      <c r="AK682" s="4">
        <v>924</v>
      </c>
      <c r="AL682" s="4">
        <v>940</v>
      </c>
      <c r="AM682" s="4">
        <v>957</v>
      </c>
      <c r="AN682" s="4">
        <v>974</v>
      </c>
      <c r="AO682" s="2">
        <v>991</v>
      </c>
      <c r="AP682" s="4">
        <v>1008</v>
      </c>
      <c r="AQ682" s="4">
        <v>1024</v>
      </c>
      <c r="AR682" s="4">
        <v>1041</v>
      </c>
      <c r="AS682" s="4">
        <v>1058</v>
      </c>
      <c r="AT682" s="4">
        <v>1075</v>
      </c>
      <c r="AU682" s="4">
        <v>1092</v>
      </c>
      <c r="AV682" s="4">
        <v>1108</v>
      </c>
      <c r="AW682" s="4">
        <v>1125</v>
      </c>
      <c r="AX682" s="4">
        <v>1142</v>
      </c>
      <c r="AY682" s="1">
        <v>1159</v>
      </c>
      <c r="AZ682" s="4">
        <v>1176</v>
      </c>
      <c r="BA682" s="4">
        <v>1192</v>
      </c>
      <c r="BB682" s="4">
        <v>1209</v>
      </c>
      <c r="BC682" s="4">
        <v>1226</v>
      </c>
      <c r="BD682" s="4">
        <v>1243</v>
      </c>
      <c r="BE682" s="4">
        <v>1260</v>
      </c>
      <c r="BF682" s="4">
        <v>1276</v>
      </c>
      <c r="BG682" s="4">
        <v>1293</v>
      </c>
      <c r="BH682" s="4">
        <v>1310</v>
      </c>
      <c r="BI682" s="2">
        <v>1327</v>
      </c>
      <c r="BJ682" s="17" t="s">
        <v>0</v>
      </c>
    </row>
    <row r="683" spans="1:62">
      <c r="A683" s="4" t="s">
        <v>587</v>
      </c>
      <c r="B683" s="14">
        <v>872</v>
      </c>
      <c r="C683" s="14">
        <v>915</v>
      </c>
      <c r="D683" s="14">
        <v>959</v>
      </c>
      <c r="E683" s="14">
        <v>1002</v>
      </c>
      <c r="F683" s="14">
        <v>1046</v>
      </c>
      <c r="G683" s="14">
        <v>1089</v>
      </c>
      <c r="H683" s="14">
        <v>1133</v>
      </c>
      <c r="I683" s="4">
        <v>1177</v>
      </c>
      <c r="J683" s="15">
        <v>1220</v>
      </c>
      <c r="K683" s="1">
        <v>1264</v>
      </c>
      <c r="L683" s="4">
        <v>1308</v>
      </c>
      <c r="M683" s="4">
        <v>1351</v>
      </c>
      <c r="N683" s="4">
        <v>1395</v>
      </c>
      <c r="O683" s="4">
        <v>1438</v>
      </c>
      <c r="P683" s="4">
        <v>1482</v>
      </c>
      <c r="Q683" s="4">
        <v>1526</v>
      </c>
      <c r="R683" s="15">
        <v>1569</v>
      </c>
      <c r="S683" s="4">
        <v>1613</v>
      </c>
      <c r="T683" s="4">
        <v>1656</v>
      </c>
      <c r="U683" s="2">
        <v>1700</v>
      </c>
      <c r="V683" s="4">
        <v>1744</v>
      </c>
      <c r="W683" s="4">
        <v>1787</v>
      </c>
      <c r="X683" s="15">
        <v>1831</v>
      </c>
      <c r="Y683" s="4">
        <v>1874</v>
      </c>
      <c r="Z683" s="4">
        <v>1918</v>
      </c>
      <c r="AA683" s="4">
        <v>1962</v>
      </c>
      <c r="AB683" s="4">
        <v>2005</v>
      </c>
      <c r="AC683" s="4">
        <v>2049</v>
      </c>
      <c r="AD683" s="15">
        <v>2092</v>
      </c>
      <c r="AE683" s="1">
        <v>2136</v>
      </c>
      <c r="AF683" s="4">
        <v>2180</v>
      </c>
      <c r="AG683" s="4">
        <v>2223</v>
      </c>
      <c r="AH683" s="4">
        <v>2267</v>
      </c>
      <c r="AI683" s="4">
        <v>2310</v>
      </c>
      <c r="AJ683" s="4">
        <v>2354</v>
      </c>
      <c r="AK683" s="4">
        <v>2398</v>
      </c>
      <c r="AL683" s="4">
        <v>2441</v>
      </c>
      <c r="AM683" s="4">
        <v>2485</v>
      </c>
      <c r="AN683" s="4">
        <v>2528</v>
      </c>
      <c r="AO683" s="2">
        <v>2572</v>
      </c>
      <c r="AP683" s="4">
        <v>2616</v>
      </c>
      <c r="AQ683" s="4">
        <v>2659</v>
      </c>
      <c r="AR683" s="4">
        <v>2703</v>
      </c>
      <c r="AS683" s="4">
        <v>2746</v>
      </c>
      <c r="AT683" s="4">
        <v>2790</v>
      </c>
      <c r="AU683" s="4">
        <v>2834</v>
      </c>
      <c r="AV683" s="4">
        <v>2877</v>
      </c>
      <c r="AW683" s="4">
        <v>2921</v>
      </c>
      <c r="AX683" s="4">
        <v>2964</v>
      </c>
      <c r="AY683" s="1">
        <v>3008</v>
      </c>
      <c r="AZ683" s="4">
        <v>3052</v>
      </c>
      <c r="BA683" s="4">
        <v>3095</v>
      </c>
      <c r="BB683" s="4">
        <v>3139</v>
      </c>
      <c r="BC683" s="4">
        <v>3182</v>
      </c>
      <c r="BD683" s="4">
        <v>3226</v>
      </c>
      <c r="BE683" s="4">
        <v>3270</v>
      </c>
      <c r="BF683" s="4">
        <v>3313</v>
      </c>
      <c r="BG683" s="4">
        <v>3357</v>
      </c>
      <c r="BH683" s="4">
        <v>3400</v>
      </c>
      <c r="BI683" s="2">
        <v>3444</v>
      </c>
      <c r="BJ683" s="17" t="s">
        <v>0</v>
      </c>
    </row>
    <row r="684" spans="1:62">
      <c r="A684" s="4" t="s">
        <v>588</v>
      </c>
      <c r="B684" s="14"/>
      <c r="C684" s="14"/>
      <c r="D684" s="14"/>
      <c r="E684" s="14"/>
      <c r="F684" s="14"/>
      <c r="G684" s="14"/>
      <c r="H684" s="14"/>
      <c r="J684" s="15"/>
      <c r="R684" s="15"/>
      <c r="X684" s="15"/>
      <c r="AD684" s="15"/>
      <c r="BJ684" s="17"/>
    </row>
    <row r="685" spans="1:62">
      <c r="A685" s="4" t="s">
        <v>629</v>
      </c>
      <c r="B685" s="14">
        <v>25</v>
      </c>
      <c r="C685" s="14">
        <v>35</v>
      </c>
      <c r="D685" s="14">
        <v>45</v>
      </c>
      <c r="E685" s="14">
        <v>55</v>
      </c>
      <c r="F685" s="14">
        <v>65</v>
      </c>
      <c r="G685" s="14">
        <v>75</v>
      </c>
      <c r="H685" s="14">
        <v>85</v>
      </c>
      <c r="I685" s="4">
        <v>95</v>
      </c>
      <c r="J685" s="15">
        <v>105</v>
      </c>
      <c r="K685" s="1">
        <v>115</v>
      </c>
      <c r="L685" s="4">
        <v>125</v>
      </c>
      <c r="M685" s="4">
        <v>135</v>
      </c>
      <c r="N685" s="4">
        <v>145</v>
      </c>
      <c r="O685" s="4">
        <v>155</v>
      </c>
      <c r="P685" s="4">
        <v>165</v>
      </c>
      <c r="Q685" s="4">
        <v>175</v>
      </c>
      <c r="R685" s="15">
        <v>185</v>
      </c>
      <c r="S685" s="4">
        <v>195</v>
      </c>
      <c r="T685" s="4">
        <v>205</v>
      </c>
      <c r="U685" s="2">
        <v>215</v>
      </c>
      <c r="V685" s="4">
        <v>225</v>
      </c>
      <c r="W685" s="4">
        <v>235</v>
      </c>
      <c r="X685" s="15">
        <v>245</v>
      </c>
      <c r="Y685" s="4">
        <v>255</v>
      </c>
      <c r="Z685" s="4">
        <v>265</v>
      </c>
      <c r="AA685" s="4">
        <v>275</v>
      </c>
      <c r="AB685" s="4">
        <v>285</v>
      </c>
      <c r="AC685" s="4">
        <v>295</v>
      </c>
      <c r="AD685" s="15">
        <v>305</v>
      </c>
      <c r="AE685" s="1">
        <v>315</v>
      </c>
      <c r="AF685" s="4">
        <v>325</v>
      </c>
      <c r="AG685" s="4">
        <v>335</v>
      </c>
      <c r="AH685" s="4">
        <v>345</v>
      </c>
      <c r="AI685" s="4">
        <v>355</v>
      </c>
      <c r="AJ685" s="4">
        <v>365</v>
      </c>
      <c r="AK685" s="4">
        <v>375</v>
      </c>
      <c r="AL685" s="4">
        <v>385</v>
      </c>
      <c r="AM685" s="4">
        <v>395</v>
      </c>
      <c r="AN685" s="4">
        <v>405</v>
      </c>
      <c r="AO685" s="2">
        <v>415</v>
      </c>
      <c r="AP685" s="4">
        <v>425</v>
      </c>
      <c r="AQ685" s="4">
        <v>435</v>
      </c>
      <c r="AR685" s="4">
        <v>445</v>
      </c>
      <c r="AS685" s="4">
        <v>455</v>
      </c>
      <c r="AT685" s="4">
        <v>465</v>
      </c>
      <c r="AU685" s="4">
        <v>475</v>
      </c>
      <c r="AV685" s="4">
        <v>485</v>
      </c>
      <c r="AW685" s="4">
        <v>495</v>
      </c>
      <c r="AX685" s="4">
        <v>505</v>
      </c>
      <c r="AY685" s="1">
        <v>515</v>
      </c>
      <c r="AZ685" s="4">
        <v>525</v>
      </c>
      <c r="BA685" s="4">
        <v>535</v>
      </c>
      <c r="BB685" s="4">
        <v>545</v>
      </c>
      <c r="BC685" s="4">
        <v>555</v>
      </c>
      <c r="BD685" s="4">
        <v>565</v>
      </c>
      <c r="BE685" s="4">
        <v>575</v>
      </c>
      <c r="BF685" s="4">
        <v>585</v>
      </c>
      <c r="BG685" s="4">
        <v>595</v>
      </c>
      <c r="BH685" s="4">
        <v>605</v>
      </c>
      <c r="BI685" s="2">
        <v>615</v>
      </c>
      <c r="BJ685" s="17" t="s">
        <v>0</v>
      </c>
    </row>
    <row r="686" spans="1:62">
      <c r="A686" s="4" t="s">
        <v>787</v>
      </c>
      <c r="B686" s="14">
        <v>25</v>
      </c>
      <c r="C686" s="14">
        <v>35</v>
      </c>
      <c r="D686" s="14">
        <v>45</v>
      </c>
      <c r="E686" s="14">
        <v>55</v>
      </c>
      <c r="F686" s="14">
        <v>65</v>
      </c>
      <c r="G686" s="14">
        <v>75</v>
      </c>
      <c r="H686" s="14">
        <v>85</v>
      </c>
      <c r="I686" s="4">
        <v>95</v>
      </c>
      <c r="J686" s="15">
        <v>105</v>
      </c>
      <c r="K686" s="1">
        <v>115</v>
      </c>
      <c r="L686" s="4">
        <v>125</v>
      </c>
      <c r="M686" s="4">
        <v>135</v>
      </c>
      <c r="N686" s="4">
        <v>145</v>
      </c>
      <c r="O686" s="4">
        <v>155</v>
      </c>
      <c r="P686" s="4">
        <v>165</v>
      </c>
      <c r="Q686" s="4">
        <v>175</v>
      </c>
      <c r="R686" s="15">
        <v>185</v>
      </c>
      <c r="S686" s="4">
        <v>195</v>
      </c>
      <c r="T686" s="4">
        <v>205</v>
      </c>
      <c r="U686" s="2">
        <v>215</v>
      </c>
      <c r="V686" s="4">
        <v>225</v>
      </c>
      <c r="W686" s="4">
        <v>235</v>
      </c>
      <c r="X686" s="15">
        <v>245</v>
      </c>
      <c r="Y686" s="4">
        <v>255</v>
      </c>
      <c r="Z686" s="4">
        <v>265</v>
      </c>
      <c r="AA686" s="4">
        <v>275</v>
      </c>
      <c r="AB686" s="4">
        <v>285</v>
      </c>
      <c r="AC686" s="4">
        <v>295</v>
      </c>
      <c r="AD686" s="15">
        <v>305</v>
      </c>
      <c r="AE686" s="1">
        <v>315</v>
      </c>
      <c r="AF686" s="4">
        <v>325</v>
      </c>
      <c r="AG686" s="4">
        <v>335</v>
      </c>
      <c r="AH686" s="4">
        <v>345</v>
      </c>
      <c r="AI686" s="4">
        <v>355</v>
      </c>
      <c r="AJ686" s="4">
        <v>365</v>
      </c>
      <c r="AK686" s="4">
        <v>375</v>
      </c>
      <c r="AL686" s="4">
        <v>385</v>
      </c>
      <c r="AM686" s="4">
        <v>395</v>
      </c>
      <c r="AN686" s="4">
        <v>405</v>
      </c>
      <c r="AO686" s="2">
        <v>415</v>
      </c>
      <c r="AP686" s="4">
        <v>425</v>
      </c>
      <c r="AQ686" s="4">
        <v>435</v>
      </c>
      <c r="AR686" s="4">
        <v>445</v>
      </c>
      <c r="AS686" s="4">
        <v>455</v>
      </c>
      <c r="AT686" s="4">
        <v>465</v>
      </c>
      <c r="AU686" s="4">
        <v>475</v>
      </c>
      <c r="AV686" s="4">
        <v>485</v>
      </c>
      <c r="AW686" s="4">
        <v>495</v>
      </c>
      <c r="AX686" s="4">
        <v>505</v>
      </c>
      <c r="AY686" s="1">
        <v>515</v>
      </c>
      <c r="AZ686" s="4">
        <v>525</v>
      </c>
      <c r="BA686" s="4">
        <v>535</v>
      </c>
      <c r="BB686" s="4">
        <v>545</v>
      </c>
      <c r="BC686" s="4">
        <v>555</v>
      </c>
      <c r="BD686" s="4">
        <v>565</v>
      </c>
      <c r="BE686" s="4">
        <v>575</v>
      </c>
      <c r="BF686" s="4">
        <v>585</v>
      </c>
      <c r="BG686" s="4">
        <v>595</v>
      </c>
      <c r="BH686" s="4">
        <v>605</v>
      </c>
      <c r="BI686" s="2">
        <v>615</v>
      </c>
      <c r="BJ686" s="17" t="s">
        <v>0</v>
      </c>
    </row>
    <row r="687" spans="1:62">
      <c r="A687" s="4" t="s">
        <v>788</v>
      </c>
      <c r="B687" s="14">
        <v>20</v>
      </c>
      <c r="C687" s="14">
        <v>21.3</v>
      </c>
      <c r="D687" s="14">
        <v>22.6</v>
      </c>
      <c r="E687" s="14">
        <v>24</v>
      </c>
      <c r="F687" s="14">
        <v>25.3</v>
      </c>
      <c r="G687" s="14">
        <v>26.6</v>
      </c>
      <c r="H687" s="14">
        <v>28</v>
      </c>
      <c r="I687" s="4">
        <v>29.3</v>
      </c>
      <c r="J687" s="15">
        <v>30.6</v>
      </c>
      <c r="K687" s="1">
        <v>32</v>
      </c>
      <c r="L687" s="4">
        <v>33.299999999999997</v>
      </c>
      <c r="M687" s="4">
        <v>34.6</v>
      </c>
      <c r="N687" s="4">
        <v>36</v>
      </c>
      <c r="O687" s="4">
        <v>37.299999999999997</v>
      </c>
      <c r="P687" s="4">
        <v>38.6</v>
      </c>
      <c r="Q687" s="4">
        <v>40</v>
      </c>
      <c r="R687" s="15">
        <v>41.3</v>
      </c>
      <c r="S687" s="4">
        <v>42.6</v>
      </c>
      <c r="T687" s="4">
        <v>44</v>
      </c>
      <c r="U687" s="2">
        <v>45.3</v>
      </c>
      <c r="V687" s="4">
        <v>46.6</v>
      </c>
      <c r="W687" s="4">
        <v>48</v>
      </c>
      <c r="X687" s="15">
        <v>49.3</v>
      </c>
      <c r="Y687" s="4">
        <v>50.6</v>
      </c>
      <c r="Z687" s="4">
        <v>52</v>
      </c>
      <c r="AA687" s="4">
        <v>53.3</v>
      </c>
      <c r="AB687" s="4">
        <v>54.6</v>
      </c>
      <c r="AC687" s="4">
        <v>56</v>
      </c>
      <c r="AD687" s="15">
        <v>57.3</v>
      </c>
      <c r="AE687" s="1">
        <v>58.6</v>
      </c>
      <c r="AF687" s="4">
        <v>60</v>
      </c>
      <c r="AG687" s="4">
        <v>61.3</v>
      </c>
      <c r="AH687" s="4">
        <v>62.6</v>
      </c>
      <c r="AI687" s="4">
        <v>64</v>
      </c>
      <c r="AJ687" s="4">
        <v>65.3</v>
      </c>
      <c r="AK687" s="4">
        <v>66.599999999999994</v>
      </c>
      <c r="AL687" s="4">
        <v>68</v>
      </c>
      <c r="AM687" s="4">
        <v>69.3</v>
      </c>
      <c r="AN687" s="4">
        <v>70.599999999999994</v>
      </c>
      <c r="AO687" s="2">
        <v>72</v>
      </c>
      <c r="AP687" s="4">
        <v>73.3</v>
      </c>
      <c r="AQ687" s="4">
        <v>74.599999999999994</v>
      </c>
      <c r="AR687" s="4">
        <v>76</v>
      </c>
      <c r="AS687" s="4">
        <v>77.3</v>
      </c>
      <c r="AT687" s="4">
        <v>78.599999999999994</v>
      </c>
      <c r="AU687" s="4">
        <v>80</v>
      </c>
      <c r="AV687" s="4">
        <v>81.3</v>
      </c>
      <c r="AW687" s="4">
        <v>82.6</v>
      </c>
      <c r="AX687" s="4">
        <v>84</v>
      </c>
      <c r="AY687" s="1">
        <v>85.3</v>
      </c>
      <c r="AZ687" s="4">
        <v>86.6</v>
      </c>
      <c r="BA687" s="4">
        <v>88</v>
      </c>
      <c r="BB687" s="4">
        <v>89.3</v>
      </c>
      <c r="BC687" s="4">
        <v>90.6</v>
      </c>
      <c r="BD687" s="4">
        <v>92</v>
      </c>
      <c r="BE687" s="4">
        <v>93.3</v>
      </c>
      <c r="BF687" s="4">
        <v>94.6</v>
      </c>
      <c r="BG687" s="4">
        <v>96</v>
      </c>
      <c r="BH687" s="4">
        <v>97.3</v>
      </c>
      <c r="BI687" s="2">
        <v>98.6</v>
      </c>
      <c r="BJ687" s="17" t="s">
        <v>0</v>
      </c>
    </row>
    <row r="688" spans="1:62">
      <c r="A688" s="4" t="s">
        <v>543</v>
      </c>
      <c r="B688" s="14">
        <v>10</v>
      </c>
      <c r="C688" s="14">
        <v>11</v>
      </c>
      <c r="D688" s="14">
        <v>12</v>
      </c>
      <c r="E688" s="14">
        <v>13</v>
      </c>
      <c r="F688" s="14">
        <v>14</v>
      </c>
      <c r="G688" s="14">
        <v>15</v>
      </c>
      <c r="H688" s="14">
        <v>16</v>
      </c>
      <c r="I688" s="4">
        <v>17</v>
      </c>
      <c r="J688" s="15">
        <v>18</v>
      </c>
      <c r="K688" s="1">
        <v>19</v>
      </c>
      <c r="L688" s="4">
        <v>20</v>
      </c>
      <c r="M688" s="4">
        <v>21</v>
      </c>
      <c r="N688" s="4">
        <v>22</v>
      </c>
      <c r="O688" s="4">
        <v>23</v>
      </c>
      <c r="P688" s="4">
        <v>24</v>
      </c>
      <c r="Q688" s="4">
        <v>25</v>
      </c>
      <c r="R688" s="15">
        <v>26</v>
      </c>
      <c r="S688" s="4">
        <v>27</v>
      </c>
      <c r="T688" s="4">
        <v>28</v>
      </c>
      <c r="U688" s="2">
        <v>29</v>
      </c>
      <c r="V688" s="4">
        <v>30</v>
      </c>
      <c r="W688" s="4">
        <v>31</v>
      </c>
      <c r="X688" s="15">
        <v>32</v>
      </c>
      <c r="Y688" s="4">
        <v>33</v>
      </c>
      <c r="Z688" s="4">
        <v>34</v>
      </c>
      <c r="AA688" s="4">
        <v>35</v>
      </c>
      <c r="AB688" s="4">
        <v>36</v>
      </c>
      <c r="AC688" s="4">
        <v>37</v>
      </c>
      <c r="AD688" s="15">
        <v>38</v>
      </c>
      <c r="AE688" s="1">
        <v>39</v>
      </c>
      <c r="AF688" s="4">
        <v>40</v>
      </c>
      <c r="AG688" s="4">
        <v>41</v>
      </c>
      <c r="AH688" s="4">
        <v>42</v>
      </c>
      <c r="AI688" s="4">
        <v>43</v>
      </c>
      <c r="AJ688" s="4">
        <v>44</v>
      </c>
      <c r="AK688" s="4">
        <v>45</v>
      </c>
      <c r="AL688" s="4">
        <v>46</v>
      </c>
      <c r="AM688" s="4">
        <v>47</v>
      </c>
      <c r="AN688" s="4">
        <v>48</v>
      </c>
      <c r="AO688" s="2">
        <v>49</v>
      </c>
      <c r="AP688" s="4">
        <v>50</v>
      </c>
      <c r="AQ688" s="4">
        <v>51</v>
      </c>
      <c r="AR688" s="4">
        <v>52</v>
      </c>
      <c r="AS688" s="4">
        <v>53</v>
      </c>
      <c r="AT688" s="4">
        <v>54</v>
      </c>
      <c r="AU688" s="4">
        <v>55</v>
      </c>
      <c r="AV688" s="4">
        <v>56</v>
      </c>
      <c r="AW688" s="4">
        <v>57</v>
      </c>
      <c r="AX688" s="4">
        <v>58</v>
      </c>
      <c r="AY688" s="1">
        <v>59</v>
      </c>
      <c r="AZ688" s="4">
        <v>60</v>
      </c>
      <c r="BA688" s="4">
        <v>61</v>
      </c>
      <c r="BB688" s="4">
        <v>62</v>
      </c>
      <c r="BC688" s="4">
        <v>63</v>
      </c>
      <c r="BD688" s="4">
        <v>64</v>
      </c>
      <c r="BE688" s="4">
        <v>65</v>
      </c>
      <c r="BF688" s="4">
        <v>66</v>
      </c>
      <c r="BG688" s="4">
        <v>67</v>
      </c>
      <c r="BH688" s="4">
        <v>68</v>
      </c>
      <c r="BI688" s="2">
        <v>69</v>
      </c>
      <c r="BJ688" s="17" t="s">
        <v>0</v>
      </c>
    </row>
    <row r="689" spans="1:62">
      <c r="A689" s="4" t="s">
        <v>3</v>
      </c>
      <c r="B689" s="14"/>
      <c r="C689" s="14"/>
      <c r="D689" s="14"/>
      <c r="E689" s="14"/>
      <c r="F689" s="14"/>
      <c r="G689" s="14"/>
      <c r="H689" s="14"/>
      <c r="J689" s="15"/>
      <c r="R689" s="15"/>
      <c r="X689" s="15"/>
      <c r="AD689" s="15"/>
      <c r="BJ689" s="17"/>
    </row>
    <row r="690" spans="1:62">
      <c r="A690" s="4" t="s">
        <v>789</v>
      </c>
      <c r="B690" s="14"/>
      <c r="C690" s="14"/>
      <c r="D690" s="14"/>
      <c r="E690" s="14"/>
      <c r="F690" s="14"/>
      <c r="G690" s="14"/>
      <c r="H690" s="14"/>
      <c r="J690" s="15"/>
      <c r="R690" s="15"/>
      <c r="X690" s="15"/>
      <c r="AD690" s="15"/>
      <c r="BJ690" s="17"/>
    </row>
    <row r="691" spans="1:62">
      <c r="A691" s="4" t="s">
        <v>582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585</v>
      </c>
      <c r="B692" s="14">
        <v>113</v>
      </c>
      <c r="C692" s="14">
        <v>134</v>
      </c>
      <c r="D692" s="14">
        <v>156</v>
      </c>
      <c r="E692" s="14">
        <v>177</v>
      </c>
      <c r="F692" s="14">
        <v>198</v>
      </c>
      <c r="G692" s="14">
        <v>220</v>
      </c>
      <c r="H692" s="14">
        <v>241</v>
      </c>
      <c r="I692" s="4">
        <v>262</v>
      </c>
      <c r="J692" s="15">
        <v>284</v>
      </c>
      <c r="K692" s="1">
        <v>305</v>
      </c>
      <c r="L692" s="4">
        <v>326</v>
      </c>
      <c r="M692" s="4">
        <v>348</v>
      </c>
      <c r="N692" s="4">
        <v>369</v>
      </c>
      <c r="O692" s="4">
        <v>390</v>
      </c>
      <c r="P692" s="4">
        <v>412</v>
      </c>
      <c r="Q692" s="4">
        <v>433</v>
      </c>
      <c r="R692" s="15">
        <v>454</v>
      </c>
      <c r="S692" s="4">
        <v>476</v>
      </c>
      <c r="T692" s="4">
        <v>497</v>
      </c>
      <c r="U692" s="2">
        <v>518</v>
      </c>
      <c r="V692" s="4">
        <v>539</v>
      </c>
      <c r="W692" s="4">
        <v>560</v>
      </c>
      <c r="X692" s="15">
        <v>581</v>
      </c>
      <c r="Y692" s="4">
        <v>603</v>
      </c>
      <c r="Z692" s="4">
        <v>624</v>
      </c>
      <c r="AA692" s="4">
        <v>645</v>
      </c>
      <c r="AB692" s="4">
        <v>667</v>
      </c>
      <c r="AC692" s="4">
        <v>688</v>
      </c>
      <c r="AD692" s="15">
        <v>709</v>
      </c>
      <c r="AE692" s="1">
        <v>731</v>
      </c>
      <c r="AF692" s="4">
        <v>752</v>
      </c>
      <c r="AG692" s="4">
        <v>773</v>
      </c>
      <c r="AH692" s="4">
        <v>795</v>
      </c>
      <c r="AI692" s="4">
        <v>816</v>
      </c>
      <c r="AJ692" s="4">
        <v>837</v>
      </c>
      <c r="AK692" s="4">
        <v>859</v>
      </c>
      <c r="AL692" s="4">
        <v>880</v>
      </c>
      <c r="AM692" s="4">
        <v>901</v>
      </c>
      <c r="AN692" s="4">
        <v>923</v>
      </c>
      <c r="AO692" s="2">
        <v>944</v>
      </c>
      <c r="AP692" s="4">
        <v>965</v>
      </c>
      <c r="AQ692" s="4">
        <v>986</v>
      </c>
      <c r="AR692" s="4">
        <v>1007</v>
      </c>
      <c r="AS692" s="4">
        <v>1028</v>
      </c>
      <c r="AT692" s="4">
        <v>1050</v>
      </c>
      <c r="AU692" s="4">
        <v>1071</v>
      </c>
      <c r="AV692" s="4">
        <v>1092</v>
      </c>
      <c r="AW692" s="4">
        <v>1114</v>
      </c>
      <c r="AX692" s="4">
        <v>1135</v>
      </c>
      <c r="AY692" s="1">
        <v>1156</v>
      </c>
      <c r="AZ692" s="4">
        <v>1178</v>
      </c>
      <c r="BA692" s="4">
        <v>1199</v>
      </c>
      <c r="BB692" s="4">
        <v>1220</v>
      </c>
      <c r="BC692" s="4">
        <v>1242</v>
      </c>
      <c r="BD692" s="4">
        <v>1263</v>
      </c>
      <c r="BE692" s="4">
        <v>1284</v>
      </c>
      <c r="BF692" s="4">
        <v>1306</v>
      </c>
      <c r="BG692" s="4">
        <v>1327</v>
      </c>
      <c r="BH692" s="4">
        <v>1348</v>
      </c>
      <c r="BI692" s="2">
        <v>1370</v>
      </c>
      <c r="BJ692" s="17" t="s">
        <v>0</v>
      </c>
    </row>
    <row r="693" spans="1:62">
      <c r="A693" s="4" t="s">
        <v>586</v>
      </c>
      <c r="B693" s="14">
        <v>185</v>
      </c>
      <c r="C693" s="14">
        <v>220</v>
      </c>
      <c r="D693" s="14">
        <v>255</v>
      </c>
      <c r="E693" s="14">
        <v>290</v>
      </c>
      <c r="F693" s="14">
        <v>324</v>
      </c>
      <c r="G693" s="14">
        <v>359</v>
      </c>
      <c r="H693" s="14">
        <v>394</v>
      </c>
      <c r="I693" s="4">
        <v>429</v>
      </c>
      <c r="J693" s="15">
        <v>464</v>
      </c>
      <c r="K693" s="1">
        <v>498</v>
      </c>
      <c r="L693" s="4">
        <v>533</v>
      </c>
      <c r="M693" s="4">
        <v>568</v>
      </c>
      <c r="N693" s="4">
        <v>603</v>
      </c>
      <c r="O693" s="4">
        <v>638</v>
      </c>
      <c r="P693" s="4">
        <v>672</v>
      </c>
      <c r="Q693" s="4">
        <v>707</v>
      </c>
      <c r="R693" s="15">
        <v>742</v>
      </c>
      <c r="S693" s="4">
        <v>777</v>
      </c>
      <c r="T693" s="4">
        <v>812</v>
      </c>
      <c r="U693" s="2">
        <v>846</v>
      </c>
      <c r="V693" s="4">
        <v>881</v>
      </c>
      <c r="W693" s="4">
        <v>916</v>
      </c>
      <c r="X693" s="15">
        <v>951</v>
      </c>
      <c r="Y693" s="4">
        <v>986</v>
      </c>
      <c r="Z693" s="4">
        <v>1020</v>
      </c>
      <c r="AA693" s="4">
        <v>1055</v>
      </c>
      <c r="AB693" s="4">
        <v>1090</v>
      </c>
      <c r="AC693" s="4">
        <v>1125</v>
      </c>
      <c r="AD693" s="15">
        <v>1160</v>
      </c>
      <c r="AE693" s="1">
        <v>1194</v>
      </c>
      <c r="AF693" s="4">
        <v>1229</v>
      </c>
      <c r="AG693" s="4">
        <v>1264</v>
      </c>
      <c r="AH693" s="4">
        <v>1299</v>
      </c>
      <c r="AI693" s="4">
        <v>1334</v>
      </c>
      <c r="AJ693" s="4">
        <v>1368</v>
      </c>
      <c r="AK693" s="4">
        <v>1403</v>
      </c>
      <c r="AL693" s="4">
        <v>1438</v>
      </c>
      <c r="AM693" s="4">
        <v>1473</v>
      </c>
      <c r="AN693" s="4">
        <v>1508</v>
      </c>
      <c r="AO693" s="2">
        <v>1542</v>
      </c>
      <c r="AP693" s="4">
        <v>1577</v>
      </c>
      <c r="AQ693" s="4">
        <v>1612</v>
      </c>
      <c r="AR693" s="4">
        <v>1647</v>
      </c>
      <c r="AS693" s="4">
        <v>1682</v>
      </c>
      <c r="AT693" s="4">
        <v>1716</v>
      </c>
      <c r="AU693" s="4">
        <v>1751</v>
      </c>
      <c r="AV693" s="4">
        <v>1786</v>
      </c>
      <c r="AW693" s="4">
        <v>1821</v>
      </c>
      <c r="AX693" s="4">
        <v>1856</v>
      </c>
      <c r="AY693" s="1">
        <v>1890</v>
      </c>
      <c r="AZ693" s="4">
        <v>1925</v>
      </c>
      <c r="BA693" s="4">
        <v>1960</v>
      </c>
      <c r="BB693" s="4">
        <v>1995</v>
      </c>
      <c r="BC693" s="4">
        <v>2030</v>
      </c>
      <c r="BD693" s="4">
        <v>2064</v>
      </c>
      <c r="BE693" s="4">
        <v>2099</v>
      </c>
      <c r="BF693" s="4">
        <v>2134</v>
      </c>
      <c r="BG693" s="4">
        <v>2169</v>
      </c>
      <c r="BH693" s="4">
        <v>2204</v>
      </c>
      <c r="BI693" s="2">
        <v>2238</v>
      </c>
      <c r="BJ693" s="17" t="s">
        <v>0</v>
      </c>
    </row>
    <row r="694" spans="1:62">
      <c r="A694" s="4" t="s">
        <v>587</v>
      </c>
      <c r="B694" s="14">
        <v>219</v>
      </c>
      <c r="C694" s="14">
        <v>260</v>
      </c>
      <c r="D694" s="14">
        <v>301</v>
      </c>
      <c r="E694" s="14">
        <v>342</v>
      </c>
      <c r="F694" s="14">
        <v>383</v>
      </c>
      <c r="G694" s="14">
        <v>424</v>
      </c>
      <c r="H694" s="14">
        <v>465</v>
      </c>
      <c r="I694" s="4">
        <v>506</v>
      </c>
      <c r="J694" s="15">
        <v>548</v>
      </c>
      <c r="K694" s="1">
        <v>589</v>
      </c>
      <c r="L694" s="4">
        <v>630</v>
      </c>
      <c r="M694" s="4">
        <v>671</v>
      </c>
      <c r="N694" s="4">
        <v>712</v>
      </c>
      <c r="O694" s="4">
        <v>753</v>
      </c>
      <c r="P694" s="4">
        <v>794</v>
      </c>
      <c r="Q694" s="4">
        <v>835</v>
      </c>
      <c r="R694" s="15">
        <v>876</v>
      </c>
      <c r="S694" s="4">
        <v>917</v>
      </c>
      <c r="T694" s="4">
        <v>959</v>
      </c>
      <c r="U694" s="2">
        <v>1000</v>
      </c>
      <c r="V694" s="4">
        <v>1041</v>
      </c>
      <c r="W694" s="4">
        <v>1082</v>
      </c>
      <c r="X694" s="15">
        <v>1123</v>
      </c>
      <c r="Y694" s="4">
        <v>1164</v>
      </c>
      <c r="Z694" s="4">
        <v>1205</v>
      </c>
      <c r="AA694" s="4">
        <v>1246</v>
      </c>
      <c r="AB694" s="4">
        <v>1287</v>
      </c>
      <c r="AC694" s="4">
        <v>1328</v>
      </c>
      <c r="AD694" s="15">
        <v>1370</v>
      </c>
      <c r="AE694" s="1">
        <v>1411</v>
      </c>
      <c r="AF694" s="4">
        <v>1452</v>
      </c>
      <c r="AG694" s="4">
        <v>1493</v>
      </c>
      <c r="AH694" s="4">
        <v>1534</v>
      </c>
      <c r="AI694" s="4">
        <v>1575</v>
      </c>
      <c r="AJ694" s="4">
        <v>1616</v>
      </c>
      <c r="AK694" s="4">
        <v>1657</v>
      </c>
      <c r="AL694" s="4">
        <v>1698</v>
      </c>
      <c r="AM694" s="4">
        <v>1739</v>
      </c>
      <c r="AN694" s="4">
        <v>1781</v>
      </c>
      <c r="AO694" s="2">
        <v>1822</v>
      </c>
      <c r="AP694" s="4">
        <v>1863</v>
      </c>
      <c r="AQ694" s="4">
        <v>1904</v>
      </c>
      <c r="AR694" s="4">
        <v>1945</v>
      </c>
      <c r="AS694" s="4">
        <v>1986</v>
      </c>
      <c r="AT694" s="4">
        <v>2027</v>
      </c>
      <c r="AU694" s="4">
        <v>2068</v>
      </c>
      <c r="AV694" s="4">
        <v>2109</v>
      </c>
      <c r="AW694" s="4">
        <v>2150</v>
      </c>
      <c r="AX694" s="4">
        <v>2192</v>
      </c>
      <c r="AY694" s="1">
        <v>2233</v>
      </c>
      <c r="AZ694" s="4">
        <v>2274</v>
      </c>
      <c r="BA694" s="4">
        <v>2315</v>
      </c>
      <c r="BB694" s="4">
        <v>2356</v>
      </c>
      <c r="BC694" s="4">
        <v>2397</v>
      </c>
      <c r="BD694" s="4">
        <v>2438</v>
      </c>
      <c r="BE694" s="4">
        <v>2479</v>
      </c>
      <c r="BF694" s="4">
        <v>2520</v>
      </c>
      <c r="BG694" s="4">
        <v>2561</v>
      </c>
      <c r="BH694" s="4">
        <v>2603</v>
      </c>
      <c r="BI694" s="2">
        <v>2644</v>
      </c>
      <c r="BJ694" s="17" t="s">
        <v>0</v>
      </c>
    </row>
    <row r="695" spans="1:62">
      <c r="A695" s="4" t="s">
        <v>588</v>
      </c>
      <c r="B695" s="14"/>
      <c r="C695" s="14"/>
      <c r="D695" s="14"/>
      <c r="E695" s="14"/>
      <c r="F695" s="14"/>
      <c r="G695" s="14"/>
      <c r="H695" s="14"/>
      <c r="J695" s="15"/>
      <c r="R695" s="15"/>
      <c r="X695" s="15"/>
      <c r="AD695" s="15"/>
      <c r="BJ695" s="17"/>
    </row>
    <row r="696" spans="1:62">
      <c r="A696" s="4" t="s">
        <v>580</v>
      </c>
      <c r="B696" s="14">
        <v>12</v>
      </c>
      <c r="C696" s="14">
        <v>15</v>
      </c>
      <c r="D696" s="14">
        <v>18</v>
      </c>
      <c r="E696" s="14">
        <v>21</v>
      </c>
      <c r="F696" s="14">
        <v>24</v>
      </c>
      <c r="G696" s="14">
        <v>27</v>
      </c>
      <c r="H696" s="14">
        <v>30</v>
      </c>
      <c r="I696" s="4">
        <v>33</v>
      </c>
      <c r="J696" s="15">
        <v>37</v>
      </c>
      <c r="K696" s="1">
        <v>41</v>
      </c>
      <c r="L696" s="4">
        <v>45</v>
      </c>
      <c r="M696" s="4">
        <v>49</v>
      </c>
      <c r="N696" s="4">
        <v>53</v>
      </c>
      <c r="O696" s="4">
        <v>57</v>
      </c>
      <c r="P696" s="4">
        <v>61</v>
      </c>
      <c r="Q696" s="4">
        <v>65</v>
      </c>
      <c r="R696" s="15">
        <v>70</v>
      </c>
      <c r="S696" s="4">
        <v>75</v>
      </c>
      <c r="T696" s="4">
        <v>80</v>
      </c>
      <c r="U696" s="2">
        <v>85</v>
      </c>
      <c r="V696" s="4">
        <v>90</v>
      </c>
      <c r="W696" s="4">
        <v>95</v>
      </c>
      <c r="X696" s="15">
        <v>101</v>
      </c>
      <c r="Y696" s="4">
        <v>107</v>
      </c>
      <c r="Z696" s="4">
        <v>113</v>
      </c>
      <c r="AA696" s="4">
        <v>119</v>
      </c>
      <c r="AB696" s="4">
        <v>125</v>
      </c>
      <c r="AC696" s="4">
        <v>131</v>
      </c>
      <c r="AD696" s="15">
        <v>138</v>
      </c>
      <c r="AE696" s="1">
        <v>145</v>
      </c>
      <c r="AF696" s="4">
        <v>152</v>
      </c>
      <c r="AG696" s="4">
        <v>159</v>
      </c>
      <c r="AH696" s="4">
        <v>166</v>
      </c>
      <c r="AI696" s="4">
        <v>173</v>
      </c>
      <c r="AJ696" s="4">
        <v>180</v>
      </c>
      <c r="AK696" s="4">
        <v>187</v>
      </c>
      <c r="AL696" s="4">
        <v>194</v>
      </c>
      <c r="AM696" s="4">
        <v>201</v>
      </c>
      <c r="AN696" s="4">
        <v>208</v>
      </c>
      <c r="AO696" s="2">
        <v>215</v>
      </c>
      <c r="AP696" s="4">
        <v>222</v>
      </c>
      <c r="AQ696" s="4">
        <v>229</v>
      </c>
      <c r="AR696" s="4">
        <v>236</v>
      </c>
      <c r="AS696" s="4">
        <v>243</v>
      </c>
      <c r="AT696" s="4">
        <v>250</v>
      </c>
      <c r="AU696" s="4">
        <v>257</v>
      </c>
      <c r="AV696" s="4">
        <v>264</v>
      </c>
      <c r="AW696" s="4">
        <v>271</v>
      </c>
      <c r="AX696" s="4">
        <v>278</v>
      </c>
      <c r="AY696" s="1">
        <v>285</v>
      </c>
      <c r="AZ696" s="4">
        <v>292</v>
      </c>
      <c r="BA696" s="4">
        <v>299</v>
      </c>
      <c r="BB696" s="4">
        <v>306</v>
      </c>
      <c r="BC696" s="4">
        <v>313</v>
      </c>
      <c r="BD696" s="4">
        <v>320</v>
      </c>
      <c r="BE696" s="4">
        <v>327</v>
      </c>
      <c r="BF696" s="4">
        <v>334</v>
      </c>
      <c r="BG696" s="4">
        <v>341</v>
      </c>
      <c r="BH696" s="4">
        <v>348</v>
      </c>
      <c r="BI696" s="2">
        <v>355</v>
      </c>
      <c r="BJ696" s="17" t="s">
        <v>0</v>
      </c>
    </row>
    <row r="697" spans="1:62">
      <c r="A697" s="4" t="s">
        <v>581</v>
      </c>
      <c r="B697" s="14">
        <v>18</v>
      </c>
      <c r="C697" s="14">
        <v>21</v>
      </c>
      <c r="D697" s="14">
        <v>24</v>
      </c>
      <c r="E697" s="14">
        <v>27</v>
      </c>
      <c r="F697" s="14">
        <v>30</v>
      </c>
      <c r="G697" s="14">
        <v>33</v>
      </c>
      <c r="H697" s="14">
        <v>36</v>
      </c>
      <c r="I697" s="4">
        <v>39</v>
      </c>
      <c r="J697" s="15">
        <v>43</v>
      </c>
      <c r="K697" s="1">
        <v>47</v>
      </c>
      <c r="L697" s="4">
        <v>51</v>
      </c>
      <c r="M697" s="4">
        <v>55</v>
      </c>
      <c r="N697" s="4">
        <v>59</v>
      </c>
      <c r="O697" s="4">
        <v>63</v>
      </c>
      <c r="P697" s="4">
        <v>67</v>
      </c>
      <c r="Q697" s="4">
        <v>71</v>
      </c>
      <c r="R697" s="15">
        <v>76</v>
      </c>
      <c r="S697" s="4">
        <v>81</v>
      </c>
      <c r="T697" s="4">
        <v>86</v>
      </c>
      <c r="U697" s="2">
        <v>91</v>
      </c>
      <c r="V697" s="4">
        <v>96</v>
      </c>
      <c r="W697" s="4">
        <v>101</v>
      </c>
      <c r="X697" s="15">
        <v>107</v>
      </c>
      <c r="Y697" s="4">
        <v>113</v>
      </c>
      <c r="Z697" s="4">
        <v>119</v>
      </c>
      <c r="AA697" s="4">
        <v>125</v>
      </c>
      <c r="AB697" s="4">
        <v>131</v>
      </c>
      <c r="AC697" s="4">
        <v>137</v>
      </c>
      <c r="AD697" s="15">
        <v>144</v>
      </c>
      <c r="AE697" s="1">
        <v>151</v>
      </c>
      <c r="AF697" s="4">
        <v>158</v>
      </c>
      <c r="AG697" s="4">
        <v>165</v>
      </c>
      <c r="AH697" s="4">
        <v>172</v>
      </c>
      <c r="AI697" s="4">
        <v>179</v>
      </c>
      <c r="AJ697" s="4">
        <v>186</v>
      </c>
      <c r="AK697" s="4">
        <v>193</v>
      </c>
      <c r="AL697" s="4">
        <v>200</v>
      </c>
      <c r="AM697" s="4">
        <v>207</v>
      </c>
      <c r="AN697" s="4">
        <v>214</v>
      </c>
      <c r="AO697" s="2">
        <v>221</v>
      </c>
      <c r="AP697" s="4">
        <v>228</v>
      </c>
      <c r="AQ697" s="4">
        <v>235</v>
      </c>
      <c r="AR697" s="4">
        <v>242</v>
      </c>
      <c r="AS697" s="4">
        <v>249</v>
      </c>
      <c r="AT697" s="4">
        <v>256</v>
      </c>
      <c r="AU697" s="4">
        <v>263</v>
      </c>
      <c r="AV697" s="4">
        <v>270</v>
      </c>
      <c r="AW697" s="4">
        <v>277</v>
      </c>
      <c r="AX697" s="4">
        <v>284</v>
      </c>
      <c r="AY697" s="1">
        <v>291</v>
      </c>
      <c r="AZ697" s="4">
        <v>298</v>
      </c>
      <c r="BA697" s="4">
        <v>305</v>
      </c>
      <c r="BB697" s="4">
        <v>312</v>
      </c>
      <c r="BC697" s="4">
        <v>319</v>
      </c>
      <c r="BD697" s="4">
        <v>326</v>
      </c>
      <c r="BE697" s="4">
        <v>333</v>
      </c>
      <c r="BF697" s="4">
        <v>340</v>
      </c>
      <c r="BG697" s="4">
        <v>347</v>
      </c>
      <c r="BH697" s="4">
        <v>354</v>
      </c>
      <c r="BI697" s="2">
        <v>361</v>
      </c>
      <c r="BJ697" s="17" t="s">
        <v>0</v>
      </c>
    </row>
    <row r="698" spans="1:62">
      <c r="A698" s="4" t="s">
        <v>790</v>
      </c>
      <c r="B698" s="14">
        <v>1</v>
      </c>
      <c r="C698" s="14">
        <v>2</v>
      </c>
      <c r="D698" s="14">
        <v>3</v>
      </c>
      <c r="E698" s="14">
        <v>4</v>
      </c>
      <c r="F698" s="14">
        <v>5</v>
      </c>
      <c r="G698" s="14">
        <v>5</v>
      </c>
      <c r="H698" s="14">
        <v>5</v>
      </c>
      <c r="I698" s="4">
        <v>5</v>
      </c>
      <c r="J698" s="15">
        <v>5</v>
      </c>
      <c r="K698" s="1">
        <v>5</v>
      </c>
      <c r="L698" s="4">
        <v>5</v>
      </c>
      <c r="M698" s="4">
        <v>5</v>
      </c>
      <c r="N698" s="4">
        <v>5</v>
      </c>
      <c r="O698" s="4">
        <v>5</v>
      </c>
      <c r="P698" s="4">
        <v>5</v>
      </c>
      <c r="Q698" s="4">
        <v>5</v>
      </c>
      <c r="R698" s="15">
        <v>5</v>
      </c>
      <c r="S698" s="4">
        <v>5</v>
      </c>
      <c r="T698" s="4">
        <v>5</v>
      </c>
      <c r="U698" s="2">
        <v>5</v>
      </c>
      <c r="V698" s="4">
        <v>5</v>
      </c>
      <c r="W698" s="4">
        <v>5</v>
      </c>
      <c r="X698" s="15">
        <v>5</v>
      </c>
      <c r="Y698" s="4">
        <v>5</v>
      </c>
      <c r="Z698" s="4">
        <v>5</v>
      </c>
      <c r="AA698" s="4">
        <v>5</v>
      </c>
      <c r="AB698" s="4">
        <v>5</v>
      </c>
      <c r="AC698" s="4">
        <v>5</v>
      </c>
      <c r="AD698" s="15">
        <v>5</v>
      </c>
      <c r="AE698" s="1">
        <v>5</v>
      </c>
      <c r="AF698" s="4">
        <v>5</v>
      </c>
      <c r="AG698" s="4">
        <v>5</v>
      </c>
      <c r="AH698" s="4">
        <v>5</v>
      </c>
      <c r="AI698" s="4">
        <v>5</v>
      </c>
      <c r="AJ698" s="4">
        <v>5</v>
      </c>
      <c r="AK698" s="4">
        <v>5</v>
      </c>
      <c r="AL698" s="4">
        <v>5</v>
      </c>
      <c r="AM698" s="4">
        <v>5</v>
      </c>
      <c r="AN698" s="4">
        <v>5</v>
      </c>
      <c r="AO698" s="2">
        <v>5</v>
      </c>
      <c r="AP698" s="4">
        <v>5</v>
      </c>
      <c r="AQ698" s="4">
        <v>5</v>
      </c>
      <c r="AR698" s="4">
        <v>5</v>
      </c>
      <c r="AS698" s="4">
        <v>5</v>
      </c>
      <c r="AT698" s="4">
        <v>5</v>
      </c>
      <c r="AU698" s="4">
        <v>5</v>
      </c>
      <c r="AV698" s="4">
        <v>5</v>
      </c>
      <c r="AW698" s="4">
        <v>5</v>
      </c>
      <c r="AX698" s="4">
        <v>5</v>
      </c>
      <c r="AY698" s="1">
        <v>5</v>
      </c>
      <c r="AZ698" s="4">
        <v>5</v>
      </c>
      <c r="BA698" s="4">
        <v>5</v>
      </c>
      <c r="BB698" s="4">
        <v>5</v>
      </c>
      <c r="BC698" s="4">
        <v>5</v>
      </c>
      <c r="BD698" s="4">
        <v>5</v>
      </c>
      <c r="BE698" s="4">
        <v>5</v>
      </c>
      <c r="BF698" s="4">
        <v>5</v>
      </c>
      <c r="BG698" s="4">
        <v>5</v>
      </c>
      <c r="BH698" s="4">
        <v>5</v>
      </c>
      <c r="BI698" s="2">
        <v>5</v>
      </c>
      <c r="BJ698" s="17" t="s">
        <v>0</v>
      </c>
    </row>
    <row r="699" spans="1:62">
      <c r="A699" s="4" t="s">
        <v>791</v>
      </c>
      <c r="B699" s="14">
        <v>50</v>
      </c>
      <c r="C699" s="14">
        <v>75</v>
      </c>
      <c r="D699" s="14">
        <v>100</v>
      </c>
      <c r="E699" s="14">
        <v>125</v>
      </c>
      <c r="F699" s="14">
        <v>150</v>
      </c>
      <c r="G699" s="14">
        <v>175</v>
      </c>
      <c r="H699" s="14">
        <v>200</v>
      </c>
      <c r="I699" s="4">
        <v>225</v>
      </c>
      <c r="J699" s="15">
        <v>250</v>
      </c>
      <c r="K699" s="1">
        <v>275</v>
      </c>
      <c r="L699" s="4">
        <v>300</v>
      </c>
      <c r="M699" s="4">
        <v>325</v>
      </c>
      <c r="N699" s="4">
        <v>350</v>
      </c>
      <c r="O699" s="4">
        <v>375</v>
      </c>
      <c r="P699" s="4">
        <v>400</v>
      </c>
      <c r="Q699" s="4">
        <v>425</v>
      </c>
      <c r="R699" s="15">
        <v>450</v>
      </c>
      <c r="S699" s="4">
        <v>475</v>
      </c>
      <c r="T699" s="4">
        <v>500</v>
      </c>
      <c r="U699" s="2">
        <v>525</v>
      </c>
      <c r="V699" s="4">
        <v>550</v>
      </c>
      <c r="W699" s="4">
        <v>575</v>
      </c>
      <c r="X699" s="15">
        <v>600</v>
      </c>
      <c r="Y699" s="4">
        <v>625</v>
      </c>
      <c r="Z699" s="4">
        <v>650</v>
      </c>
      <c r="AA699" s="4">
        <v>675</v>
      </c>
      <c r="AB699" s="4">
        <v>700</v>
      </c>
      <c r="AC699" s="4">
        <v>725</v>
      </c>
      <c r="AD699" s="15">
        <v>750</v>
      </c>
      <c r="AE699" s="1">
        <v>775</v>
      </c>
      <c r="AF699" s="4">
        <v>800</v>
      </c>
      <c r="AG699" s="4">
        <v>825</v>
      </c>
      <c r="AH699" s="4">
        <v>850</v>
      </c>
      <c r="AI699" s="4">
        <v>875</v>
      </c>
      <c r="AJ699" s="4">
        <v>900</v>
      </c>
      <c r="AK699" s="4">
        <v>925</v>
      </c>
      <c r="AL699" s="4">
        <v>950</v>
      </c>
      <c r="AM699" s="4">
        <v>975</v>
      </c>
      <c r="AN699" s="4">
        <v>1000</v>
      </c>
      <c r="AO699" s="2">
        <v>1025</v>
      </c>
      <c r="AP699" s="4">
        <v>1050</v>
      </c>
      <c r="AQ699" s="4">
        <v>1075</v>
      </c>
      <c r="AR699" s="4">
        <v>1100</v>
      </c>
      <c r="AS699" s="4">
        <v>1125</v>
      </c>
      <c r="AT699" s="4">
        <v>1150</v>
      </c>
      <c r="AU699" s="4">
        <v>1175</v>
      </c>
      <c r="AV699" s="4">
        <v>1200</v>
      </c>
      <c r="AW699" s="4">
        <v>1225</v>
      </c>
      <c r="AX699" s="4">
        <v>1250</v>
      </c>
      <c r="AY699" s="1">
        <v>1275</v>
      </c>
      <c r="AZ699" s="4">
        <v>1300</v>
      </c>
      <c r="BA699" s="4">
        <v>1325</v>
      </c>
      <c r="BB699" s="4">
        <v>1350</v>
      </c>
      <c r="BC699" s="4">
        <v>1375</v>
      </c>
      <c r="BD699" s="4">
        <v>1400</v>
      </c>
      <c r="BE699" s="4">
        <v>1425</v>
      </c>
      <c r="BF699" s="4">
        <v>1450</v>
      </c>
      <c r="BG699" s="4">
        <v>1475</v>
      </c>
      <c r="BH699" s="4">
        <v>1500</v>
      </c>
      <c r="BI699" s="2">
        <v>1525</v>
      </c>
      <c r="BJ699" s="17" t="s">
        <v>0</v>
      </c>
    </row>
    <row r="700" spans="1:62">
      <c r="A700" s="4" t="s">
        <v>792</v>
      </c>
      <c r="B700" s="14">
        <v>50</v>
      </c>
      <c r="C700" s="14">
        <v>60</v>
      </c>
      <c r="D700" s="14">
        <v>70</v>
      </c>
      <c r="E700" s="14">
        <v>80</v>
      </c>
      <c r="F700" s="14">
        <v>90</v>
      </c>
      <c r="G700" s="14">
        <v>100</v>
      </c>
      <c r="H700" s="14">
        <v>110</v>
      </c>
      <c r="I700" s="4">
        <v>120</v>
      </c>
      <c r="J700" s="15">
        <v>130</v>
      </c>
      <c r="K700" s="1">
        <v>140</v>
      </c>
      <c r="L700" s="4">
        <v>150</v>
      </c>
      <c r="M700" s="4">
        <v>160</v>
      </c>
      <c r="N700" s="4">
        <v>170</v>
      </c>
      <c r="O700" s="4">
        <v>180</v>
      </c>
      <c r="P700" s="4">
        <v>190</v>
      </c>
      <c r="Q700" s="4">
        <v>200</v>
      </c>
      <c r="R700" s="15">
        <v>210</v>
      </c>
      <c r="S700" s="4">
        <v>220</v>
      </c>
      <c r="T700" s="4">
        <v>230</v>
      </c>
      <c r="U700" s="2">
        <v>240</v>
      </c>
      <c r="V700" s="4">
        <v>250</v>
      </c>
      <c r="W700" s="4">
        <v>260</v>
      </c>
      <c r="X700" s="15">
        <v>270</v>
      </c>
      <c r="Y700" s="4">
        <v>280</v>
      </c>
      <c r="Z700" s="4">
        <v>290</v>
      </c>
      <c r="AA700" s="4">
        <v>300</v>
      </c>
      <c r="AB700" s="4">
        <v>310</v>
      </c>
      <c r="AC700" s="4">
        <v>320</v>
      </c>
      <c r="AD700" s="15">
        <v>330</v>
      </c>
      <c r="AE700" s="1">
        <v>340</v>
      </c>
      <c r="AF700" s="4">
        <v>350</v>
      </c>
      <c r="AG700" s="4">
        <v>360</v>
      </c>
      <c r="AH700" s="4">
        <v>370</v>
      </c>
      <c r="AI700" s="4">
        <v>380</v>
      </c>
      <c r="AJ700" s="4">
        <v>390</v>
      </c>
      <c r="AK700" s="4">
        <v>400</v>
      </c>
      <c r="AL700" s="4">
        <v>410</v>
      </c>
      <c r="AM700" s="4">
        <v>420</v>
      </c>
      <c r="AN700" s="4">
        <v>430</v>
      </c>
      <c r="AO700" s="2">
        <v>440</v>
      </c>
      <c r="AP700" s="4">
        <v>450</v>
      </c>
      <c r="AQ700" s="4">
        <v>460</v>
      </c>
      <c r="AR700" s="4">
        <v>470</v>
      </c>
      <c r="AS700" s="4">
        <v>480</v>
      </c>
      <c r="AT700" s="4">
        <v>490</v>
      </c>
      <c r="AU700" s="4">
        <v>500</v>
      </c>
      <c r="AV700" s="4">
        <v>510</v>
      </c>
      <c r="AW700" s="4">
        <v>520</v>
      </c>
      <c r="AX700" s="4">
        <v>530</v>
      </c>
      <c r="AY700" s="1">
        <v>540</v>
      </c>
      <c r="AZ700" s="4">
        <v>550</v>
      </c>
      <c r="BA700" s="4">
        <v>560</v>
      </c>
      <c r="BB700" s="4">
        <v>570</v>
      </c>
      <c r="BC700" s="4">
        <v>580</v>
      </c>
      <c r="BD700" s="4">
        <v>590</v>
      </c>
      <c r="BE700" s="4">
        <v>600</v>
      </c>
      <c r="BF700" s="4">
        <v>610</v>
      </c>
      <c r="BG700" s="4">
        <v>620</v>
      </c>
      <c r="BH700" s="4">
        <v>630</v>
      </c>
      <c r="BI700" s="2">
        <v>640</v>
      </c>
      <c r="BJ700" s="17" t="s">
        <v>0</v>
      </c>
    </row>
    <row r="701" spans="1:62">
      <c r="A701" s="4" t="s">
        <v>3</v>
      </c>
      <c r="B701" s="14"/>
      <c r="C701" s="14"/>
      <c r="D701" s="14"/>
      <c r="E701" s="14"/>
      <c r="F701" s="14"/>
      <c r="G701" s="14"/>
      <c r="H701" s="14"/>
      <c r="J701" s="15"/>
      <c r="R701" s="15"/>
      <c r="X701" s="15"/>
      <c r="AD701" s="15"/>
      <c r="BJ701" s="17"/>
    </row>
    <row r="702" spans="1:62">
      <c r="A702" s="4" t="s">
        <v>793</v>
      </c>
      <c r="B702" s="14"/>
      <c r="C702" s="14"/>
      <c r="D702" s="14"/>
      <c r="E702" s="14"/>
      <c r="F702" s="14"/>
      <c r="G702" s="14"/>
      <c r="H702" s="14"/>
      <c r="J702" s="15"/>
      <c r="R702" s="15"/>
      <c r="X702" s="15"/>
      <c r="AD702" s="15"/>
      <c r="BJ702" s="17"/>
    </row>
    <row r="703" spans="1:62">
      <c r="A703" s="4" t="s">
        <v>582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585</v>
      </c>
      <c r="B704" s="14">
        <v>95</v>
      </c>
      <c r="C704" s="14">
        <v>145</v>
      </c>
      <c r="D704" s="14">
        <v>195</v>
      </c>
      <c r="E704" s="14">
        <v>245</v>
      </c>
      <c r="F704" s="14">
        <v>295</v>
      </c>
      <c r="G704" s="14">
        <v>345</v>
      </c>
      <c r="H704" s="14">
        <v>395</v>
      </c>
      <c r="I704" s="4">
        <v>445</v>
      </c>
      <c r="J704" s="15">
        <v>495</v>
      </c>
      <c r="K704" s="1">
        <v>545</v>
      </c>
      <c r="L704" s="4">
        <v>595</v>
      </c>
      <c r="M704" s="4">
        <v>645</v>
      </c>
      <c r="N704" s="4">
        <v>695</v>
      </c>
      <c r="O704" s="4">
        <v>745</v>
      </c>
      <c r="P704" s="4">
        <v>795</v>
      </c>
      <c r="Q704" s="4">
        <v>845</v>
      </c>
      <c r="R704" s="15">
        <v>895</v>
      </c>
      <c r="S704" s="4">
        <v>945</v>
      </c>
      <c r="T704" s="4">
        <v>995</v>
      </c>
      <c r="U704" s="2">
        <v>1045</v>
      </c>
      <c r="V704" s="4">
        <v>1095</v>
      </c>
      <c r="W704" s="4">
        <v>1145</v>
      </c>
      <c r="X704" s="15">
        <v>1195</v>
      </c>
      <c r="Y704" s="4">
        <v>1245</v>
      </c>
      <c r="Z704" s="4">
        <v>1295</v>
      </c>
      <c r="AA704" s="4">
        <v>1345</v>
      </c>
      <c r="AB704" s="4">
        <v>1395</v>
      </c>
      <c r="AC704" s="4">
        <v>1445</v>
      </c>
      <c r="AD704" s="15">
        <v>1495</v>
      </c>
      <c r="AE704" s="1">
        <v>1545</v>
      </c>
      <c r="AF704" s="4">
        <v>1595</v>
      </c>
      <c r="AG704" s="4">
        <v>1645</v>
      </c>
      <c r="AH704" s="4">
        <v>1695</v>
      </c>
      <c r="AI704" s="4">
        <v>1745</v>
      </c>
      <c r="AJ704" s="4">
        <v>1795</v>
      </c>
      <c r="AK704" s="4">
        <v>1845</v>
      </c>
      <c r="AL704" s="4">
        <v>1895</v>
      </c>
      <c r="AM704" s="4">
        <v>1945</v>
      </c>
      <c r="AN704" s="4">
        <v>1995</v>
      </c>
      <c r="AO704" s="2">
        <v>2045</v>
      </c>
      <c r="AP704" s="4">
        <v>2095</v>
      </c>
      <c r="AQ704" s="4">
        <v>2145</v>
      </c>
      <c r="AR704" s="4">
        <v>2195</v>
      </c>
      <c r="AS704" s="4">
        <v>2245</v>
      </c>
      <c r="AT704" s="4">
        <v>2295</v>
      </c>
      <c r="AU704" s="4">
        <v>2345</v>
      </c>
      <c r="AV704" s="4">
        <v>2395</v>
      </c>
      <c r="AW704" s="4">
        <v>2445</v>
      </c>
      <c r="AX704" s="4">
        <v>2495</v>
      </c>
      <c r="AY704" s="1">
        <v>2545</v>
      </c>
      <c r="AZ704" s="4">
        <v>2595</v>
      </c>
      <c r="BA704" s="4">
        <v>2645</v>
      </c>
      <c r="BB704" s="4">
        <v>2695</v>
      </c>
      <c r="BC704" s="4">
        <v>2745</v>
      </c>
      <c r="BD704" s="4">
        <v>2795</v>
      </c>
      <c r="BE704" s="4">
        <v>2845</v>
      </c>
      <c r="BF704" s="4">
        <v>2895</v>
      </c>
      <c r="BG704" s="4">
        <v>2945</v>
      </c>
      <c r="BH704" s="4">
        <v>2995</v>
      </c>
      <c r="BI704" s="2">
        <v>3045</v>
      </c>
      <c r="BJ704" s="17" t="s">
        <v>0</v>
      </c>
    </row>
    <row r="705" spans="1:62">
      <c r="A705" s="4" t="s">
        <v>586</v>
      </c>
      <c r="B705" s="14">
        <v>142.5</v>
      </c>
      <c r="C705" s="14">
        <v>217.5</v>
      </c>
      <c r="D705" s="14">
        <v>292.5</v>
      </c>
      <c r="E705" s="14">
        <v>367.5</v>
      </c>
      <c r="F705" s="14">
        <v>442.5</v>
      </c>
      <c r="G705" s="14">
        <v>517.5</v>
      </c>
      <c r="H705" s="14">
        <v>592.5</v>
      </c>
      <c r="I705" s="4">
        <v>667.5</v>
      </c>
      <c r="J705" s="15">
        <v>742.5</v>
      </c>
      <c r="K705" s="1">
        <v>817.5</v>
      </c>
      <c r="L705" s="4">
        <v>892.5</v>
      </c>
      <c r="M705" s="4">
        <v>967.5</v>
      </c>
      <c r="N705" s="4">
        <v>1042.5</v>
      </c>
      <c r="O705" s="4">
        <v>1117.5</v>
      </c>
      <c r="P705" s="4">
        <v>1192.5</v>
      </c>
      <c r="Q705" s="4">
        <v>1267.5</v>
      </c>
      <c r="R705" s="15">
        <v>1342.5</v>
      </c>
      <c r="S705" s="4">
        <v>1417.5</v>
      </c>
      <c r="T705" s="4">
        <v>1492.5</v>
      </c>
      <c r="U705" s="2">
        <v>1567.5</v>
      </c>
      <c r="V705" s="4">
        <v>1642.5</v>
      </c>
      <c r="W705" s="4">
        <v>1717.5</v>
      </c>
      <c r="X705" s="15">
        <v>1792.5</v>
      </c>
      <c r="Y705" s="4">
        <v>1867.5</v>
      </c>
      <c r="Z705" s="4">
        <v>1942.5</v>
      </c>
      <c r="AA705" s="4">
        <v>2017.5</v>
      </c>
      <c r="AB705" s="4">
        <v>2092.5</v>
      </c>
      <c r="AC705" s="4">
        <v>2167.5</v>
      </c>
      <c r="AD705" s="15">
        <v>2242.5</v>
      </c>
      <c r="AE705" s="1">
        <v>2317.5</v>
      </c>
      <c r="AF705" s="4">
        <v>2392.5</v>
      </c>
      <c r="AG705" s="4">
        <v>2467.5</v>
      </c>
      <c r="AH705" s="4">
        <v>2542.5</v>
      </c>
      <c r="AI705" s="4">
        <v>2617.5</v>
      </c>
      <c r="AJ705" s="4">
        <v>2692.5</v>
      </c>
      <c r="AK705" s="4">
        <v>2767.5</v>
      </c>
      <c r="AL705" s="4">
        <v>2842.5</v>
      </c>
      <c r="AM705" s="4">
        <v>2917.5</v>
      </c>
      <c r="AN705" s="4">
        <v>2992.5</v>
      </c>
      <c r="AO705" s="2">
        <v>3067.5</v>
      </c>
      <c r="AP705" s="4">
        <v>3142.5</v>
      </c>
      <c r="AQ705" s="4">
        <v>3217.5</v>
      </c>
      <c r="AR705" s="4">
        <v>3292.5</v>
      </c>
      <c r="AS705" s="4">
        <v>3367.5</v>
      </c>
      <c r="AT705" s="4">
        <v>3442.5</v>
      </c>
      <c r="AU705" s="4">
        <v>3517.5</v>
      </c>
      <c r="AV705" s="4">
        <v>3592.5</v>
      </c>
      <c r="AW705" s="4">
        <v>3667.5</v>
      </c>
      <c r="AX705" s="4">
        <v>3742.5</v>
      </c>
      <c r="AY705" s="1">
        <v>3817.5</v>
      </c>
      <c r="AZ705" s="4">
        <v>3892.5</v>
      </c>
      <c r="BA705" s="4">
        <v>3967.5</v>
      </c>
      <c r="BB705" s="4">
        <v>4042.5</v>
      </c>
      <c r="BC705" s="4">
        <v>4117.5</v>
      </c>
      <c r="BD705" s="4">
        <v>4192.5</v>
      </c>
      <c r="BE705" s="4">
        <v>4267.5</v>
      </c>
      <c r="BF705" s="4">
        <v>4342.5</v>
      </c>
      <c r="BG705" s="4">
        <v>4417.5</v>
      </c>
      <c r="BH705" s="4">
        <v>4492.5</v>
      </c>
      <c r="BI705" s="2">
        <v>4567.5</v>
      </c>
      <c r="BJ705" s="17" t="s">
        <v>0</v>
      </c>
    </row>
    <row r="706" spans="1:62">
      <c r="A706" s="4" t="s">
        <v>587</v>
      </c>
      <c r="B706" s="14">
        <v>190</v>
      </c>
      <c r="C706" s="14">
        <v>290</v>
      </c>
      <c r="D706" s="14">
        <v>390</v>
      </c>
      <c r="E706" s="14">
        <v>490</v>
      </c>
      <c r="F706" s="14">
        <v>590</v>
      </c>
      <c r="G706" s="14">
        <v>690</v>
      </c>
      <c r="H706" s="14">
        <v>790</v>
      </c>
      <c r="I706" s="4">
        <v>890</v>
      </c>
      <c r="J706" s="15">
        <v>990</v>
      </c>
      <c r="K706" s="1">
        <v>1090</v>
      </c>
      <c r="L706" s="4">
        <v>1190</v>
      </c>
      <c r="M706" s="4">
        <v>1290</v>
      </c>
      <c r="N706" s="4">
        <v>1390</v>
      </c>
      <c r="O706" s="4">
        <v>1490</v>
      </c>
      <c r="P706" s="4">
        <v>1590</v>
      </c>
      <c r="Q706" s="4">
        <v>1690</v>
      </c>
      <c r="R706" s="15">
        <v>1790</v>
      </c>
      <c r="S706" s="4">
        <v>1890</v>
      </c>
      <c r="T706" s="4">
        <v>1990</v>
      </c>
      <c r="U706" s="2">
        <v>2090</v>
      </c>
      <c r="V706" s="4">
        <v>2190</v>
      </c>
      <c r="W706" s="4">
        <v>2290</v>
      </c>
      <c r="X706" s="15">
        <v>2390</v>
      </c>
      <c r="Y706" s="4">
        <v>2490</v>
      </c>
      <c r="Z706" s="4">
        <v>2590</v>
      </c>
      <c r="AA706" s="4">
        <v>2690</v>
      </c>
      <c r="AB706" s="4">
        <v>2790</v>
      </c>
      <c r="AC706" s="4">
        <v>2890</v>
      </c>
      <c r="AD706" s="15">
        <v>2990</v>
      </c>
      <c r="AE706" s="1">
        <v>3090</v>
      </c>
      <c r="AF706" s="4">
        <v>3190</v>
      </c>
      <c r="AG706" s="4">
        <v>3290</v>
      </c>
      <c r="AH706" s="4">
        <v>3390</v>
      </c>
      <c r="AI706" s="4">
        <v>3490</v>
      </c>
      <c r="AJ706" s="4">
        <v>3590</v>
      </c>
      <c r="AK706" s="4">
        <v>3690</v>
      </c>
      <c r="AL706" s="4">
        <v>3790</v>
      </c>
      <c r="AM706" s="4">
        <v>3890</v>
      </c>
      <c r="AN706" s="4">
        <v>3990</v>
      </c>
      <c r="AO706" s="2">
        <v>4090</v>
      </c>
      <c r="AP706" s="4">
        <v>4190</v>
      </c>
      <c r="AQ706" s="4">
        <v>4290</v>
      </c>
      <c r="AR706" s="4">
        <v>4390</v>
      </c>
      <c r="AS706" s="4">
        <v>4490</v>
      </c>
      <c r="AT706" s="4">
        <v>4590</v>
      </c>
      <c r="AU706" s="4">
        <v>4690</v>
      </c>
      <c r="AV706" s="4">
        <v>4790</v>
      </c>
      <c r="AW706" s="4">
        <v>4890</v>
      </c>
      <c r="AX706" s="4">
        <v>4990</v>
      </c>
      <c r="AY706" s="1">
        <v>5090</v>
      </c>
      <c r="AZ706" s="4">
        <v>5190</v>
      </c>
      <c r="BA706" s="4">
        <v>5290</v>
      </c>
      <c r="BB706" s="4">
        <v>5390</v>
      </c>
      <c r="BC706" s="4">
        <v>5490</v>
      </c>
      <c r="BD706" s="4">
        <v>5590</v>
      </c>
      <c r="BE706" s="4">
        <v>5690</v>
      </c>
      <c r="BF706" s="4">
        <v>5790</v>
      </c>
      <c r="BG706" s="4">
        <v>5890</v>
      </c>
      <c r="BH706" s="4">
        <v>5990</v>
      </c>
      <c r="BI706" s="2">
        <v>6090</v>
      </c>
      <c r="BJ706" s="17" t="s">
        <v>0</v>
      </c>
    </row>
    <row r="707" spans="1:62">
      <c r="A707" s="4" t="s">
        <v>588</v>
      </c>
      <c r="B707" s="14"/>
      <c r="C707" s="14"/>
      <c r="D707" s="14"/>
      <c r="E707" s="14"/>
      <c r="F707" s="14"/>
      <c r="G707" s="14"/>
      <c r="H707" s="14"/>
      <c r="J707" s="15"/>
      <c r="R707" s="15"/>
      <c r="X707" s="15"/>
      <c r="AD707" s="15"/>
      <c r="BJ707" s="17"/>
    </row>
    <row r="708" spans="1:62">
      <c r="A708" s="4" t="s">
        <v>794</v>
      </c>
      <c r="B708" s="14">
        <v>24</v>
      </c>
      <c r="C708" s="14">
        <v>28</v>
      </c>
      <c r="D708" s="14">
        <v>32</v>
      </c>
      <c r="E708" s="14">
        <v>36</v>
      </c>
      <c r="F708" s="14">
        <v>40</v>
      </c>
      <c r="G708" s="14">
        <v>44</v>
      </c>
      <c r="H708" s="14">
        <v>48</v>
      </c>
      <c r="I708" s="4">
        <v>52</v>
      </c>
      <c r="J708" s="15">
        <v>56</v>
      </c>
      <c r="K708" s="1">
        <v>60</v>
      </c>
      <c r="L708" s="4">
        <v>64</v>
      </c>
      <c r="M708" s="4">
        <v>68</v>
      </c>
      <c r="N708" s="4">
        <v>72</v>
      </c>
      <c r="O708" s="4">
        <v>76</v>
      </c>
      <c r="P708" s="4">
        <v>80</v>
      </c>
      <c r="Q708" s="4">
        <v>84</v>
      </c>
      <c r="R708" s="15">
        <v>88</v>
      </c>
      <c r="S708" s="4">
        <v>92</v>
      </c>
      <c r="T708" s="4">
        <v>96</v>
      </c>
      <c r="U708" s="2">
        <v>100</v>
      </c>
      <c r="V708" s="4">
        <v>104</v>
      </c>
      <c r="W708" s="4">
        <v>108</v>
      </c>
      <c r="X708" s="15">
        <v>112</v>
      </c>
      <c r="Y708" s="4">
        <v>116</v>
      </c>
      <c r="Z708" s="4">
        <v>120</v>
      </c>
      <c r="AA708" s="4">
        <v>124</v>
      </c>
      <c r="AB708" s="4">
        <v>128</v>
      </c>
      <c r="AC708" s="4">
        <v>132</v>
      </c>
      <c r="AD708" s="15">
        <v>136</v>
      </c>
      <c r="AE708" s="1">
        <v>140</v>
      </c>
      <c r="AF708" s="4">
        <v>144</v>
      </c>
      <c r="AG708" s="4">
        <v>148</v>
      </c>
      <c r="AH708" s="4">
        <v>152</v>
      </c>
      <c r="AI708" s="4">
        <v>156</v>
      </c>
      <c r="AJ708" s="4">
        <v>160</v>
      </c>
      <c r="AK708" s="4">
        <v>164</v>
      </c>
      <c r="AL708" s="4">
        <v>168</v>
      </c>
      <c r="AM708" s="4">
        <v>172</v>
      </c>
      <c r="AN708" s="4">
        <v>176</v>
      </c>
      <c r="AO708" s="2">
        <v>180</v>
      </c>
      <c r="AP708" s="4">
        <v>184</v>
      </c>
      <c r="AQ708" s="4">
        <v>188</v>
      </c>
      <c r="AR708" s="4">
        <v>192</v>
      </c>
      <c r="AS708" s="4">
        <v>196</v>
      </c>
      <c r="AT708" s="4">
        <v>200</v>
      </c>
      <c r="AU708" s="4">
        <v>204</v>
      </c>
      <c r="AV708" s="4">
        <v>208</v>
      </c>
      <c r="AW708" s="4">
        <v>212</v>
      </c>
      <c r="AX708" s="4">
        <v>216</v>
      </c>
      <c r="AY708" s="1">
        <v>220</v>
      </c>
      <c r="AZ708" s="4">
        <v>224</v>
      </c>
      <c r="BA708" s="4">
        <v>228</v>
      </c>
      <c r="BB708" s="4">
        <v>232</v>
      </c>
      <c r="BC708" s="4">
        <v>236</v>
      </c>
      <c r="BD708" s="4">
        <v>240</v>
      </c>
      <c r="BE708" s="4">
        <v>244</v>
      </c>
      <c r="BF708" s="4">
        <v>248</v>
      </c>
      <c r="BG708" s="4">
        <v>252</v>
      </c>
      <c r="BH708" s="4">
        <v>256</v>
      </c>
      <c r="BI708" s="2">
        <v>260</v>
      </c>
      <c r="BJ708" s="17" t="s">
        <v>0</v>
      </c>
    </row>
    <row r="709" spans="1:62">
      <c r="A709" s="4" t="s">
        <v>795</v>
      </c>
      <c r="B709" s="14">
        <v>44</v>
      </c>
      <c r="C709" s="14">
        <v>48</v>
      </c>
      <c r="D709" s="14">
        <v>52</v>
      </c>
      <c r="E709" s="14">
        <v>56</v>
      </c>
      <c r="F709" s="14">
        <v>60</v>
      </c>
      <c r="G709" s="14">
        <v>64</v>
      </c>
      <c r="H709" s="14">
        <v>68</v>
      </c>
      <c r="I709" s="4">
        <v>72</v>
      </c>
      <c r="J709" s="15">
        <v>76</v>
      </c>
      <c r="K709" s="1">
        <v>80</v>
      </c>
      <c r="L709" s="4">
        <v>84</v>
      </c>
      <c r="M709" s="4">
        <v>88</v>
      </c>
      <c r="N709" s="4">
        <v>92</v>
      </c>
      <c r="O709" s="4">
        <v>96</v>
      </c>
      <c r="P709" s="4">
        <v>100</v>
      </c>
      <c r="Q709" s="4">
        <v>104</v>
      </c>
      <c r="R709" s="15">
        <v>108</v>
      </c>
      <c r="S709" s="4">
        <v>112</v>
      </c>
      <c r="T709" s="4">
        <v>116</v>
      </c>
      <c r="U709" s="2">
        <v>120</v>
      </c>
      <c r="V709" s="4">
        <v>124</v>
      </c>
      <c r="W709" s="4">
        <v>128</v>
      </c>
      <c r="X709" s="15">
        <v>132</v>
      </c>
      <c r="Y709" s="4">
        <v>136</v>
      </c>
      <c r="Z709" s="4">
        <v>140</v>
      </c>
      <c r="AA709" s="4">
        <v>144</v>
      </c>
      <c r="AB709" s="4">
        <v>148</v>
      </c>
      <c r="AC709" s="4">
        <v>152</v>
      </c>
      <c r="AD709" s="15">
        <v>156</v>
      </c>
      <c r="AE709" s="1">
        <v>160</v>
      </c>
      <c r="AF709" s="4">
        <v>164</v>
      </c>
      <c r="AG709" s="4">
        <v>168</v>
      </c>
      <c r="AH709" s="4">
        <v>172</v>
      </c>
      <c r="AI709" s="4">
        <v>176</v>
      </c>
      <c r="AJ709" s="4">
        <v>180</v>
      </c>
      <c r="AK709" s="4">
        <v>184</v>
      </c>
      <c r="AL709" s="4">
        <v>188</v>
      </c>
      <c r="AM709" s="4">
        <v>192</v>
      </c>
      <c r="AN709" s="4">
        <v>196</v>
      </c>
      <c r="AO709" s="2">
        <v>200</v>
      </c>
      <c r="AP709" s="4">
        <v>204</v>
      </c>
      <c r="AQ709" s="4">
        <v>208</v>
      </c>
      <c r="AR709" s="4">
        <v>212</v>
      </c>
      <c r="AS709" s="4">
        <v>216</v>
      </c>
      <c r="AT709" s="4">
        <v>220</v>
      </c>
      <c r="AU709" s="4">
        <v>224</v>
      </c>
      <c r="AV709" s="4">
        <v>228</v>
      </c>
      <c r="AW709" s="4">
        <v>232</v>
      </c>
      <c r="AX709" s="4">
        <v>236</v>
      </c>
      <c r="AY709" s="1">
        <v>240</v>
      </c>
      <c r="AZ709" s="4">
        <v>244</v>
      </c>
      <c r="BA709" s="4">
        <v>248</v>
      </c>
      <c r="BB709" s="4">
        <v>252</v>
      </c>
      <c r="BC709" s="4">
        <v>256</v>
      </c>
      <c r="BD709" s="4">
        <v>260</v>
      </c>
      <c r="BE709" s="4">
        <v>264</v>
      </c>
      <c r="BF709" s="4">
        <v>268</v>
      </c>
      <c r="BG709" s="4">
        <v>272</v>
      </c>
      <c r="BH709" s="4">
        <v>276</v>
      </c>
      <c r="BI709" s="2">
        <v>280</v>
      </c>
      <c r="BJ709" s="17" t="s">
        <v>0</v>
      </c>
    </row>
    <row r="710" spans="1:62">
      <c r="A710" s="4" t="s">
        <v>3</v>
      </c>
      <c r="B710" s="14"/>
      <c r="C710" s="14"/>
      <c r="D710" s="14"/>
      <c r="E710" s="14"/>
      <c r="F710" s="14"/>
      <c r="G710" s="14"/>
      <c r="H710" s="14"/>
      <c r="J710" s="15"/>
      <c r="R710" s="15"/>
      <c r="X710" s="15"/>
      <c r="AD710" s="15"/>
      <c r="BJ710" s="17"/>
    </row>
    <row r="711" spans="1:62">
      <c r="A711" s="4" t="s">
        <v>796</v>
      </c>
      <c r="B711" s="14"/>
      <c r="C711" s="14"/>
      <c r="D711" s="14"/>
      <c r="E711" s="14"/>
      <c r="F711" s="14"/>
      <c r="G711" s="14"/>
      <c r="H711" s="14"/>
      <c r="J711" s="15"/>
      <c r="R711" s="15"/>
      <c r="X711" s="15"/>
      <c r="AD711" s="15"/>
      <c r="BJ711" s="17"/>
    </row>
    <row r="712" spans="1:62">
      <c r="A712" s="4" t="s">
        <v>582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585</v>
      </c>
      <c r="B713" s="14">
        <v>120</v>
      </c>
      <c r="C713" s="14">
        <v>120</v>
      </c>
      <c r="D713" s="14">
        <v>121</v>
      </c>
      <c r="E713" s="14">
        <v>121</v>
      </c>
      <c r="F713" s="14">
        <v>121</v>
      </c>
      <c r="G713" s="14">
        <v>122</v>
      </c>
      <c r="H713" s="14">
        <v>123</v>
      </c>
      <c r="I713" s="4">
        <v>124</v>
      </c>
      <c r="J713" s="15">
        <v>126</v>
      </c>
      <c r="K713" s="1">
        <v>126</v>
      </c>
      <c r="L713" s="4">
        <v>127</v>
      </c>
      <c r="M713" s="4">
        <v>128</v>
      </c>
      <c r="N713" s="4">
        <v>128</v>
      </c>
      <c r="O713" s="4">
        <v>129</v>
      </c>
      <c r="P713" s="4">
        <v>130</v>
      </c>
      <c r="Q713" s="4">
        <v>130</v>
      </c>
      <c r="R713" s="15">
        <v>132</v>
      </c>
      <c r="S713" s="4">
        <v>133</v>
      </c>
      <c r="T713" s="4">
        <v>133</v>
      </c>
      <c r="U713" s="2">
        <v>134</v>
      </c>
      <c r="V713" s="4">
        <v>135</v>
      </c>
      <c r="W713" s="4">
        <v>135</v>
      </c>
      <c r="X713" s="15">
        <v>136</v>
      </c>
      <c r="Y713" s="4">
        <v>138</v>
      </c>
      <c r="Z713" s="4">
        <v>138</v>
      </c>
      <c r="AA713" s="4">
        <v>139</v>
      </c>
      <c r="AB713" s="4">
        <v>140</v>
      </c>
      <c r="AC713" s="4">
        <v>140</v>
      </c>
      <c r="AD713" s="15">
        <v>141</v>
      </c>
      <c r="AE713" s="1">
        <v>142</v>
      </c>
      <c r="AF713" s="4">
        <v>142</v>
      </c>
      <c r="AG713" s="4">
        <v>144</v>
      </c>
      <c r="AH713" s="4">
        <v>145</v>
      </c>
      <c r="AI713" s="4">
        <v>145</v>
      </c>
      <c r="AJ713" s="4">
        <v>146</v>
      </c>
      <c r="AK713" s="4">
        <v>147</v>
      </c>
      <c r="AL713" s="4">
        <v>147</v>
      </c>
      <c r="AM713" s="4">
        <v>148</v>
      </c>
      <c r="AN713" s="4">
        <v>150</v>
      </c>
      <c r="AO713" s="2">
        <v>150</v>
      </c>
      <c r="AP713" s="4">
        <v>151</v>
      </c>
      <c r="AQ713" s="4">
        <v>152</v>
      </c>
      <c r="AR713" s="4">
        <v>152</v>
      </c>
      <c r="AS713" s="4">
        <v>153</v>
      </c>
      <c r="AT713" s="4">
        <v>154</v>
      </c>
      <c r="AU713" s="4">
        <v>154</v>
      </c>
      <c r="AV713" s="4">
        <v>156</v>
      </c>
      <c r="AW713" s="4">
        <v>157</v>
      </c>
      <c r="AX713" s="4">
        <v>157</v>
      </c>
      <c r="AY713" s="1">
        <v>158</v>
      </c>
      <c r="AZ713" s="4">
        <v>159</v>
      </c>
      <c r="BA713" s="4">
        <v>159</v>
      </c>
      <c r="BB713" s="4">
        <v>160</v>
      </c>
      <c r="BC713" s="4">
        <v>160</v>
      </c>
      <c r="BD713" s="4">
        <v>162</v>
      </c>
      <c r="BE713" s="4">
        <v>163</v>
      </c>
      <c r="BF713" s="4">
        <v>163</v>
      </c>
      <c r="BG713" s="4">
        <v>164</v>
      </c>
      <c r="BH713" s="4">
        <v>165</v>
      </c>
      <c r="BI713" s="2">
        <v>165</v>
      </c>
      <c r="BJ713" s="17" t="s">
        <v>0</v>
      </c>
    </row>
    <row r="714" spans="1:62">
      <c r="A714" s="4" t="s">
        <v>586</v>
      </c>
      <c r="B714" s="14">
        <v>420</v>
      </c>
      <c r="C714" s="14">
        <v>420</v>
      </c>
      <c r="D714" s="14">
        <v>424</v>
      </c>
      <c r="E714" s="14">
        <v>424</v>
      </c>
      <c r="F714" s="14">
        <v>428</v>
      </c>
      <c r="G714" s="14">
        <v>432</v>
      </c>
      <c r="H714" s="14">
        <v>432</v>
      </c>
      <c r="I714" s="4">
        <v>436</v>
      </c>
      <c r="J714" s="15">
        <v>441</v>
      </c>
      <c r="K714" s="1">
        <v>441</v>
      </c>
      <c r="L714" s="4">
        <v>445</v>
      </c>
      <c r="M714" s="4">
        <v>449</v>
      </c>
      <c r="N714" s="4">
        <v>449</v>
      </c>
      <c r="O714" s="4">
        <v>453</v>
      </c>
      <c r="P714" s="4">
        <v>458</v>
      </c>
      <c r="Q714" s="4">
        <v>458</v>
      </c>
      <c r="R714" s="15">
        <v>462</v>
      </c>
      <c r="S714" s="4">
        <v>466</v>
      </c>
      <c r="T714" s="4">
        <v>466</v>
      </c>
      <c r="U714" s="2">
        <v>470</v>
      </c>
      <c r="V714" s="4">
        <v>474</v>
      </c>
      <c r="W714" s="4">
        <v>474</v>
      </c>
      <c r="X714" s="15">
        <v>478</v>
      </c>
      <c r="Y714" s="4">
        <v>482</v>
      </c>
      <c r="Z714" s="4">
        <v>482</v>
      </c>
      <c r="AA714" s="4">
        <v>486</v>
      </c>
      <c r="AB714" s="4">
        <v>491</v>
      </c>
      <c r="AC714" s="4">
        <v>491</v>
      </c>
      <c r="AD714" s="15">
        <v>495</v>
      </c>
      <c r="AE714" s="1">
        <v>499</v>
      </c>
      <c r="AF714" s="4">
        <v>499</v>
      </c>
      <c r="AG714" s="4">
        <v>503</v>
      </c>
      <c r="AH714" s="4">
        <v>508</v>
      </c>
      <c r="AI714" s="4">
        <v>508</v>
      </c>
      <c r="AJ714" s="4">
        <v>512</v>
      </c>
      <c r="AK714" s="4">
        <v>516</v>
      </c>
      <c r="AL714" s="4">
        <v>516</v>
      </c>
      <c r="AM714" s="4">
        <v>520</v>
      </c>
      <c r="AN714" s="4">
        <v>525</v>
      </c>
      <c r="AO714" s="2">
        <v>525</v>
      </c>
      <c r="AP714" s="4">
        <v>529</v>
      </c>
      <c r="AQ714" s="4">
        <v>533</v>
      </c>
      <c r="AR714" s="4">
        <v>533</v>
      </c>
      <c r="AS714" s="4">
        <v>537</v>
      </c>
      <c r="AT714" s="4">
        <v>542</v>
      </c>
      <c r="AU714" s="4">
        <v>542</v>
      </c>
      <c r="AV714" s="4">
        <v>546</v>
      </c>
      <c r="AW714" s="4">
        <v>550</v>
      </c>
      <c r="AX714" s="4">
        <v>550</v>
      </c>
      <c r="AY714" s="1">
        <v>554</v>
      </c>
      <c r="AZ714" s="4">
        <v>559</v>
      </c>
      <c r="BA714" s="4">
        <v>559</v>
      </c>
      <c r="BB714" s="4">
        <v>563</v>
      </c>
      <c r="BC714" s="4">
        <v>567</v>
      </c>
      <c r="BD714" s="4">
        <v>567</v>
      </c>
      <c r="BE714" s="4">
        <v>571</v>
      </c>
      <c r="BF714" s="4">
        <v>571</v>
      </c>
      <c r="BG714" s="4">
        <v>575</v>
      </c>
      <c r="BH714" s="4">
        <v>579</v>
      </c>
      <c r="BI714" s="2">
        <v>579</v>
      </c>
      <c r="BJ714" s="17" t="s">
        <v>0</v>
      </c>
    </row>
    <row r="715" spans="1:62">
      <c r="A715" s="4" t="s">
        <v>587</v>
      </c>
      <c r="B715" s="14">
        <v>1240</v>
      </c>
      <c r="C715" s="14">
        <v>1240</v>
      </c>
      <c r="D715" s="14">
        <v>1252</v>
      </c>
      <c r="E715" s="14">
        <v>1252</v>
      </c>
      <c r="F715" s="14">
        <v>1264</v>
      </c>
      <c r="G715" s="14">
        <v>1277</v>
      </c>
      <c r="H715" s="14">
        <v>1277</v>
      </c>
      <c r="I715" s="4">
        <v>1289</v>
      </c>
      <c r="J715" s="15">
        <v>1302</v>
      </c>
      <c r="K715" s="1">
        <v>1302</v>
      </c>
      <c r="L715" s="4">
        <v>1314</v>
      </c>
      <c r="M715" s="4">
        <v>1326</v>
      </c>
      <c r="N715" s="4">
        <v>1326</v>
      </c>
      <c r="O715" s="4">
        <v>1339</v>
      </c>
      <c r="P715" s="4">
        <v>1351</v>
      </c>
      <c r="Q715" s="4">
        <v>1351</v>
      </c>
      <c r="R715" s="15">
        <v>1364</v>
      </c>
      <c r="S715" s="4">
        <v>1376</v>
      </c>
      <c r="T715" s="4">
        <v>1376</v>
      </c>
      <c r="U715" s="2">
        <v>1388</v>
      </c>
      <c r="V715" s="4">
        <v>1401</v>
      </c>
      <c r="W715" s="4">
        <v>1401</v>
      </c>
      <c r="X715" s="15">
        <v>1413</v>
      </c>
      <c r="Y715" s="4">
        <v>1426</v>
      </c>
      <c r="Z715" s="4">
        <v>1426</v>
      </c>
      <c r="AA715" s="4">
        <v>1438</v>
      </c>
      <c r="AB715" s="4">
        <v>1450</v>
      </c>
      <c r="AC715" s="4">
        <v>1450</v>
      </c>
      <c r="AD715" s="15">
        <v>1463</v>
      </c>
      <c r="AE715" s="1">
        <v>1475</v>
      </c>
      <c r="AF715" s="4">
        <v>1475</v>
      </c>
      <c r="AG715" s="4">
        <v>1488</v>
      </c>
      <c r="AH715" s="4">
        <v>1500</v>
      </c>
      <c r="AI715" s="4">
        <v>1500</v>
      </c>
      <c r="AJ715" s="4">
        <v>1512</v>
      </c>
      <c r="AK715" s="4">
        <v>1525</v>
      </c>
      <c r="AL715" s="4">
        <v>1525</v>
      </c>
      <c r="AM715" s="4">
        <v>1537</v>
      </c>
      <c r="AN715" s="4">
        <v>1550</v>
      </c>
      <c r="AO715" s="2">
        <v>1550</v>
      </c>
      <c r="AP715" s="4">
        <v>1562</v>
      </c>
      <c r="AQ715" s="4">
        <v>1574</v>
      </c>
      <c r="AR715" s="4">
        <v>1574</v>
      </c>
      <c r="AS715" s="4">
        <v>1587</v>
      </c>
      <c r="AT715" s="4">
        <v>1599</v>
      </c>
      <c r="AU715" s="4">
        <v>1599</v>
      </c>
      <c r="AV715" s="4">
        <v>1612</v>
      </c>
      <c r="AW715" s="4">
        <v>1624</v>
      </c>
      <c r="AX715" s="4">
        <v>1624</v>
      </c>
      <c r="AY715" s="1">
        <v>1636</v>
      </c>
      <c r="AZ715" s="4">
        <v>1649</v>
      </c>
      <c r="BA715" s="4">
        <v>1649</v>
      </c>
      <c r="BB715" s="4">
        <v>1661</v>
      </c>
      <c r="BC715" s="4">
        <v>1661</v>
      </c>
      <c r="BD715" s="4">
        <v>1674</v>
      </c>
      <c r="BE715" s="4">
        <v>1686</v>
      </c>
      <c r="BF715" s="4">
        <v>1686</v>
      </c>
      <c r="BG715" s="4">
        <v>1698</v>
      </c>
      <c r="BH715" s="4">
        <v>1711</v>
      </c>
      <c r="BI715" s="2">
        <v>1711</v>
      </c>
      <c r="BJ715" s="17" t="s">
        <v>0</v>
      </c>
    </row>
    <row r="716" spans="1:62">
      <c r="A716" s="4" t="s">
        <v>588</v>
      </c>
      <c r="B716" s="14"/>
      <c r="C716" s="14"/>
      <c r="D716" s="14"/>
      <c r="E716" s="14"/>
      <c r="F716" s="14"/>
      <c r="G716" s="14"/>
      <c r="H716" s="14"/>
      <c r="J716" s="15"/>
      <c r="R716" s="15"/>
      <c r="X716" s="15"/>
      <c r="AD716" s="15"/>
      <c r="BJ716" s="17"/>
    </row>
    <row r="717" spans="1:62">
      <c r="A717" s="4" t="s">
        <v>797</v>
      </c>
      <c r="B717" s="14" t="s">
        <v>0</v>
      </c>
      <c r="C717" s="14"/>
      <c r="D717" s="14"/>
      <c r="E717" s="14"/>
      <c r="F717" s="14"/>
      <c r="G717" s="14"/>
      <c r="H717" s="14"/>
      <c r="J717" s="15"/>
      <c r="R717" s="15"/>
      <c r="X717" s="15"/>
      <c r="AD717" s="15"/>
      <c r="BJ717" s="17"/>
    </row>
    <row r="718" spans="1:62">
      <c r="A718" s="4" t="s">
        <v>798</v>
      </c>
      <c r="B718" s="14">
        <v>50</v>
      </c>
      <c r="C718" s="14">
        <v>62</v>
      </c>
      <c r="D718" s="14">
        <v>74</v>
      </c>
      <c r="E718" s="14">
        <v>86</v>
      </c>
      <c r="F718" s="14">
        <v>98</v>
      </c>
      <c r="G718" s="14">
        <v>110</v>
      </c>
      <c r="H718" s="14">
        <v>122</v>
      </c>
      <c r="I718" s="4">
        <v>134</v>
      </c>
      <c r="J718" s="15">
        <v>148</v>
      </c>
      <c r="K718" s="1">
        <v>162</v>
      </c>
      <c r="L718" s="4">
        <v>176</v>
      </c>
      <c r="M718" s="4">
        <v>190</v>
      </c>
      <c r="N718" s="4">
        <v>204</v>
      </c>
      <c r="O718" s="4">
        <v>218</v>
      </c>
      <c r="P718" s="4">
        <v>232</v>
      </c>
      <c r="Q718" s="4">
        <v>246</v>
      </c>
      <c r="R718" s="15">
        <v>262</v>
      </c>
      <c r="S718" s="4">
        <v>278</v>
      </c>
      <c r="T718" s="4">
        <v>294</v>
      </c>
      <c r="U718" s="2">
        <v>310</v>
      </c>
      <c r="V718" s="4">
        <v>326</v>
      </c>
      <c r="W718" s="4">
        <v>342</v>
      </c>
      <c r="X718" s="15">
        <v>360</v>
      </c>
      <c r="Y718" s="4">
        <v>378</v>
      </c>
      <c r="Z718" s="4">
        <v>396</v>
      </c>
      <c r="AA718" s="4">
        <v>414</v>
      </c>
      <c r="AB718" s="4">
        <v>432</v>
      </c>
      <c r="AC718" s="4">
        <v>450</v>
      </c>
      <c r="AD718" s="15">
        <v>470</v>
      </c>
      <c r="AE718" s="1">
        <v>490</v>
      </c>
      <c r="AF718" s="4">
        <v>510</v>
      </c>
      <c r="AG718" s="4">
        <v>530</v>
      </c>
      <c r="AH718" s="4">
        <v>550</v>
      </c>
      <c r="AI718" s="4">
        <v>570</v>
      </c>
      <c r="AJ718" s="4">
        <v>590</v>
      </c>
      <c r="AK718" s="4">
        <v>610</v>
      </c>
      <c r="AL718" s="4">
        <v>630</v>
      </c>
      <c r="AM718" s="4">
        <v>650</v>
      </c>
      <c r="AN718" s="4">
        <v>670</v>
      </c>
      <c r="AO718" s="2">
        <v>690</v>
      </c>
      <c r="AP718" s="4">
        <v>710</v>
      </c>
      <c r="AQ718" s="4">
        <v>730</v>
      </c>
      <c r="AR718" s="4">
        <v>750</v>
      </c>
      <c r="AS718" s="4">
        <v>770</v>
      </c>
      <c r="AT718" s="4">
        <v>790</v>
      </c>
      <c r="AU718" s="4">
        <v>810</v>
      </c>
      <c r="AV718" s="4">
        <v>830</v>
      </c>
      <c r="AW718" s="4">
        <v>850</v>
      </c>
      <c r="AX718" s="4">
        <v>870</v>
      </c>
      <c r="AY718" s="1">
        <v>890</v>
      </c>
      <c r="AZ718" s="4">
        <v>910</v>
      </c>
      <c r="BA718" s="4">
        <v>930</v>
      </c>
      <c r="BB718" s="4">
        <v>950</v>
      </c>
      <c r="BC718" s="4">
        <v>970</v>
      </c>
      <c r="BD718" s="4">
        <v>990</v>
      </c>
      <c r="BE718" s="4">
        <v>1010</v>
      </c>
      <c r="BF718" s="4">
        <v>1030</v>
      </c>
      <c r="BG718" s="4">
        <v>1050</v>
      </c>
      <c r="BH718" s="4">
        <v>1070</v>
      </c>
      <c r="BI718" s="2">
        <v>1090</v>
      </c>
      <c r="BJ718" s="17" t="s">
        <v>0</v>
      </c>
    </row>
    <row r="719" spans="1:62">
      <c r="A719" s="4" t="s">
        <v>788</v>
      </c>
      <c r="B719" s="14">
        <v>20</v>
      </c>
      <c r="C719" s="14">
        <v>21.3</v>
      </c>
      <c r="D719" s="14">
        <v>22.6</v>
      </c>
      <c r="E719" s="14">
        <v>24</v>
      </c>
      <c r="F719" s="14">
        <v>25.3</v>
      </c>
      <c r="G719" s="14">
        <v>26.6</v>
      </c>
      <c r="H719" s="14">
        <v>28</v>
      </c>
      <c r="I719" s="4">
        <v>29.3</v>
      </c>
      <c r="J719" s="15">
        <v>30.6</v>
      </c>
      <c r="K719" s="1">
        <v>32</v>
      </c>
      <c r="L719" s="4">
        <v>33.299999999999997</v>
      </c>
      <c r="M719" s="4">
        <v>34.6</v>
      </c>
      <c r="N719" s="4">
        <v>36</v>
      </c>
      <c r="O719" s="4">
        <v>37.299999999999997</v>
      </c>
      <c r="P719" s="4">
        <v>38.6</v>
      </c>
      <c r="Q719" s="4">
        <v>40</v>
      </c>
      <c r="R719" s="15">
        <v>41.3</v>
      </c>
      <c r="S719" s="4">
        <v>42.6</v>
      </c>
      <c r="T719" s="4">
        <v>44</v>
      </c>
      <c r="U719" s="2">
        <v>45.3</v>
      </c>
      <c r="V719" s="4">
        <v>46.6</v>
      </c>
      <c r="W719" s="4">
        <v>48</v>
      </c>
      <c r="X719" s="15">
        <v>49.3</v>
      </c>
      <c r="Y719" s="4">
        <v>50.6</v>
      </c>
      <c r="Z719" s="4">
        <v>52</v>
      </c>
      <c r="AA719" s="4">
        <v>53.3</v>
      </c>
      <c r="AB719" s="4">
        <v>54.6</v>
      </c>
      <c r="AC719" s="4">
        <v>56</v>
      </c>
      <c r="AD719" s="15">
        <v>57.3</v>
      </c>
      <c r="AE719" s="1">
        <v>58.6</v>
      </c>
      <c r="AF719" s="4">
        <v>60</v>
      </c>
      <c r="AG719" s="4">
        <v>61.3</v>
      </c>
      <c r="AH719" s="4">
        <v>62.6</v>
      </c>
      <c r="AI719" s="4">
        <v>64</v>
      </c>
      <c r="AJ719" s="4">
        <v>65.3</v>
      </c>
      <c r="AK719" s="4">
        <v>66.599999999999994</v>
      </c>
      <c r="AL719" s="4">
        <v>68</v>
      </c>
      <c r="AM719" s="4">
        <v>69.3</v>
      </c>
      <c r="AN719" s="4">
        <v>70.599999999999994</v>
      </c>
      <c r="AO719" s="2">
        <v>72</v>
      </c>
      <c r="AP719" s="4">
        <v>73.3</v>
      </c>
      <c r="AQ719" s="4">
        <v>74.599999999999994</v>
      </c>
      <c r="AR719" s="4">
        <v>76</v>
      </c>
      <c r="AS719" s="4">
        <v>77.3</v>
      </c>
      <c r="AT719" s="4">
        <v>78.599999999999994</v>
      </c>
      <c r="AU719" s="4">
        <v>80</v>
      </c>
      <c r="AV719" s="4">
        <v>81.3</v>
      </c>
      <c r="AW719" s="4">
        <v>82.6</v>
      </c>
      <c r="AX719" s="4">
        <v>84</v>
      </c>
      <c r="AY719" s="1">
        <v>85.3</v>
      </c>
      <c r="AZ719" s="4">
        <v>86.6</v>
      </c>
      <c r="BA719" s="4">
        <v>88</v>
      </c>
      <c r="BB719" s="4">
        <v>89.3</v>
      </c>
      <c r="BC719" s="4">
        <v>90.6</v>
      </c>
      <c r="BD719" s="4">
        <v>92</v>
      </c>
      <c r="BE719" s="4">
        <v>93.3</v>
      </c>
      <c r="BF719" s="4">
        <v>94.6</v>
      </c>
      <c r="BG719" s="4">
        <v>96</v>
      </c>
      <c r="BH719" s="4">
        <v>97.3</v>
      </c>
      <c r="BI719" s="2">
        <v>98.6</v>
      </c>
      <c r="BJ719" s="17" t="s">
        <v>0</v>
      </c>
    </row>
    <row r="720" spans="1:62">
      <c r="A720" s="4" t="s">
        <v>543</v>
      </c>
      <c r="B720" s="14">
        <v>15</v>
      </c>
      <c r="C720" s="14">
        <v>16</v>
      </c>
      <c r="D720" s="14">
        <v>17</v>
      </c>
      <c r="E720" s="14">
        <v>18</v>
      </c>
      <c r="F720" s="14">
        <v>19</v>
      </c>
      <c r="G720" s="14">
        <v>20</v>
      </c>
      <c r="H720" s="14">
        <v>21</v>
      </c>
      <c r="I720" s="4">
        <v>22</v>
      </c>
      <c r="J720" s="15">
        <v>23</v>
      </c>
      <c r="K720" s="1">
        <v>24</v>
      </c>
      <c r="L720" s="4">
        <v>25</v>
      </c>
      <c r="M720" s="4">
        <v>26</v>
      </c>
      <c r="N720" s="4">
        <v>27</v>
      </c>
      <c r="O720" s="4">
        <v>28</v>
      </c>
      <c r="P720" s="4">
        <v>29</v>
      </c>
      <c r="Q720" s="4">
        <v>30</v>
      </c>
      <c r="R720" s="15">
        <v>31</v>
      </c>
      <c r="S720" s="4">
        <v>32</v>
      </c>
      <c r="T720" s="4">
        <v>33</v>
      </c>
      <c r="U720" s="2">
        <v>34</v>
      </c>
      <c r="V720" s="4">
        <v>35</v>
      </c>
      <c r="W720" s="4">
        <v>36</v>
      </c>
      <c r="X720" s="15">
        <v>37</v>
      </c>
      <c r="Y720" s="4">
        <v>38</v>
      </c>
      <c r="Z720" s="4">
        <v>39</v>
      </c>
      <c r="AA720" s="4">
        <v>40</v>
      </c>
      <c r="AB720" s="4">
        <v>41</v>
      </c>
      <c r="AC720" s="4">
        <v>42</v>
      </c>
      <c r="AD720" s="15">
        <v>43</v>
      </c>
      <c r="AE720" s="1">
        <v>44</v>
      </c>
      <c r="AF720" s="4">
        <v>45</v>
      </c>
      <c r="AG720" s="4">
        <v>46</v>
      </c>
      <c r="AH720" s="4">
        <v>47</v>
      </c>
      <c r="AI720" s="4">
        <v>48</v>
      </c>
      <c r="AJ720" s="4">
        <v>49</v>
      </c>
      <c r="AK720" s="4">
        <v>50</v>
      </c>
      <c r="AL720" s="4">
        <v>51</v>
      </c>
      <c r="AM720" s="4">
        <v>52</v>
      </c>
      <c r="AN720" s="4">
        <v>53</v>
      </c>
      <c r="AO720" s="2">
        <v>54</v>
      </c>
      <c r="AP720" s="4">
        <v>55</v>
      </c>
      <c r="AQ720" s="4">
        <v>56</v>
      </c>
      <c r="AR720" s="4">
        <v>57</v>
      </c>
      <c r="AS720" s="4">
        <v>58</v>
      </c>
      <c r="AT720" s="4">
        <v>59</v>
      </c>
      <c r="AU720" s="4">
        <v>60</v>
      </c>
      <c r="AV720" s="4">
        <v>61</v>
      </c>
      <c r="AW720" s="4">
        <v>62</v>
      </c>
      <c r="AX720" s="4">
        <v>63</v>
      </c>
      <c r="AY720" s="1">
        <v>64</v>
      </c>
      <c r="AZ720" s="4">
        <v>65</v>
      </c>
      <c r="BA720" s="4">
        <v>66</v>
      </c>
      <c r="BB720" s="4">
        <v>67</v>
      </c>
      <c r="BC720" s="4">
        <v>68</v>
      </c>
      <c r="BD720" s="4">
        <v>69</v>
      </c>
      <c r="BE720" s="4">
        <v>70</v>
      </c>
      <c r="BF720" s="4">
        <v>71</v>
      </c>
      <c r="BG720" s="4">
        <v>72</v>
      </c>
      <c r="BH720" s="4">
        <v>73</v>
      </c>
      <c r="BI720" s="2">
        <v>74</v>
      </c>
      <c r="BJ720" s="17" t="s">
        <v>0</v>
      </c>
    </row>
    <row r="721" spans="1:62">
      <c r="A721" s="4" t="s">
        <v>3</v>
      </c>
      <c r="B721" s="14"/>
      <c r="C721" s="14"/>
      <c r="D721" s="14"/>
      <c r="E721" s="14"/>
      <c r="F721" s="14"/>
      <c r="G721" s="14"/>
      <c r="H721" s="14"/>
      <c r="J721" s="15"/>
      <c r="R721" s="15"/>
      <c r="X721" s="15"/>
      <c r="AD721" s="15"/>
      <c r="BJ721" s="17"/>
    </row>
    <row r="722" spans="1:62">
      <c r="A722" s="4" t="s">
        <v>799</v>
      </c>
      <c r="B722" s="14"/>
      <c r="C722" s="14"/>
      <c r="D722" s="14"/>
      <c r="E722" s="14"/>
      <c r="F722" s="14"/>
      <c r="G722" s="14"/>
      <c r="H722" s="14"/>
      <c r="J722" s="15"/>
      <c r="R722" s="15"/>
      <c r="X722" s="15"/>
      <c r="AD722" s="15"/>
      <c r="BJ722" s="17"/>
    </row>
    <row r="723" spans="1:62">
      <c r="A723" s="4" t="s">
        <v>762</v>
      </c>
      <c r="B723" s="14" t="s">
        <v>0</v>
      </c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691</v>
      </c>
      <c r="B724" s="14">
        <v>20</v>
      </c>
      <c r="C724" s="14">
        <v>30</v>
      </c>
      <c r="D724" s="14">
        <v>40</v>
      </c>
      <c r="E724" s="14">
        <v>50</v>
      </c>
      <c r="F724" s="14">
        <v>60</v>
      </c>
      <c r="G724" s="14">
        <v>70</v>
      </c>
      <c r="H724" s="14">
        <v>80</v>
      </c>
      <c r="I724" s="4">
        <v>90</v>
      </c>
      <c r="J724" s="15">
        <v>100</v>
      </c>
      <c r="K724" s="1">
        <v>110</v>
      </c>
      <c r="L724" s="4">
        <v>120</v>
      </c>
      <c r="M724" s="4">
        <v>130</v>
      </c>
      <c r="N724" s="4">
        <v>140</v>
      </c>
      <c r="O724" s="4">
        <v>150</v>
      </c>
      <c r="P724" s="4">
        <v>160</v>
      </c>
      <c r="Q724" s="4">
        <v>170</v>
      </c>
      <c r="R724" s="15">
        <v>180</v>
      </c>
      <c r="S724" s="4">
        <v>190</v>
      </c>
      <c r="T724" s="4">
        <v>200</v>
      </c>
      <c r="U724" s="2">
        <v>210</v>
      </c>
      <c r="V724" s="4">
        <v>220</v>
      </c>
      <c r="W724" s="4">
        <v>230</v>
      </c>
      <c r="X724" s="15">
        <v>240</v>
      </c>
      <c r="Y724" s="4">
        <v>250</v>
      </c>
      <c r="Z724" s="4">
        <v>260</v>
      </c>
      <c r="AA724" s="4">
        <v>270</v>
      </c>
      <c r="AB724" s="4">
        <v>280</v>
      </c>
      <c r="AC724" s="4">
        <v>290</v>
      </c>
      <c r="AD724" s="15">
        <v>300</v>
      </c>
      <c r="AE724" s="1">
        <v>310</v>
      </c>
      <c r="AF724" s="4">
        <v>320</v>
      </c>
      <c r="AG724" s="4">
        <v>330</v>
      </c>
      <c r="AH724" s="4">
        <v>340</v>
      </c>
      <c r="AI724" s="4">
        <v>350</v>
      </c>
      <c r="AJ724" s="4">
        <v>360</v>
      </c>
      <c r="AK724" s="4">
        <v>370</v>
      </c>
      <c r="AL724" s="4">
        <v>380</v>
      </c>
      <c r="AM724" s="4">
        <v>390</v>
      </c>
      <c r="AN724" s="4">
        <v>400</v>
      </c>
      <c r="AO724" s="2">
        <v>410</v>
      </c>
      <c r="AP724" s="4">
        <v>420</v>
      </c>
      <c r="AQ724" s="4">
        <v>430</v>
      </c>
      <c r="AR724" s="4">
        <v>440</v>
      </c>
      <c r="AS724" s="4">
        <v>450</v>
      </c>
      <c r="AT724" s="4">
        <v>460</v>
      </c>
      <c r="AU724" s="4">
        <v>470</v>
      </c>
      <c r="AV724" s="4">
        <v>480</v>
      </c>
      <c r="AW724" s="4">
        <v>490</v>
      </c>
      <c r="AX724" s="4">
        <v>500</v>
      </c>
      <c r="AY724" s="1">
        <v>510</v>
      </c>
      <c r="AZ724" s="4">
        <v>520</v>
      </c>
      <c r="BA724" s="4">
        <v>530</v>
      </c>
      <c r="BB724" s="4">
        <v>540</v>
      </c>
      <c r="BC724" s="4">
        <v>550</v>
      </c>
      <c r="BD724" s="4">
        <v>560</v>
      </c>
      <c r="BE724" s="4">
        <v>570</v>
      </c>
      <c r="BF724" s="4">
        <v>580</v>
      </c>
      <c r="BG724" s="4">
        <v>590</v>
      </c>
      <c r="BH724" s="4">
        <v>600</v>
      </c>
      <c r="BI724" s="2">
        <v>610</v>
      </c>
      <c r="BJ724" s="17" t="s">
        <v>0</v>
      </c>
    </row>
    <row r="725" spans="1:62">
      <c r="A725" s="4" t="s">
        <v>582</v>
      </c>
      <c r="B725" s="14"/>
      <c r="C725" s="14"/>
      <c r="D725" s="14"/>
      <c r="E725" s="14"/>
      <c r="F725" s="14"/>
      <c r="G725" s="14"/>
      <c r="H725" s="14"/>
      <c r="J725" s="15"/>
      <c r="R725" s="15"/>
      <c r="X725" s="15"/>
      <c r="AD725" s="15"/>
      <c r="BJ725" s="17"/>
    </row>
    <row r="726" spans="1:62">
      <c r="A726" s="4" t="s">
        <v>585</v>
      </c>
      <c r="B726" s="14">
        <v>171</v>
      </c>
      <c r="C726" s="14">
        <v>216</v>
      </c>
      <c r="D726" s="14">
        <v>262</v>
      </c>
      <c r="E726" s="14">
        <v>307</v>
      </c>
      <c r="F726" s="14">
        <v>353</v>
      </c>
      <c r="G726" s="14">
        <v>399</v>
      </c>
      <c r="H726" s="14">
        <v>444</v>
      </c>
      <c r="I726" s="4">
        <v>490</v>
      </c>
      <c r="J726" s="15">
        <v>535</v>
      </c>
      <c r="K726" s="1">
        <v>581</v>
      </c>
      <c r="L726" s="4">
        <v>627</v>
      </c>
      <c r="M726" s="4">
        <v>672</v>
      </c>
      <c r="N726" s="4">
        <v>718</v>
      </c>
      <c r="O726" s="4">
        <v>763</v>
      </c>
      <c r="P726" s="4">
        <v>809</v>
      </c>
      <c r="Q726" s="4">
        <v>855</v>
      </c>
      <c r="R726" s="15">
        <v>900</v>
      </c>
      <c r="S726" s="4">
        <v>946</v>
      </c>
      <c r="T726" s="4">
        <v>991</v>
      </c>
      <c r="U726" s="2">
        <v>1037</v>
      </c>
      <c r="V726" s="4">
        <v>1083</v>
      </c>
      <c r="W726" s="4">
        <v>1128</v>
      </c>
      <c r="X726" s="15">
        <v>1174</v>
      </c>
      <c r="Y726" s="4">
        <v>1219</v>
      </c>
      <c r="Z726" s="4">
        <v>1265</v>
      </c>
      <c r="AA726" s="4">
        <v>1311</v>
      </c>
      <c r="AB726" s="4">
        <v>1356</v>
      </c>
      <c r="AC726" s="4">
        <v>1402</v>
      </c>
      <c r="AD726" s="15">
        <v>1447</v>
      </c>
      <c r="AE726" s="1">
        <v>1493</v>
      </c>
      <c r="AF726" s="4">
        <v>1539</v>
      </c>
      <c r="AG726" s="4">
        <v>1584</v>
      </c>
      <c r="AH726" s="4">
        <v>1630</v>
      </c>
      <c r="AI726" s="4">
        <v>1675</v>
      </c>
      <c r="AJ726" s="4">
        <v>1721</v>
      </c>
      <c r="AK726" s="4">
        <v>1767</v>
      </c>
      <c r="AL726" s="4">
        <v>1812</v>
      </c>
      <c r="AM726" s="4">
        <v>1858</v>
      </c>
      <c r="AN726" s="4">
        <v>1903</v>
      </c>
      <c r="AO726" s="2">
        <v>1949</v>
      </c>
      <c r="AP726" s="4">
        <v>1995</v>
      </c>
      <c r="AQ726" s="4">
        <v>2040</v>
      </c>
      <c r="AR726" s="4">
        <v>2086</v>
      </c>
      <c r="AS726" s="4">
        <v>2131</v>
      </c>
      <c r="AT726" s="4">
        <v>2177</v>
      </c>
      <c r="AU726" s="4">
        <v>2223</v>
      </c>
      <c r="AV726" s="4">
        <v>2268</v>
      </c>
      <c r="AW726" s="4">
        <v>2314</v>
      </c>
      <c r="AX726" s="4">
        <v>2359</v>
      </c>
      <c r="AY726" s="1">
        <v>2405</v>
      </c>
      <c r="AZ726" s="4">
        <v>2451</v>
      </c>
      <c r="BA726" s="4">
        <v>2496</v>
      </c>
      <c r="BB726" s="4">
        <v>2542</v>
      </c>
      <c r="BC726" s="4">
        <v>2587</v>
      </c>
      <c r="BD726" s="4">
        <v>2633</v>
      </c>
      <c r="BE726" s="4">
        <v>2679</v>
      </c>
      <c r="BF726" s="4">
        <v>2724</v>
      </c>
      <c r="BG726" s="4">
        <v>2770</v>
      </c>
      <c r="BH726" s="4">
        <v>2815</v>
      </c>
      <c r="BI726" s="2">
        <v>2861</v>
      </c>
      <c r="BJ726" s="17" t="s">
        <v>0</v>
      </c>
    </row>
    <row r="727" spans="1:62">
      <c r="A727" s="4" t="s">
        <v>586</v>
      </c>
      <c r="B727" s="14">
        <v>193</v>
      </c>
      <c r="C727" s="14">
        <v>245</v>
      </c>
      <c r="D727" s="14">
        <v>296</v>
      </c>
      <c r="E727" s="14">
        <v>348</v>
      </c>
      <c r="F727" s="14">
        <v>399</v>
      </c>
      <c r="G727" s="14">
        <v>451</v>
      </c>
      <c r="H727" s="14">
        <v>503</v>
      </c>
      <c r="I727" s="4">
        <v>555</v>
      </c>
      <c r="J727" s="15">
        <v>606</v>
      </c>
      <c r="K727" s="1">
        <v>657</v>
      </c>
      <c r="L727" s="4">
        <v>709</v>
      </c>
      <c r="M727" s="4">
        <v>761</v>
      </c>
      <c r="N727" s="4">
        <v>812</v>
      </c>
      <c r="O727" s="4">
        <v>864</v>
      </c>
      <c r="P727" s="4">
        <v>915</v>
      </c>
      <c r="Q727" s="4">
        <v>967</v>
      </c>
      <c r="R727" s="15">
        <v>1019</v>
      </c>
      <c r="S727" s="4">
        <v>1070</v>
      </c>
      <c r="T727" s="4">
        <v>1122</v>
      </c>
      <c r="U727" s="2">
        <v>1173</v>
      </c>
      <c r="V727" s="4">
        <v>1225</v>
      </c>
      <c r="W727" s="4">
        <v>1277</v>
      </c>
      <c r="X727" s="15">
        <v>1328</v>
      </c>
      <c r="Y727" s="4">
        <v>1380</v>
      </c>
      <c r="Z727" s="4">
        <v>1431</v>
      </c>
      <c r="AA727" s="4">
        <v>1483</v>
      </c>
      <c r="AB727" s="4">
        <v>1535</v>
      </c>
      <c r="AC727" s="4">
        <v>1586</v>
      </c>
      <c r="AD727" s="15">
        <v>1638</v>
      </c>
      <c r="AE727" s="1">
        <v>1689</v>
      </c>
      <c r="AF727" s="4">
        <v>1741</v>
      </c>
      <c r="AG727" s="4">
        <v>1793</v>
      </c>
      <c r="AH727" s="4">
        <v>1844</v>
      </c>
      <c r="AI727" s="4">
        <v>1896</v>
      </c>
      <c r="AJ727" s="4">
        <v>1947</v>
      </c>
      <c r="AK727" s="4">
        <v>1999</v>
      </c>
      <c r="AL727" s="4">
        <v>2051</v>
      </c>
      <c r="AM727" s="4">
        <v>2102</v>
      </c>
      <c r="AN727" s="4">
        <v>2154</v>
      </c>
      <c r="AO727" s="2">
        <v>2205</v>
      </c>
      <c r="AP727" s="4">
        <v>2257</v>
      </c>
      <c r="AQ727" s="4">
        <v>2309</v>
      </c>
      <c r="AR727" s="4">
        <v>2360</v>
      </c>
      <c r="AS727" s="4">
        <v>2412</v>
      </c>
      <c r="AT727" s="4">
        <v>2463</v>
      </c>
      <c r="AU727" s="4">
        <v>2515</v>
      </c>
      <c r="AV727" s="4">
        <v>2567</v>
      </c>
      <c r="AW727" s="4">
        <v>2618</v>
      </c>
      <c r="AX727" s="4">
        <v>2670</v>
      </c>
      <c r="AY727" s="1">
        <v>2721</v>
      </c>
      <c r="AZ727" s="4">
        <v>2773</v>
      </c>
      <c r="BA727" s="4">
        <v>2825</v>
      </c>
      <c r="BB727" s="4">
        <v>2876</v>
      </c>
      <c r="BC727" s="4">
        <v>2928</v>
      </c>
      <c r="BD727" s="4">
        <v>2979</v>
      </c>
      <c r="BE727" s="4">
        <v>3031</v>
      </c>
      <c r="BF727" s="4">
        <v>3083</v>
      </c>
      <c r="BG727" s="4">
        <v>3134</v>
      </c>
      <c r="BH727" s="4">
        <v>3186</v>
      </c>
      <c r="BI727" s="2">
        <v>3237</v>
      </c>
      <c r="BJ727" s="17" t="s">
        <v>0</v>
      </c>
    </row>
    <row r="728" spans="1:62">
      <c r="A728" s="4" t="s">
        <v>587</v>
      </c>
      <c r="B728" s="14">
        <v>216</v>
      </c>
      <c r="C728" s="14">
        <v>273</v>
      </c>
      <c r="D728" s="14">
        <v>331</v>
      </c>
      <c r="E728" s="14">
        <v>388</v>
      </c>
      <c r="F728" s="14">
        <v>446</v>
      </c>
      <c r="G728" s="14">
        <v>504</v>
      </c>
      <c r="H728" s="14">
        <v>562</v>
      </c>
      <c r="I728" s="4">
        <v>619</v>
      </c>
      <c r="J728" s="15">
        <v>677</v>
      </c>
      <c r="K728" s="1">
        <v>734</v>
      </c>
      <c r="L728" s="4">
        <v>792</v>
      </c>
      <c r="M728" s="4">
        <v>849</v>
      </c>
      <c r="N728" s="4">
        <v>907</v>
      </c>
      <c r="O728" s="4">
        <v>964</v>
      </c>
      <c r="P728" s="4">
        <v>1022</v>
      </c>
      <c r="Q728" s="4">
        <v>1080</v>
      </c>
      <c r="R728" s="15">
        <v>1138</v>
      </c>
      <c r="S728" s="4">
        <v>1195</v>
      </c>
      <c r="T728" s="4">
        <v>1253</v>
      </c>
      <c r="U728" s="2">
        <v>1310</v>
      </c>
      <c r="V728" s="4">
        <v>1368</v>
      </c>
      <c r="W728" s="4">
        <v>1425</v>
      </c>
      <c r="X728" s="15">
        <v>1483</v>
      </c>
      <c r="Y728" s="4">
        <v>1540</v>
      </c>
      <c r="Z728" s="4">
        <v>1598</v>
      </c>
      <c r="AA728" s="4">
        <v>1656</v>
      </c>
      <c r="AB728" s="4">
        <v>1714</v>
      </c>
      <c r="AC728" s="4">
        <v>1771</v>
      </c>
      <c r="AD728" s="15">
        <v>1829</v>
      </c>
      <c r="AE728" s="1">
        <v>1886</v>
      </c>
      <c r="AF728" s="4">
        <v>1944</v>
      </c>
      <c r="AG728" s="4">
        <v>2001</v>
      </c>
      <c r="AH728" s="4">
        <v>2059</v>
      </c>
      <c r="AI728" s="4">
        <v>2116</v>
      </c>
      <c r="AJ728" s="4">
        <v>2174</v>
      </c>
      <c r="AK728" s="4">
        <v>2232</v>
      </c>
      <c r="AL728" s="4">
        <v>2290</v>
      </c>
      <c r="AM728" s="4">
        <v>2347</v>
      </c>
      <c r="AN728" s="4">
        <v>2405</v>
      </c>
      <c r="AO728" s="2">
        <v>2462</v>
      </c>
      <c r="AP728" s="4">
        <v>2520</v>
      </c>
      <c r="AQ728" s="4">
        <v>2577</v>
      </c>
      <c r="AR728" s="4">
        <v>2635</v>
      </c>
      <c r="AS728" s="4">
        <v>2692</v>
      </c>
      <c r="AT728" s="4">
        <v>2750</v>
      </c>
      <c r="AU728" s="4">
        <v>2808</v>
      </c>
      <c r="AV728" s="4">
        <v>2866</v>
      </c>
      <c r="AW728" s="4">
        <v>2923</v>
      </c>
      <c r="AX728" s="4">
        <v>2981</v>
      </c>
      <c r="AY728" s="1">
        <v>3038</v>
      </c>
      <c r="AZ728" s="4">
        <v>3096</v>
      </c>
      <c r="BA728" s="4">
        <v>3153</v>
      </c>
      <c r="BB728" s="4">
        <v>3211</v>
      </c>
      <c r="BC728" s="4">
        <v>3268</v>
      </c>
      <c r="BD728" s="4">
        <v>3326</v>
      </c>
      <c r="BE728" s="4">
        <v>3384</v>
      </c>
      <c r="BF728" s="4">
        <v>3442</v>
      </c>
      <c r="BG728" s="4">
        <v>3499</v>
      </c>
      <c r="BH728" s="4">
        <v>3557</v>
      </c>
      <c r="BI728" s="2">
        <v>3614</v>
      </c>
      <c r="BJ728" s="17" t="s">
        <v>0</v>
      </c>
    </row>
    <row r="729" spans="1:62">
      <c r="A729" s="4" t="s">
        <v>588</v>
      </c>
      <c r="B729" s="14"/>
      <c r="C729" s="14"/>
      <c r="D729" s="14"/>
      <c r="E729" s="14"/>
      <c r="F729" s="14"/>
      <c r="G729" s="14"/>
      <c r="H729" s="14"/>
      <c r="J729" s="15"/>
      <c r="R729" s="15"/>
      <c r="X729" s="15"/>
      <c r="AD729" s="15"/>
      <c r="BJ729" s="17"/>
    </row>
    <row r="730" spans="1:62">
      <c r="A730" s="4" t="s">
        <v>580</v>
      </c>
      <c r="B730" s="14">
        <v>33</v>
      </c>
      <c r="C730" s="14">
        <v>36</v>
      </c>
      <c r="D730" s="14">
        <v>39</v>
      </c>
      <c r="E730" s="14">
        <v>42</v>
      </c>
      <c r="F730" s="14">
        <v>45</v>
      </c>
      <c r="G730" s="14">
        <v>48</v>
      </c>
      <c r="H730" s="14">
        <v>51</v>
      </c>
      <c r="I730" s="4">
        <v>54</v>
      </c>
      <c r="J730" s="15">
        <v>58</v>
      </c>
      <c r="K730" s="1">
        <v>62</v>
      </c>
      <c r="L730" s="4">
        <v>66</v>
      </c>
      <c r="M730" s="4">
        <v>70</v>
      </c>
      <c r="N730" s="4">
        <v>74</v>
      </c>
      <c r="O730" s="4">
        <v>78</v>
      </c>
      <c r="P730" s="4">
        <v>82</v>
      </c>
      <c r="Q730" s="4">
        <v>86</v>
      </c>
      <c r="R730" s="15">
        <v>91</v>
      </c>
      <c r="S730" s="4">
        <v>96</v>
      </c>
      <c r="T730" s="4">
        <v>101</v>
      </c>
      <c r="U730" s="2">
        <v>106</v>
      </c>
      <c r="V730" s="4">
        <v>111</v>
      </c>
      <c r="W730" s="4">
        <v>116</v>
      </c>
      <c r="X730" s="15">
        <v>122</v>
      </c>
      <c r="Y730" s="4">
        <v>128</v>
      </c>
      <c r="Z730" s="4">
        <v>134</v>
      </c>
      <c r="AA730" s="4">
        <v>140</v>
      </c>
      <c r="AB730" s="4">
        <v>146</v>
      </c>
      <c r="AC730" s="4">
        <v>152</v>
      </c>
      <c r="AD730" s="15">
        <v>158</v>
      </c>
      <c r="AE730" s="1">
        <v>164</v>
      </c>
      <c r="AF730" s="4">
        <v>170</v>
      </c>
      <c r="AG730" s="4">
        <v>176</v>
      </c>
      <c r="AH730" s="4">
        <v>182</v>
      </c>
      <c r="AI730" s="4">
        <v>188</v>
      </c>
      <c r="AJ730" s="4">
        <v>194</v>
      </c>
      <c r="AK730" s="4">
        <v>200</v>
      </c>
      <c r="AL730" s="4">
        <v>206</v>
      </c>
      <c r="AM730" s="4">
        <v>212</v>
      </c>
      <c r="AN730" s="4">
        <v>218</v>
      </c>
      <c r="AO730" s="2">
        <v>224</v>
      </c>
      <c r="AP730" s="4">
        <v>230</v>
      </c>
      <c r="AQ730" s="4">
        <v>236</v>
      </c>
      <c r="AR730" s="4">
        <v>242</v>
      </c>
      <c r="AS730" s="4">
        <v>248</v>
      </c>
      <c r="AT730" s="4">
        <v>254</v>
      </c>
      <c r="AU730" s="4">
        <v>260</v>
      </c>
      <c r="AV730" s="4">
        <v>266</v>
      </c>
      <c r="AW730" s="4">
        <v>272</v>
      </c>
      <c r="AX730" s="4">
        <v>278</v>
      </c>
      <c r="AY730" s="1">
        <v>284</v>
      </c>
      <c r="AZ730" s="4">
        <v>290</v>
      </c>
      <c r="BA730" s="4">
        <v>296</v>
      </c>
      <c r="BB730" s="4">
        <v>302</v>
      </c>
      <c r="BC730" s="4">
        <v>308</v>
      </c>
      <c r="BD730" s="4">
        <v>314</v>
      </c>
      <c r="BE730" s="4">
        <v>320</v>
      </c>
      <c r="BF730" s="4">
        <v>326</v>
      </c>
      <c r="BG730" s="4">
        <v>332</v>
      </c>
      <c r="BH730" s="4">
        <v>338</v>
      </c>
      <c r="BI730" s="2">
        <v>344</v>
      </c>
      <c r="BJ730" s="17" t="s">
        <v>0</v>
      </c>
    </row>
    <row r="731" spans="1:62">
      <c r="A731" s="4" t="s">
        <v>581</v>
      </c>
      <c r="B731" s="14">
        <v>38</v>
      </c>
      <c r="C731" s="14">
        <v>42</v>
      </c>
      <c r="D731" s="14">
        <v>46</v>
      </c>
      <c r="E731" s="14">
        <v>50</v>
      </c>
      <c r="F731" s="14">
        <v>54</v>
      </c>
      <c r="G731" s="14">
        <v>58</v>
      </c>
      <c r="H731" s="14">
        <v>62</v>
      </c>
      <c r="I731" s="4">
        <v>66</v>
      </c>
      <c r="J731" s="15">
        <v>71</v>
      </c>
      <c r="K731" s="1">
        <v>76</v>
      </c>
      <c r="L731" s="4">
        <v>81</v>
      </c>
      <c r="M731" s="4">
        <v>86</v>
      </c>
      <c r="N731" s="4">
        <v>91</v>
      </c>
      <c r="O731" s="4">
        <v>96</v>
      </c>
      <c r="P731" s="4">
        <v>101</v>
      </c>
      <c r="Q731" s="4">
        <v>106</v>
      </c>
      <c r="R731" s="15">
        <v>112</v>
      </c>
      <c r="S731" s="4">
        <v>118</v>
      </c>
      <c r="T731" s="4">
        <v>124</v>
      </c>
      <c r="U731" s="2">
        <v>130</v>
      </c>
      <c r="V731" s="4">
        <v>136</v>
      </c>
      <c r="W731" s="4">
        <v>142</v>
      </c>
      <c r="X731" s="15">
        <v>149</v>
      </c>
      <c r="Y731" s="4">
        <v>156</v>
      </c>
      <c r="Z731" s="4">
        <v>163</v>
      </c>
      <c r="AA731" s="4">
        <v>170</v>
      </c>
      <c r="AB731" s="4">
        <v>177</v>
      </c>
      <c r="AC731" s="4">
        <v>184</v>
      </c>
      <c r="AD731" s="15">
        <v>191</v>
      </c>
      <c r="AE731" s="1">
        <v>198</v>
      </c>
      <c r="AF731" s="4">
        <v>205</v>
      </c>
      <c r="AG731" s="4">
        <v>212</v>
      </c>
      <c r="AH731" s="4">
        <v>219</v>
      </c>
      <c r="AI731" s="4">
        <v>226</v>
      </c>
      <c r="AJ731" s="4">
        <v>233</v>
      </c>
      <c r="AK731" s="4">
        <v>240</v>
      </c>
      <c r="AL731" s="4">
        <v>247</v>
      </c>
      <c r="AM731" s="4">
        <v>254</v>
      </c>
      <c r="AN731" s="4">
        <v>261</v>
      </c>
      <c r="AO731" s="2">
        <v>268</v>
      </c>
      <c r="AP731" s="4">
        <v>275</v>
      </c>
      <c r="AQ731" s="4">
        <v>282</v>
      </c>
      <c r="AR731" s="4">
        <v>289</v>
      </c>
      <c r="AS731" s="4">
        <v>296</v>
      </c>
      <c r="AT731" s="4">
        <v>303</v>
      </c>
      <c r="AU731" s="4">
        <v>310</v>
      </c>
      <c r="AV731" s="4">
        <v>317</v>
      </c>
      <c r="AW731" s="4">
        <v>324</v>
      </c>
      <c r="AX731" s="4">
        <v>331</v>
      </c>
      <c r="AY731" s="1">
        <v>338</v>
      </c>
      <c r="AZ731" s="4">
        <v>345</v>
      </c>
      <c r="BA731" s="4">
        <v>352</v>
      </c>
      <c r="BB731" s="4">
        <v>359</v>
      </c>
      <c r="BC731" s="4">
        <v>366</v>
      </c>
      <c r="BD731" s="4">
        <v>373</v>
      </c>
      <c r="BE731" s="4">
        <v>380</v>
      </c>
      <c r="BF731" s="4">
        <v>387</v>
      </c>
      <c r="BG731" s="4">
        <v>394</v>
      </c>
      <c r="BH731" s="4">
        <v>401</v>
      </c>
      <c r="BI731" s="2">
        <v>408</v>
      </c>
      <c r="BJ731" s="17" t="s">
        <v>0</v>
      </c>
    </row>
    <row r="732" spans="1:62">
      <c r="A732" s="4" t="s">
        <v>790</v>
      </c>
      <c r="B732" s="14">
        <v>1</v>
      </c>
      <c r="C732" s="14">
        <v>2</v>
      </c>
      <c r="D732" s="14">
        <v>3</v>
      </c>
      <c r="E732" s="14">
        <v>3</v>
      </c>
      <c r="F732" s="14">
        <v>3</v>
      </c>
      <c r="G732" s="14">
        <v>3</v>
      </c>
      <c r="H732" s="14">
        <v>3</v>
      </c>
      <c r="I732" s="4">
        <v>3</v>
      </c>
      <c r="J732" s="15">
        <v>3</v>
      </c>
      <c r="K732" s="1">
        <v>3</v>
      </c>
      <c r="L732" s="4">
        <v>3</v>
      </c>
      <c r="M732" s="4">
        <v>3</v>
      </c>
      <c r="N732" s="4">
        <v>3</v>
      </c>
      <c r="O732" s="4">
        <v>3</v>
      </c>
      <c r="P732" s="4">
        <v>3</v>
      </c>
      <c r="Q732" s="4">
        <v>3</v>
      </c>
      <c r="R732" s="15">
        <v>3</v>
      </c>
      <c r="S732" s="4">
        <v>3</v>
      </c>
      <c r="T732" s="4">
        <v>3</v>
      </c>
      <c r="U732" s="2">
        <v>3</v>
      </c>
      <c r="V732" s="4">
        <v>3</v>
      </c>
      <c r="W732" s="4">
        <v>3</v>
      </c>
      <c r="X732" s="15">
        <v>3</v>
      </c>
      <c r="Y732" s="4">
        <v>3</v>
      </c>
      <c r="Z732" s="4">
        <v>3</v>
      </c>
      <c r="AA732" s="4">
        <v>3</v>
      </c>
      <c r="AB732" s="4">
        <v>3</v>
      </c>
      <c r="AC732" s="4">
        <v>3</v>
      </c>
      <c r="AD732" s="15">
        <v>3</v>
      </c>
      <c r="AE732" s="1">
        <v>3</v>
      </c>
      <c r="AF732" s="4">
        <v>3</v>
      </c>
      <c r="AG732" s="4">
        <v>3</v>
      </c>
      <c r="AH732" s="4">
        <v>3</v>
      </c>
      <c r="AI732" s="4">
        <v>3</v>
      </c>
      <c r="AJ732" s="4">
        <v>3</v>
      </c>
      <c r="AK732" s="4">
        <v>3</v>
      </c>
      <c r="AL732" s="4">
        <v>3</v>
      </c>
      <c r="AM732" s="4">
        <v>3</v>
      </c>
      <c r="AN732" s="4">
        <v>3</v>
      </c>
      <c r="AO732" s="2">
        <v>3</v>
      </c>
      <c r="AP732" s="4">
        <v>3</v>
      </c>
      <c r="AQ732" s="4">
        <v>3</v>
      </c>
      <c r="AR732" s="4">
        <v>3</v>
      </c>
      <c r="AS732" s="4">
        <v>3</v>
      </c>
      <c r="AT732" s="4">
        <v>3</v>
      </c>
      <c r="AU732" s="4">
        <v>3</v>
      </c>
      <c r="AV732" s="4">
        <v>3</v>
      </c>
      <c r="AW732" s="4">
        <v>3</v>
      </c>
      <c r="AX732" s="4">
        <v>3</v>
      </c>
      <c r="AY732" s="1">
        <v>3</v>
      </c>
      <c r="AZ732" s="4">
        <v>3</v>
      </c>
      <c r="BA732" s="4">
        <v>3</v>
      </c>
      <c r="BB732" s="4">
        <v>3</v>
      </c>
      <c r="BC732" s="4">
        <v>3</v>
      </c>
      <c r="BD732" s="4">
        <v>3</v>
      </c>
      <c r="BE732" s="4">
        <v>3</v>
      </c>
      <c r="BF732" s="4">
        <v>3</v>
      </c>
      <c r="BG732" s="4">
        <v>3</v>
      </c>
      <c r="BH732" s="4">
        <v>3</v>
      </c>
      <c r="BI732" s="2">
        <v>3</v>
      </c>
      <c r="BJ732" s="17" t="s">
        <v>0</v>
      </c>
    </row>
    <row r="733" spans="1:62">
      <c r="A733" s="4" t="s">
        <v>800</v>
      </c>
      <c r="B733" s="14">
        <v>50</v>
      </c>
      <c r="C733" s="14">
        <v>90</v>
      </c>
      <c r="D733" s="14">
        <v>130</v>
      </c>
      <c r="E733" s="14">
        <v>170</v>
      </c>
      <c r="F733" s="14">
        <v>210</v>
      </c>
      <c r="G733" s="14">
        <v>250</v>
      </c>
      <c r="H733" s="14">
        <v>290</v>
      </c>
      <c r="I733" s="4">
        <v>330</v>
      </c>
      <c r="J733" s="15">
        <v>370</v>
      </c>
      <c r="K733" s="1">
        <v>410</v>
      </c>
      <c r="L733" s="4">
        <v>450</v>
      </c>
      <c r="M733" s="4">
        <v>490</v>
      </c>
      <c r="N733" s="4">
        <v>530</v>
      </c>
      <c r="O733" s="4">
        <v>570</v>
      </c>
      <c r="P733" s="4">
        <v>610</v>
      </c>
      <c r="Q733" s="4">
        <v>650</v>
      </c>
      <c r="R733" s="15">
        <v>690</v>
      </c>
      <c r="S733" s="4">
        <v>730</v>
      </c>
      <c r="T733" s="4">
        <v>770</v>
      </c>
      <c r="U733" s="2">
        <v>810</v>
      </c>
      <c r="V733" s="4">
        <v>850</v>
      </c>
      <c r="W733" s="4">
        <v>890</v>
      </c>
      <c r="X733" s="15">
        <v>930</v>
      </c>
      <c r="Y733" s="4">
        <v>970</v>
      </c>
      <c r="Z733" s="4">
        <v>1010</v>
      </c>
      <c r="AA733" s="4">
        <v>1050</v>
      </c>
      <c r="AB733" s="4">
        <v>1090</v>
      </c>
      <c r="AC733" s="4">
        <v>1130</v>
      </c>
      <c r="AD733" s="15">
        <v>1170</v>
      </c>
      <c r="AE733" s="1">
        <v>1210</v>
      </c>
      <c r="AF733" s="4">
        <v>1250</v>
      </c>
      <c r="AG733" s="4">
        <v>1290</v>
      </c>
      <c r="AH733" s="4">
        <v>1330</v>
      </c>
      <c r="AI733" s="4">
        <v>1370</v>
      </c>
      <c r="AJ733" s="4">
        <v>1410</v>
      </c>
      <c r="AK733" s="4">
        <v>1450</v>
      </c>
      <c r="AL733" s="4">
        <v>1490</v>
      </c>
      <c r="AM733" s="4">
        <v>1530</v>
      </c>
      <c r="AN733" s="4">
        <v>1570</v>
      </c>
      <c r="AO733" s="2">
        <v>1610</v>
      </c>
      <c r="AP733" s="4">
        <v>1650</v>
      </c>
      <c r="AQ733" s="4">
        <v>1690</v>
      </c>
      <c r="AR733" s="4">
        <v>1730</v>
      </c>
      <c r="AS733" s="4">
        <v>1770</v>
      </c>
      <c r="AT733" s="4">
        <v>1810</v>
      </c>
      <c r="AU733" s="4">
        <v>1850</v>
      </c>
      <c r="AV733" s="4">
        <v>1890</v>
      </c>
      <c r="AW733" s="4">
        <v>1930</v>
      </c>
      <c r="AX733" s="4">
        <v>1970</v>
      </c>
      <c r="AY733" s="1">
        <v>2010</v>
      </c>
      <c r="AZ733" s="4">
        <v>2050</v>
      </c>
      <c r="BA733" s="4">
        <v>2090</v>
      </c>
      <c r="BB733" s="4">
        <v>2130</v>
      </c>
      <c r="BC733" s="4">
        <v>2170</v>
      </c>
      <c r="BD733" s="4">
        <v>2210</v>
      </c>
      <c r="BE733" s="4">
        <v>2250</v>
      </c>
      <c r="BF733" s="4">
        <v>2290</v>
      </c>
      <c r="BG733" s="4">
        <v>2330</v>
      </c>
      <c r="BH733" s="4">
        <v>2370</v>
      </c>
      <c r="BI733" s="2">
        <v>2410</v>
      </c>
      <c r="BJ733" s="17" t="s">
        <v>0</v>
      </c>
    </row>
    <row r="734" spans="1:62">
      <c r="A734" s="4" t="s">
        <v>3</v>
      </c>
      <c r="B734" s="14"/>
      <c r="C734" s="14"/>
      <c r="D734" s="14"/>
      <c r="E734" s="14"/>
      <c r="F734" s="14"/>
      <c r="G734" s="14"/>
      <c r="H734" s="14"/>
      <c r="J734" s="15"/>
      <c r="R734" s="15"/>
      <c r="X734" s="15"/>
      <c r="AD734" s="15"/>
      <c r="BJ734" s="17"/>
    </row>
    <row r="735" spans="1:62">
      <c r="A735" s="4" t="s">
        <v>801</v>
      </c>
      <c r="B735" s="14"/>
      <c r="C735" s="14"/>
      <c r="D735" s="14"/>
      <c r="E735" s="14"/>
      <c r="F735" s="14"/>
      <c r="G735" s="14"/>
      <c r="H735" s="14"/>
      <c r="J735" s="15"/>
      <c r="R735" s="15"/>
      <c r="X735" s="15"/>
      <c r="AD735" s="15"/>
      <c r="BJ735" s="17"/>
    </row>
    <row r="736" spans="1:62">
      <c r="A736" s="4" t="s">
        <v>582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585</v>
      </c>
      <c r="B737" s="14">
        <v>165</v>
      </c>
      <c r="C737" s="14">
        <v>214</v>
      </c>
      <c r="D737" s="14">
        <v>263</v>
      </c>
      <c r="E737" s="14">
        <v>312</v>
      </c>
      <c r="F737" s="14">
        <v>361</v>
      </c>
      <c r="G737" s="14">
        <v>410</v>
      </c>
      <c r="H737" s="14">
        <v>459</v>
      </c>
      <c r="I737" s="4">
        <v>508</v>
      </c>
      <c r="J737" s="15">
        <v>557</v>
      </c>
      <c r="K737" s="1">
        <v>606</v>
      </c>
      <c r="L737" s="4">
        <v>655</v>
      </c>
      <c r="M737" s="4">
        <v>704</v>
      </c>
      <c r="N737" s="4">
        <v>753</v>
      </c>
      <c r="O737" s="4">
        <v>802</v>
      </c>
      <c r="P737" s="4">
        <v>851</v>
      </c>
      <c r="Q737" s="4">
        <v>900</v>
      </c>
      <c r="R737" s="15">
        <v>949</v>
      </c>
      <c r="S737" s="4">
        <v>998</v>
      </c>
      <c r="T737" s="4">
        <v>1047</v>
      </c>
      <c r="U737" s="2">
        <v>1096</v>
      </c>
      <c r="V737" s="4">
        <v>1145</v>
      </c>
      <c r="W737" s="4">
        <v>1194</v>
      </c>
      <c r="X737" s="15">
        <v>1243</v>
      </c>
      <c r="Y737" s="4">
        <v>1292</v>
      </c>
      <c r="Z737" s="4">
        <v>1341</v>
      </c>
      <c r="AA737" s="4">
        <v>1390</v>
      </c>
      <c r="AB737" s="4">
        <v>1439</v>
      </c>
      <c r="AC737" s="4">
        <v>1488</v>
      </c>
      <c r="AD737" s="15">
        <v>1537</v>
      </c>
      <c r="AE737" s="1">
        <v>1586</v>
      </c>
      <c r="AF737" s="4">
        <v>1635</v>
      </c>
      <c r="AG737" s="4">
        <v>1684</v>
      </c>
      <c r="AH737" s="4">
        <v>1733</v>
      </c>
      <c r="AI737" s="4">
        <v>1782</v>
      </c>
      <c r="AJ737" s="4">
        <v>1831</v>
      </c>
      <c r="AK737" s="4">
        <v>1880</v>
      </c>
      <c r="AL737" s="4">
        <v>1929</v>
      </c>
      <c r="AM737" s="4">
        <v>1978</v>
      </c>
      <c r="AN737" s="4">
        <v>2027</v>
      </c>
      <c r="AO737" s="2">
        <v>2076</v>
      </c>
      <c r="AP737" s="4">
        <v>2125</v>
      </c>
      <c r="AQ737" s="4">
        <v>2174</v>
      </c>
      <c r="AR737" s="4">
        <v>2223</v>
      </c>
      <c r="AS737" s="4">
        <v>2272</v>
      </c>
      <c r="AT737" s="4">
        <v>2321</v>
      </c>
      <c r="AU737" s="4">
        <v>2370</v>
      </c>
      <c r="AV737" s="4">
        <v>2419</v>
      </c>
      <c r="AW737" s="4">
        <v>2468</v>
      </c>
      <c r="AX737" s="4">
        <v>2517</v>
      </c>
      <c r="AY737" s="1">
        <v>2566</v>
      </c>
      <c r="AZ737" s="4">
        <v>2615</v>
      </c>
      <c r="BA737" s="4">
        <v>2664</v>
      </c>
      <c r="BB737" s="4">
        <v>2713</v>
      </c>
      <c r="BC737" s="4">
        <v>2762</v>
      </c>
      <c r="BD737" s="4">
        <v>2811</v>
      </c>
      <c r="BE737" s="4">
        <v>2860</v>
      </c>
      <c r="BF737" s="4">
        <v>2909</v>
      </c>
      <c r="BG737" s="4">
        <v>2958</v>
      </c>
      <c r="BH737" s="4">
        <v>3007</v>
      </c>
      <c r="BI737" s="2">
        <v>3056</v>
      </c>
      <c r="BJ737" s="17" t="s">
        <v>0</v>
      </c>
    </row>
    <row r="738" spans="1:62">
      <c r="A738" s="4" t="s">
        <v>586</v>
      </c>
      <c r="B738" s="14">
        <v>247.5</v>
      </c>
      <c r="C738" s="14">
        <v>321</v>
      </c>
      <c r="D738" s="14">
        <v>394.5</v>
      </c>
      <c r="E738" s="14">
        <v>468</v>
      </c>
      <c r="F738" s="14">
        <v>541.5</v>
      </c>
      <c r="G738" s="14">
        <v>615</v>
      </c>
      <c r="H738" s="14">
        <v>688.5</v>
      </c>
      <c r="I738" s="4">
        <v>762</v>
      </c>
      <c r="J738" s="15">
        <v>835.5</v>
      </c>
      <c r="K738" s="1">
        <v>909</v>
      </c>
      <c r="L738" s="4">
        <v>982.5</v>
      </c>
      <c r="M738" s="4">
        <v>1056</v>
      </c>
      <c r="N738" s="4">
        <v>1129.5</v>
      </c>
      <c r="O738" s="4">
        <v>1203</v>
      </c>
      <c r="P738" s="4">
        <v>1276.5</v>
      </c>
      <c r="Q738" s="4">
        <v>1350</v>
      </c>
      <c r="R738" s="15">
        <v>1423.5</v>
      </c>
      <c r="S738" s="4">
        <v>1497</v>
      </c>
      <c r="T738" s="4">
        <v>1570.5</v>
      </c>
      <c r="U738" s="2">
        <v>1644</v>
      </c>
      <c r="V738" s="4">
        <v>1717.5</v>
      </c>
      <c r="W738" s="4">
        <v>1791</v>
      </c>
      <c r="X738" s="15">
        <v>1864.5</v>
      </c>
      <c r="Y738" s="4">
        <v>1938</v>
      </c>
      <c r="Z738" s="4">
        <v>2011.5</v>
      </c>
      <c r="AA738" s="4">
        <v>2085</v>
      </c>
      <c r="AB738" s="4">
        <v>2158.5</v>
      </c>
      <c r="AC738" s="4">
        <v>2232</v>
      </c>
      <c r="AD738" s="15">
        <v>2305.5</v>
      </c>
      <c r="AE738" s="1">
        <v>2379</v>
      </c>
      <c r="AF738" s="4">
        <v>2452.5</v>
      </c>
      <c r="AG738" s="4">
        <v>2526</v>
      </c>
      <c r="AH738" s="4">
        <v>2599.5</v>
      </c>
      <c r="AI738" s="4">
        <v>2673</v>
      </c>
      <c r="AJ738" s="4">
        <v>2746.5</v>
      </c>
      <c r="AK738" s="4">
        <v>2820</v>
      </c>
      <c r="AL738" s="4">
        <v>2893.5</v>
      </c>
      <c r="AM738" s="4">
        <v>2967</v>
      </c>
      <c r="AN738" s="4">
        <v>3040.5</v>
      </c>
      <c r="AO738" s="2">
        <v>3114</v>
      </c>
      <c r="AP738" s="4">
        <v>3187.5</v>
      </c>
      <c r="AQ738" s="4">
        <v>3261</v>
      </c>
      <c r="AR738" s="4">
        <v>3334.5</v>
      </c>
      <c r="AS738" s="4">
        <v>3408</v>
      </c>
      <c r="AT738" s="4">
        <v>3481.5</v>
      </c>
      <c r="AU738" s="4">
        <v>3555</v>
      </c>
      <c r="AV738" s="4">
        <v>3628.5</v>
      </c>
      <c r="AW738" s="4">
        <v>3702</v>
      </c>
      <c r="AX738" s="4">
        <v>3775.5</v>
      </c>
      <c r="AY738" s="1">
        <v>3849</v>
      </c>
      <c r="AZ738" s="4">
        <v>3922.5</v>
      </c>
      <c r="BA738" s="4">
        <v>3996</v>
      </c>
      <c r="BB738" s="4">
        <v>4069.5</v>
      </c>
      <c r="BC738" s="4">
        <v>4143</v>
      </c>
      <c r="BD738" s="4">
        <v>4216.5</v>
      </c>
      <c r="BE738" s="4">
        <v>4290</v>
      </c>
      <c r="BF738" s="4">
        <v>4363.5</v>
      </c>
      <c r="BG738" s="4">
        <v>4437</v>
      </c>
      <c r="BH738" s="4">
        <v>4510.5</v>
      </c>
      <c r="BI738" s="2">
        <v>4584</v>
      </c>
      <c r="BJ738" s="17" t="s">
        <v>0</v>
      </c>
    </row>
    <row r="739" spans="1:62">
      <c r="A739" s="4" t="s">
        <v>587</v>
      </c>
      <c r="B739" s="14">
        <v>330</v>
      </c>
      <c r="C739" s="14">
        <v>428</v>
      </c>
      <c r="D739" s="14">
        <v>526</v>
      </c>
      <c r="E739" s="14">
        <v>624</v>
      </c>
      <c r="F739" s="14">
        <v>722</v>
      </c>
      <c r="G739" s="14">
        <v>820</v>
      </c>
      <c r="H739" s="14">
        <v>918</v>
      </c>
      <c r="I739" s="4">
        <v>1016</v>
      </c>
      <c r="J739" s="15">
        <v>1114</v>
      </c>
      <c r="K739" s="1">
        <v>1212</v>
      </c>
      <c r="L739" s="4">
        <v>1310</v>
      </c>
      <c r="M739" s="4">
        <v>1408</v>
      </c>
      <c r="N739" s="4">
        <v>1506</v>
      </c>
      <c r="O739" s="4">
        <v>1604</v>
      </c>
      <c r="P739" s="4">
        <v>1702</v>
      </c>
      <c r="Q739" s="4">
        <v>1800</v>
      </c>
      <c r="R739" s="15">
        <v>1898</v>
      </c>
      <c r="S739" s="4">
        <v>1996</v>
      </c>
      <c r="T739" s="4">
        <v>2094</v>
      </c>
      <c r="U739" s="2">
        <v>2192</v>
      </c>
      <c r="V739" s="4">
        <v>2290</v>
      </c>
      <c r="W739" s="4">
        <v>2388</v>
      </c>
      <c r="X739" s="15">
        <v>2486</v>
      </c>
      <c r="Y739" s="4">
        <v>2584</v>
      </c>
      <c r="Z739" s="4">
        <v>2682</v>
      </c>
      <c r="AA739" s="4">
        <v>2780</v>
      </c>
      <c r="AB739" s="4">
        <v>2878</v>
      </c>
      <c r="AC739" s="4">
        <v>2976</v>
      </c>
      <c r="AD739" s="15">
        <v>3074</v>
      </c>
      <c r="AE739" s="1">
        <v>3172</v>
      </c>
      <c r="AF739" s="4">
        <v>3270</v>
      </c>
      <c r="AG739" s="4">
        <v>3368</v>
      </c>
      <c r="AH739" s="4">
        <v>3466</v>
      </c>
      <c r="AI739" s="4">
        <v>3564</v>
      </c>
      <c r="AJ739" s="4">
        <v>3662</v>
      </c>
      <c r="AK739" s="4">
        <v>3760</v>
      </c>
      <c r="AL739" s="4">
        <v>3858</v>
      </c>
      <c r="AM739" s="4">
        <v>3956</v>
      </c>
      <c r="AN739" s="4">
        <v>4054</v>
      </c>
      <c r="AO739" s="2">
        <v>4152</v>
      </c>
      <c r="AP739" s="4">
        <v>4250</v>
      </c>
      <c r="AQ739" s="4">
        <v>4348</v>
      </c>
      <c r="AR739" s="4">
        <v>4446</v>
      </c>
      <c r="AS739" s="4">
        <v>4544</v>
      </c>
      <c r="AT739" s="4">
        <v>4642</v>
      </c>
      <c r="AU739" s="4">
        <v>4740</v>
      </c>
      <c r="AV739" s="4">
        <v>4838</v>
      </c>
      <c r="AW739" s="4">
        <v>4936</v>
      </c>
      <c r="AX739" s="4">
        <v>5034</v>
      </c>
      <c r="AY739" s="1">
        <v>5132</v>
      </c>
      <c r="AZ739" s="4">
        <v>5230</v>
      </c>
      <c r="BA739" s="4">
        <v>5328</v>
      </c>
      <c r="BB739" s="4">
        <v>5426</v>
      </c>
      <c r="BC739" s="4">
        <v>5524</v>
      </c>
      <c r="BD739" s="4">
        <v>5622</v>
      </c>
      <c r="BE739" s="4">
        <v>5720</v>
      </c>
      <c r="BF739" s="4">
        <v>5818</v>
      </c>
      <c r="BG739" s="4">
        <v>5916</v>
      </c>
      <c r="BH739" s="4">
        <v>6014</v>
      </c>
      <c r="BI739" s="2">
        <v>6112</v>
      </c>
      <c r="BJ739" s="17" t="s">
        <v>0</v>
      </c>
    </row>
    <row r="740" spans="1:62">
      <c r="A740" s="4" t="s">
        <v>588</v>
      </c>
      <c r="B740" s="14"/>
      <c r="C740" s="14"/>
      <c r="D740" s="14"/>
      <c r="E740" s="14"/>
      <c r="F740" s="14"/>
      <c r="G740" s="14"/>
      <c r="H740" s="14"/>
      <c r="J740" s="15"/>
      <c r="R740" s="15"/>
      <c r="X740" s="15"/>
      <c r="AD740" s="15"/>
      <c r="BJ740" s="17"/>
    </row>
    <row r="741" spans="1:62">
      <c r="A741" s="4" t="s">
        <v>802</v>
      </c>
      <c r="B741" s="14">
        <v>18</v>
      </c>
      <c r="C741" s="14">
        <v>21</v>
      </c>
      <c r="D741" s="14">
        <v>24</v>
      </c>
      <c r="E741" s="14">
        <v>27</v>
      </c>
      <c r="F741" s="14">
        <v>30</v>
      </c>
      <c r="G741" s="14">
        <v>33</v>
      </c>
      <c r="H741" s="14">
        <v>36</v>
      </c>
      <c r="I741" s="4">
        <v>39</v>
      </c>
      <c r="J741" s="15">
        <v>42</v>
      </c>
      <c r="K741" s="1">
        <v>45</v>
      </c>
      <c r="L741" s="4">
        <v>48</v>
      </c>
      <c r="M741" s="4">
        <v>51</v>
      </c>
      <c r="N741" s="4">
        <v>54</v>
      </c>
      <c r="O741" s="4">
        <v>57</v>
      </c>
      <c r="P741" s="4">
        <v>60</v>
      </c>
      <c r="Q741" s="4">
        <v>63</v>
      </c>
      <c r="R741" s="15">
        <v>66</v>
      </c>
      <c r="S741" s="4">
        <v>69</v>
      </c>
      <c r="T741" s="4">
        <v>72</v>
      </c>
      <c r="U741" s="2">
        <v>75</v>
      </c>
      <c r="V741" s="4">
        <v>78</v>
      </c>
      <c r="W741" s="4">
        <v>81</v>
      </c>
      <c r="X741" s="15">
        <v>84</v>
      </c>
      <c r="Y741" s="4">
        <v>87</v>
      </c>
      <c r="Z741" s="4">
        <v>90</v>
      </c>
      <c r="AA741" s="4">
        <v>93</v>
      </c>
      <c r="AB741" s="4">
        <v>96</v>
      </c>
      <c r="AC741" s="4">
        <v>99</v>
      </c>
      <c r="AD741" s="15">
        <v>102</v>
      </c>
      <c r="AE741" s="1">
        <v>105</v>
      </c>
      <c r="AF741" s="4">
        <v>108</v>
      </c>
      <c r="AG741" s="4">
        <v>111</v>
      </c>
      <c r="AH741" s="4">
        <v>114</v>
      </c>
      <c r="AI741" s="4">
        <v>117</v>
      </c>
      <c r="AJ741" s="4">
        <v>120</v>
      </c>
      <c r="AK741" s="4">
        <v>123</v>
      </c>
      <c r="AL741" s="4">
        <v>126</v>
      </c>
      <c r="AM741" s="4">
        <v>129</v>
      </c>
      <c r="AN741" s="4">
        <v>132</v>
      </c>
      <c r="AO741" s="2">
        <v>135</v>
      </c>
      <c r="AP741" s="4">
        <v>138</v>
      </c>
      <c r="AQ741" s="4">
        <v>141</v>
      </c>
      <c r="AR741" s="4">
        <v>144</v>
      </c>
      <c r="AS741" s="4">
        <v>147</v>
      </c>
      <c r="AT741" s="4">
        <v>150</v>
      </c>
      <c r="AU741" s="4">
        <v>153</v>
      </c>
      <c r="AV741" s="4">
        <v>156</v>
      </c>
      <c r="AW741" s="4">
        <v>159</v>
      </c>
      <c r="AX741" s="4">
        <v>162</v>
      </c>
      <c r="AY741" s="1">
        <v>165</v>
      </c>
      <c r="AZ741" s="4">
        <v>168</v>
      </c>
      <c r="BA741" s="4">
        <v>171</v>
      </c>
      <c r="BB741" s="4">
        <v>174</v>
      </c>
      <c r="BC741" s="4">
        <v>177</v>
      </c>
      <c r="BD741" s="4">
        <v>180</v>
      </c>
      <c r="BE741" s="4">
        <v>183</v>
      </c>
      <c r="BF741" s="4">
        <v>186</v>
      </c>
      <c r="BG741" s="4">
        <v>189</v>
      </c>
      <c r="BH741" s="4">
        <v>192</v>
      </c>
      <c r="BI741" s="2">
        <v>195</v>
      </c>
      <c r="BJ741" s="17" t="s">
        <v>0</v>
      </c>
    </row>
    <row r="742" spans="1:62">
      <c r="A742" s="4" t="s">
        <v>803</v>
      </c>
      <c r="B742" s="14">
        <v>28</v>
      </c>
      <c r="C742" s="14">
        <v>31</v>
      </c>
      <c r="D742" s="14">
        <v>34</v>
      </c>
      <c r="E742" s="14">
        <v>37</v>
      </c>
      <c r="F742" s="14">
        <v>40</v>
      </c>
      <c r="G742" s="14">
        <v>43</v>
      </c>
      <c r="H742" s="14">
        <v>46</v>
      </c>
      <c r="I742" s="4">
        <v>49</v>
      </c>
      <c r="J742" s="15">
        <v>52</v>
      </c>
      <c r="K742" s="1">
        <v>55</v>
      </c>
      <c r="L742" s="4">
        <v>58</v>
      </c>
      <c r="M742" s="4">
        <v>61</v>
      </c>
      <c r="N742" s="4">
        <v>64</v>
      </c>
      <c r="O742" s="4">
        <v>67</v>
      </c>
      <c r="P742" s="4">
        <v>70</v>
      </c>
      <c r="Q742" s="4">
        <v>73</v>
      </c>
      <c r="R742" s="15">
        <v>76</v>
      </c>
      <c r="S742" s="4">
        <v>79</v>
      </c>
      <c r="T742" s="4">
        <v>82</v>
      </c>
      <c r="U742" s="2">
        <v>85</v>
      </c>
      <c r="V742" s="4">
        <v>88</v>
      </c>
      <c r="W742" s="4">
        <v>91</v>
      </c>
      <c r="X742" s="15">
        <v>94</v>
      </c>
      <c r="Y742" s="4">
        <v>97</v>
      </c>
      <c r="Z742" s="4">
        <v>100</v>
      </c>
      <c r="AA742" s="4">
        <v>103</v>
      </c>
      <c r="AB742" s="4">
        <v>106</v>
      </c>
      <c r="AC742" s="4">
        <v>109</v>
      </c>
      <c r="AD742" s="15">
        <v>112</v>
      </c>
      <c r="AE742" s="1">
        <v>115</v>
      </c>
      <c r="AF742" s="4">
        <v>118</v>
      </c>
      <c r="AG742" s="4">
        <v>121</v>
      </c>
      <c r="AH742" s="4">
        <v>124</v>
      </c>
      <c r="AI742" s="4">
        <v>127</v>
      </c>
      <c r="AJ742" s="4">
        <v>130</v>
      </c>
      <c r="AK742" s="4">
        <v>133</v>
      </c>
      <c r="AL742" s="4">
        <v>136</v>
      </c>
      <c r="AM742" s="4">
        <v>139</v>
      </c>
      <c r="AN742" s="4">
        <v>142</v>
      </c>
      <c r="AO742" s="2">
        <v>145</v>
      </c>
      <c r="AP742" s="4">
        <v>148</v>
      </c>
      <c r="AQ742" s="4">
        <v>151</v>
      </c>
      <c r="AR742" s="4">
        <v>154</v>
      </c>
      <c r="AS742" s="4">
        <v>157</v>
      </c>
      <c r="AT742" s="4">
        <v>160</v>
      </c>
      <c r="AU742" s="4">
        <v>163</v>
      </c>
      <c r="AV742" s="4">
        <v>166</v>
      </c>
      <c r="AW742" s="4">
        <v>169</v>
      </c>
      <c r="AX742" s="4">
        <v>172</v>
      </c>
      <c r="AY742" s="1">
        <v>175</v>
      </c>
      <c r="AZ742" s="4">
        <v>178</v>
      </c>
      <c r="BA742" s="4">
        <v>181</v>
      </c>
      <c r="BB742" s="4">
        <v>184</v>
      </c>
      <c r="BC742" s="4">
        <v>187</v>
      </c>
      <c r="BD742" s="4">
        <v>190</v>
      </c>
      <c r="BE742" s="4">
        <v>193</v>
      </c>
      <c r="BF742" s="4">
        <v>196</v>
      </c>
      <c r="BG742" s="4">
        <v>199</v>
      </c>
      <c r="BH742" s="4">
        <v>202</v>
      </c>
      <c r="BI742" s="2">
        <v>205</v>
      </c>
      <c r="BJ742" s="17" t="s">
        <v>0</v>
      </c>
    </row>
    <row r="743" spans="1:62">
      <c r="A743" s="4" t="s">
        <v>543</v>
      </c>
      <c r="B743" s="14">
        <v>14</v>
      </c>
      <c r="C743" s="14">
        <v>15</v>
      </c>
      <c r="D743" s="14">
        <v>16</v>
      </c>
      <c r="E743" s="14">
        <v>17</v>
      </c>
      <c r="F743" s="14">
        <v>18</v>
      </c>
      <c r="G743" s="14">
        <v>19</v>
      </c>
      <c r="H743" s="14">
        <v>20</v>
      </c>
      <c r="I743" s="4">
        <v>21</v>
      </c>
      <c r="J743" s="15">
        <v>22</v>
      </c>
      <c r="K743" s="1">
        <v>23</v>
      </c>
      <c r="L743" s="4">
        <v>24</v>
      </c>
      <c r="M743" s="4">
        <v>25</v>
      </c>
      <c r="N743" s="4">
        <v>26</v>
      </c>
      <c r="O743" s="4">
        <v>27</v>
      </c>
      <c r="P743" s="4">
        <v>28</v>
      </c>
      <c r="Q743" s="4">
        <v>29</v>
      </c>
      <c r="R743" s="15">
        <v>30</v>
      </c>
      <c r="S743" s="4">
        <v>31</v>
      </c>
      <c r="T743" s="4">
        <v>32</v>
      </c>
      <c r="U743" s="2">
        <v>33</v>
      </c>
      <c r="V743" s="4">
        <v>34</v>
      </c>
      <c r="W743" s="4">
        <v>35</v>
      </c>
      <c r="X743" s="15">
        <v>36</v>
      </c>
      <c r="Y743" s="4">
        <v>37</v>
      </c>
      <c r="Z743" s="4">
        <v>38</v>
      </c>
      <c r="AA743" s="4">
        <v>39</v>
      </c>
      <c r="AB743" s="4">
        <v>40</v>
      </c>
      <c r="AC743" s="4">
        <v>41</v>
      </c>
      <c r="AD743" s="15">
        <v>42</v>
      </c>
      <c r="AE743" s="1">
        <v>43</v>
      </c>
      <c r="AF743" s="4">
        <v>44</v>
      </c>
      <c r="AG743" s="4">
        <v>45</v>
      </c>
      <c r="AH743" s="4">
        <v>46</v>
      </c>
      <c r="AI743" s="4">
        <v>47</v>
      </c>
      <c r="AJ743" s="4">
        <v>48</v>
      </c>
      <c r="AK743" s="4">
        <v>49</v>
      </c>
      <c r="AL743" s="4">
        <v>50</v>
      </c>
      <c r="AM743" s="4">
        <v>51</v>
      </c>
      <c r="AN743" s="4">
        <v>52</v>
      </c>
      <c r="AO743" s="2">
        <v>53</v>
      </c>
      <c r="AP743" s="4">
        <v>54</v>
      </c>
      <c r="AQ743" s="4">
        <v>55</v>
      </c>
      <c r="AR743" s="4">
        <v>56</v>
      </c>
      <c r="AS743" s="4">
        <v>57</v>
      </c>
      <c r="AT743" s="4">
        <v>58</v>
      </c>
      <c r="AU743" s="4">
        <v>59</v>
      </c>
      <c r="AV743" s="4">
        <v>60</v>
      </c>
      <c r="AW743" s="4">
        <v>61</v>
      </c>
      <c r="AX743" s="4">
        <v>62</v>
      </c>
      <c r="AY743" s="1">
        <v>63</v>
      </c>
      <c r="AZ743" s="4">
        <v>64</v>
      </c>
      <c r="BA743" s="4">
        <v>65</v>
      </c>
      <c r="BB743" s="4">
        <v>66</v>
      </c>
      <c r="BC743" s="4">
        <v>67</v>
      </c>
      <c r="BD743" s="4">
        <v>68</v>
      </c>
      <c r="BE743" s="4">
        <v>69</v>
      </c>
      <c r="BF743" s="4">
        <v>70</v>
      </c>
      <c r="BG743" s="4">
        <v>71</v>
      </c>
      <c r="BH743" s="4">
        <v>72</v>
      </c>
      <c r="BI743" s="2">
        <v>73</v>
      </c>
      <c r="BJ743" s="17" t="s">
        <v>0</v>
      </c>
    </row>
    <row r="744" spans="1:62">
      <c r="A744" s="4" t="s">
        <v>3</v>
      </c>
      <c r="B744" s="14"/>
      <c r="C744" s="14"/>
      <c r="D744" s="14"/>
      <c r="E744" s="14"/>
      <c r="F744" s="14"/>
      <c r="G744" s="14"/>
      <c r="H744" s="14"/>
      <c r="J744" s="15"/>
      <c r="R744" s="15"/>
      <c r="X744" s="15"/>
      <c r="AD744" s="15"/>
      <c r="BJ744" s="17"/>
    </row>
    <row r="745" spans="1:62">
      <c r="A745" s="4" t="s">
        <v>804</v>
      </c>
      <c r="B745" s="14"/>
      <c r="C745" s="14"/>
      <c r="D745" s="14"/>
      <c r="E745" s="14"/>
      <c r="F745" s="14"/>
      <c r="G745" s="14"/>
      <c r="H745" s="14"/>
      <c r="J745" s="15"/>
      <c r="R745" s="15"/>
      <c r="X745" s="15"/>
      <c r="AD745" s="15"/>
      <c r="BJ745" s="17"/>
    </row>
    <row r="746" spans="1:62">
      <c r="A746" s="4" t="s">
        <v>582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585</v>
      </c>
      <c r="B747" s="14">
        <v>213</v>
      </c>
      <c r="C747" s="14">
        <v>244</v>
      </c>
      <c r="D747" s="14">
        <v>276</v>
      </c>
      <c r="E747" s="14">
        <v>308</v>
      </c>
      <c r="F747" s="14">
        <v>340</v>
      </c>
      <c r="G747" s="14">
        <v>372</v>
      </c>
      <c r="H747" s="14">
        <v>404</v>
      </c>
      <c r="I747" s="4">
        <v>436</v>
      </c>
      <c r="J747" s="15">
        <v>468</v>
      </c>
      <c r="K747" s="1">
        <v>500</v>
      </c>
      <c r="L747" s="4">
        <v>532</v>
      </c>
      <c r="M747" s="4">
        <v>564</v>
      </c>
      <c r="N747" s="4">
        <v>596</v>
      </c>
      <c r="O747" s="4">
        <v>628</v>
      </c>
      <c r="P747" s="4">
        <v>660</v>
      </c>
      <c r="Q747" s="4">
        <v>692</v>
      </c>
      <c r="R747" s="15">
        <v>724</v>
      </c>
      <c r="S747" s="4">
        <v>756</v>
      </c>
      <c r="T747" s="4">
        <v>788</v>
      </c>
      <c r="U747" s="2">
        <v>820</v>
      </c>
      <c r="V747" s="4">
        <v>852</v>
      </c>
      <c r="W747" s="4">
        <v>884</v>
      </c>
      <c r="X747" s="15">
        <v>916</v>
      </c>
      <c r="Y747" s="4">
        <v>948</v>
      </c>
      <c r="Z747" s="4">
        <v>980</v>
      </c>
      <c r="AA747" s="4">
        <v>1012</v>
      </c>
      <c r="AB747" s="4">
        <v>1044</v>
      </c>
      <c r="AC747" s="4">
        <v>1076</v>
      </c>
      <c r="AD747" s="15">
        <v>1108</v>
      </c>
      <c r="AE747" s="1">
        <v>1140</v>
      </c>
      <c r="AF747" s="4">
        <v>1172</v>
      </c>
      <c r="AG747" s="4">
        <v>1204</v>
      </c>
      <c r="AH747" s="4">
        <v>1236</v>
      </c>
      <c r="AI747" s="4">
        <v>1268</v>
      </c>
      <c r="AJ747" s="4">
        <v>1300</v>
      </c>
      <c r="AK747" s="4">
        <v>1332</v>
      </c>
      <c r="AL747" s="4">
        <v>1364</v>
      </c>
      <c r="AM747" s="4">
        <v>1396</v>
      </c>
      <c r="AN747" s="4">
        <v>1428</v>
      </c>
      <c r="AO747" s="2">
        <v>1460</v>
      </c>
      <c r="AP747" s="4">
        <v>1492</v>
      </c>
      <c r="AQ747" s="4">
        <v>1524</v>
      </c>
      <c r="AR747" s="4">
        <v>1556</v>
      </c>
      <c r="AS747" s="4">
        <v>1588</v>
      </c>
      <c r="AT747" s="4">
        <v>1620</v>
      </c>
      <c r="AU747" s="4">
        <v>1652</v>
      </c>
      <c r="AV747" s="4">
        <v>1684</v>
      </c>
      <c r="AW747" s="4">
        <v>1716</v>
      </c>
      <c r="AX747" s="4">
        <v>1748</v>
      </c>
      <c r="AY747" s="1">
        <v>1780</v>
      </c>
      <c r="AZ747" s="4">
        <v>1812</v>
      </c>
      <c r="BA747" s="4">
        <v>1844</v>
      </c>
      <c r="BB747" s="4">
        <v>1876</v>
      </c>
      <c r="BC747" s="4">
        <v>1908</v>
      </c>
      <c r="BD747" s="4">
        <v>1940</v>
      </c>
      <c r="BE747" s="4">
        <v>1972</v>
      </c>
      <c r="BF747" s="4">
        <v>2004</v>
      </c>
      <c r="BG747" s="4">
        <v>2036</v>
      </c>
      <c r="BH747" s="4">
        <v>2068</v>
      </c>
      <c r="BI747" s="2">
        <v>2100</v>
      </c>
      <c r="BJ747" s="17" t="s">
        <v>0</v>
      </c>
    </row>
    <row r="748" spans="1:62">
      <c r="A748" s="4" t="s">
        <v>586</v>
      </c>
      <c r="B748" s="14">
        <v>413</v>
      </c>
      <c r="C748" s="14">
        <v>474</v>
      </c>
      <c r="D748" s="14">
        <v>536</v>
      </c>
      <c r="E748" s="14">
        <v>598</v>
      </c>
      <c r="F748" s="14">
        <v>660</v>
      </c>
      <c r="G748" s="14">
        <v>722</v>
      </c>
      <c r="H748" s="14">
        <v>784</v>
      </c>
      <c r="I748" s="4">
        <v>846</v>
      </c>
      <c r="J748" s="15">
        <v>908</v>
      </c>
      <c r="K748" s="1">
        <v>970</v>
      </c>
      <c r="L748" s="4">
        <v>1032</v>
      </c>
      <c r="M748" s="4">
        <v>1094</v>
      </c>
      <c r="N748" s="4">
        <v>1156</v>
      </c>
      <c r="O748" s="4">
        <v>1218</v>
      </c>
      <c r="P748" s="4">
        <v>1280</v>
      </c>
      <c r="Q748" s="4">
        <v>1342</v>
      </c>
      <c r="R748" s="15">
        <v>1404</v>
      </c>
      <c r="S748" s="4">
        <v>1466</v>
      </c>
      <c r="T748" s="4">
        <v>1528</v>
      </c>
      <c r="U748" s="2">
        <v>1590</v>
      </c>
      <c r="V748" s="4">
        <v>1652</v>
      </c>
      <c r="W748" s="4">
        <v>1713</v>
      </c>
      <c r="X748" s="15">
        <v>1775</v>
      </c>
      <c r="Y748" s="4">
        <v>1837</v>
      </c>
      <c r="Z748" s="4">
        <v>1899</v>
      </c>
      <c r="AA748" s="4">
        <v>1961</v>
      </c>
      <c r="AB748" s="4">
        <v>2023</v>
      </c>
      <c r="AC748" s="4">
        <v>2085</v>
      </c>
      <c r="AD748" s="15">
        <v>2147</v>
      </c>
      <c r="AE748" s="1">
        <v>2209</v>
      </c>
      <c r="AF748" s="4">
        <v>2271</v>
      </c>
      <c r="AG748" s="4">
        <v>2333</v>
      </c>
      <c r="AH748" s="4">
        <v>2395</v>
      </c>
      <c r="AI748" s="4">
        <v>2457</v>
      </c>
      <c r="AJ748" s="4">
        <v>2519</v>
      </c>
      <c r="AK748" s="4">
        <v>2581</v>
      </c>
      <c r="AL748" s="4">
        <v>2643</v>
      </c>
      <c r="AM748" s="4">
        <v>2705</v>
      </c>
      <c r="AN748" s="4">
        <v>2767</v>
      </c>
      <c r="AO748" s="2">
        <v>2829</v>
      </c>
      <c r="AP748" s="4">
        <v>2891</v>
      </c>
      <c r="AQ748" s="4">
        <v>2952</v>
      </c>
      <c r="AR748" s="4">
        <v>3014</v>
      </c>
      <c r="AS748" s="4">
        <v>3076</v>
      </c>
      <c r="AT748" s="4">
        <v>3138</v>
      </c>
      <c r="AU748" s="4">
        <v>3200</v>
      </c>
      <c r="AV748" s="4">
        <v>3262</v>
      </c>
      <c r="AW748" s="4">
        <v>3324</v>
      </c>
      <c r="AX748" s="4">
        <v>3386</v>
      </c>
      <c r="AY748" s="1">
        <v>3448</v>
      </c>
      <c r="AZ748" s="4">
        <v>3510</v>
      </c>
      <c r="BA748" s="4">
        <v>3572</v>
      </c>
      <c r="BB748" s="4">
        <v>3634</v>
      </c>
      <c r="BC748" s="4">
        <v>3696</v>
      </c>
      <c r="BD748" s="4">
        <v>3758</v>
      </c>
      <c r="BE748" s="4">
        <v>3820</v>
      </c>
      <c r="BF748" s="4">
        <v>3882</v>
      </c>
      <c r="BG748" s="4">
        <v>3944</v>
      </c>
      <c r="BH748" s="4">
        <v>4006</v>
      </c>
      <c r="BI748" s="2">
        <v>4068</v>
      </c>
      <c r="BJ748" s="17" t="s">
        <v>0</v>
      </c>
    </row>
    <row r="749" spans="1:62">
      <c r="A749" s="4" t="s">
        <v>587</v>
      </c>
      <c r="B749" s="14">
        <v>1026</v>
      </c>
      <c r="C749" s="14">
        <v>1179</v>
      </c>
      <c r="D749" s="14">
        <v>1333</v>
      </c>
      <c r="E749" s="14">
        <v>1487</v>
      </c>
      <c r="F749" s="14">
        <v>1641</v>
      </c>
      <c r="G749" s="14">
        <v>1795</v>
      </c>
      <c r="H749" s="14">
        <v>1949</v>
      </c>
      <c r="I749" s="4">
        <v>2103</v>
      </c>
      <c r="J749" s="15">
        <v>2257</v>
      </c>
      <c r="K749" s="1">
        <v>2411</v>
      </c>
      <c r="L749" s="4">
        <v>2565</v>
      </c>
      <c r="M749" s="4">
        <v>2718</v>
      </c>
      <c r="N749" s="4">
        <v>2872</v>
      </c>
      <c r="O749" s="4">
        <v>3026</v>
      </c>
      <c r="P749" s="4">
        <v>3180</v>
      </c>
      <c r="Q749" s="4">
        <v>3334</v>
      </c>
      <c r="R749" s="15">
        <v>3488</v>
      </c>
      <c r="S749" s="4">
        <v>3642</v>
      </c>
      <c r="T749" s="4">
        <v>3796</v>
      </c>
      <c r="U749" s="2">
        <v>3950</v>
      </c>
      <c r="V749" s="4">
        <v>4104</v>
      </c>
      <c r="W749" s="4">
        <v>4257</v>
      </c>
      <c r="X749" s="15">
        <v>4411</v>
      </c>
      <c r="Y749" s="4">
        <v>4565</v>
      </c>
      <c r="Z749" s="4">
        <v>4719</v>
      </c>
      <c r="AA749" s="4">
        <v>4873</v>
      </c>
      <c r="AB749" s="4">
        <v>5027</v>
      </c>
      <c r="AC749" s="4">
        <v>5181</v>
      </c>
      <c r="AD749" s="15">
        <v>5335</v>
      </c>
      <c r="AE749" s="1">
        <v>5489</v>
      </c>
      <c r="AF749" s="4">
        <v>5643</v>
      </c>
      <c r="AG749" s="4">
        <v>5796</v>
      </c>
      <c r="AH749" s="4">
        <v>5950</v>
      </c>
      <c r="AI749" s="4">
        <v>6104</v>
      </c>
      <c r="AJ749" s="4">
        <v>6258</v>
      </c>
      <c r="AK749" s="4">
        <v>6412</v>
      </c>
      <c r="AL749" s="4">
        <v>6566</v>
      </c>
      <c r="AM749" s="4">
        <v>6720</v>
      </c>
      <c r="AN749" s="4">
        <v>6874</v>
      </c>
      <c r="AO749" s="2">
        <v>7028</v>
      </c>
      <c r="AP749" s="4">
        <v>7182</v>
      </c>
      <c r="AQ749" s="4">
        <v>7335</v>
      </c>
      <c r="AR749" s="4">
        <v>7489</v>
      </c>
      <c r="AS749" s="4">
        <v>7643</v>
      </c>
      <c r="AT749" s="4">
        <v>7797</v>
      </c>
      <c r="AU749" s="4">
        <v>7951</v>
      </c>
      <c r="AV749" s="4">
        <v>8105</v>
      </c>
      <c r="AW749" s="4">
        <v>8259</v>
      </c>
      <c r="AX749" s="4">
        <v>8413</v>
      </c>
      <c r="AY749" s="1">
        <v>8567</v>
      </c>
      <c r="AZ749" s="4">
        <v>8721</v>
      </c>
      <c r="BA749" s="4">
        <v>8874</v>
      </c>
      <c r="BB749" s="4">
        <v>9028</v>
      </c>
      <c r="BC749" s="4">
        <v>9182</v>
      </c>
      <c r="BD749" s="4">
        <v>9336</v>
      </c>
      <c r="BE749" s="4">
        <v>9490</v>
      </c>
      <c r="BF749" s="4">
        <v>9644</v>
      </c>
      <c r="BG749" s="4">
        <v>9798</v>
      </c>
      <c r="BH749" s="4">
        <v>9952</v>
      </c>
      <c r="BI749" s="2">
        <v>10106</v>
      </c>
      <c r="BJ749" s="17" t="s">
        <v>0</v>
      </c>
    </row>
    <row r="750" spans="1:62">
      <c r="A750" s="4" t="s">
        <v>588</v>
      </c>
      <c r="B750" s="14"/>
      <c r="C750" s="14"/>
      <c r="D750" s="14"/>
      <c r="E750" s="14"/>
      <c r="F750" s="14"/>
      <c r="G750" s="14"/>
      <c r="H750" s="14"/>
      <c r="J750" s="15"/>
      <c r="R750" s="15"/>
      <c r="X750" s="15"/>
      <c r="AD750" s="15"/>
      <c r="BJ750" s="17"/>
    </row>
    <row r="751" spans="1:62">
      <c r="A751" s="4" t="s">
        <v>805</v>
      </c>
      <c r="B751" s="14">
        <v>15</v>
      </c>
      <c r="C751" s="14">
        <v>23</v>
      </c>
      <c r="D751" s="14">
        <v>31</v>
      </c>
      <c r="E751" s="14">
        <v>39</v>
      </c>
      <c r="F751" s="14">
        <v>47</v>
      </c>
      <c r="G751" s="14">
        <v>55</v>
      </c>
      <c r="H751" s="14">
        <v>63</v>
      </c>
      <c r="I751" s="4">
        <v>71</v>
      </c>
      <c r="J751" s="15">
        <v>87</v>
      </c>
      <c r="K751" s="1">
        <v>103</v>
      </c>
      <c r="L751" s="4">
        <v>119</v>
      </c>
      <c r="M751" s="4">
        <v>135</v>
      </c>
      <c r="N751" s="4">
        <v>151</v>
      </c>
      <c r="O751" s="4">
        <v>167</v>
      </c>
      <c r="P751" s="4">
        <v>183</v>
      </c>
      <c r="Q751" s="4">
        <v>199</v>
      </c>
      <c r="R751" s="15">
        <v>231</v>
      </c>
      <c r="S751" s="4">
        <v>263</v>
      </c>
      <c r="T751" s="4">
        <v>295</v>
      </c>
      <c r="U751" s="2">
        <v>327</v>
      </c>
      <c r="V751" s="4">
        <v>359</v>
      </c>
      <c r="W751" s="4">
        <v>391</v>
      </c>
      <c r="X751" s="15">
        <v>439</v>
      </c>
      <c r="Y751" s="4">
        <v>487</v>
      </c>
      <c r="Z751" s="4">
        <v>535</v>
      </c>
      <c r="AA751" s="4">
        <v>583</v>
      </c>
      <c r="AB751" s="4">
        <v>631</v>
      </c>
      <c r="AC751" s="4">
        <v>679</v>
      </c>
      <c r="AD751" s="15">
        <v>743</v>
      </c>
      <c r="AE751" s="1">
        <v>807</v>
      </c>
      <c r="AF751" s="4">
        <v>871</v>
      </c>
      <c r="AG751" s="4">
        <v>935</v>
      </c>
      <c r="AH751" s="4">
        <v>999</v>
      </c>
      <c r="AI751" s="4">
        <v>1063</v>
      </c>
      <c r="AJ751" s="4">
        <v>1127</v>
      </c>
      <c r="AK751" s="4">
        <v>1191</v>
      </c>
      <c r="AL751" s="4">
        <v>1255</v>
      </c>
      <c r="AM751" s="4">
        <v>1319</v>
      </c>
      <c r="AN751" s="4">
        <v>1383</v>
      </c>
      <c r="AO751" s="2">
        <v>1447</v>
      </c>
      <c r="AP751" s="4">
        <v>1511</v>
      </c>
      <c r="AQ751" s="4">
        <v>1575</v>
      </c>
      <c r="AR751" s="4">
        <v>1639</v>
      </c>
      <c r="AS751" s="4">
        <v>1703</v>
      </c>
      <c r="AT751" s="4">
        <v>1767</v>
      </c>
      <c r="AU751" s="4">
        <v>1831</v>
      </c>
      <c r="AV751" s="4">
        <v>1895</v>
      </c>
      <c r="AW751" s="4">
        <v>1959</v>
      </c>
      <c r="AX751" s="4">
        <v>2023</v>
      </c>
      <c r="AY751" s="1">
        <v>2087</v>
      </c>
      <c r="AZ751" s="4">
        <v>2151</v>
      </c>
      <c r="BA751" s="4">
        <v>2215</v>
      </c>
      <c r="BB751" s="4">
        <v>2279</v>
      </c>
      <c r="BC751" s="4">
        <v>2343</v>
      </c>
      <c r="BD751" s="4">
        <v>2407</v>
      </c>
      <c r="BE751" s="4">
        <v>2471</v>
      </c>
      <c r="BF751" s="4">
        <v>2535</v>
      </c>
      <c r="BG751" s="4">
        <v>2599</v>
      </c>
      <c r="BH751" s="4">
        <v>2663</v>
      </c>
      <c r="BI751" s="2">
        <v>2727</v>
      </c>
      <c r="BJ751" s="17" t="s">
        <v>0</v>
      </c>
    </row>
    <row r="752" spans="1:62">
      <c r="A752" s="4" t="s">
        <v>788</v>
      </c>
      <c r="B752" s="14">
        <v>20</v>
      </c>
      <c r="C752" s="14">
        <v>21.3</v>
      </c>
      <c r="D752" s="14">
        <v>22.6</v>
      </c>
      <c r="E752" s="14">
        <v>24</v>
      </c>
      <c r="F752" s="14">
        <v>25.3</v>
      </c>
      <c r="G752" s="14">
        <v>26.6</v>
      </c>
      <c r="H752" s="14">
        <v>28</v>
      </c>
      <c r="I752" s="4">
        <v>29.3</v>
      </c>
      <c r="J752" s="15">
        <v>30.6</v>
      </c>
      <c r="K752" s="1">
        <v>32</v>
      </c>
      <c r="L752" s="4">
        <v>33.299999999999997</v>
      </c>
      <c r="M752" s="4">
        <v>34.6</v>
      </c>
      <c r="N752" s="4">
        <v>36</v>
      </c>
      <c r="O752" s="4">
        <v>37.299999999999997</v>
      </c>
      <c r="P752" s="4">
        <v>38.6</v>
      </c>
      <c r="Q752" s="4">
        <v>40</v>
      </c>
      <c r="R752" s="15">
        <v>41.3</v>
      </c>
      <c r="S752" s="4">
        <v>42.6</v>
      </c>
      <c r="T752" s="4">
        <v>44</v>
      </c>
      <c r="U752" s="2">
        <v>45.3</v>
      </c>
      <c r="V752" s="4">
        <v>46.6</v>
      </c>
      <c r="W752" s="4">
        <v>48</v>
      </c>
      <c r="X752" s="15">
        <v>49.3</v>
      </c>
      <c r="Y752" s="4">
        <v>50.6</v>
      </c>
      <c r="Z752" s="4">
        <v>52</v>
      </c>
      <c r="AA752" s="4">
        <v>53.3</v>
      </c>
      <c r="AB752" s="4">
        <v>54.6</v>
      </c>
      <c r="AC752" s="4">
        <v>56</v>
      </c>
      <c r="AD752" s="15">
        <v>57.3</v>
      </c>
      <c r="AE752" s="1">
        <v>58.6</v>
      </c>
      <c r="AF752" s="4">
        <v>60</v>
      </c>
      <c r="AG752" s="4">
        <v>61.3</v>
      </c>
      <c r="AH752" s="4">
        <v>62.6</v>
      </c>
      <c r="AI752" s="4">
        <v>64</v>
      </c>
      <c r="AJ752" s="4">
        <v>65.3</v>
      </c>
      <c r="AK752" s="4">
        <v>66.599999999999994</v>
      </c>
      <c r="AL752" s="4">
        <v>68</v>
      </c>
      <c r="AM752" s="4">
        <v>69.3</v>
      </c>
      <c r="AN752" s="4">
        <v>70.599999999999994</v>
      </c>
      <c r="AO752" s="2">
        <v>72</v>
      </c>
      <c r="AP752" s="4">
        <v>73.3</v>
      </c>
      <c r="AQ752" s="4">
        <v>74.599999999999994</v>
      </c>
      <c r="AR752" s="4">
        <v>76</v>
      </c>
      <c r="AS752" s="4">
        <v>77.3</v>
      </c>
      <c r="AT752" s="4">
        <v>78.599999999999994</v>
      </c>
      <c r="AU752" s="4">
        <v>80</v>
      </c>
      <c r="AV752" s="4">
        <v>81.3</v>
      </c>
      <c r="AW752" s="4">
        <v>82.6</v>
      </c>
      <c r="AX752" s="4">
        <v>84</v>
      </c>
      <c r="AY752" s="1">
        <v>85.3</v>
      </c>
      <c r="AZ752" s="4">
        <v>86.6</v>
      </c>
      <c r="BA752" s="4">
        <v>88</v>
      </c>
      <c r="BB752" s="4">
        <v>89.3</v>
      </c>
      <c r="BC752" s="4">
        <v>90.6</v>
      </c>
      <c r="BD752" s="4">
        <v>92</v>
      </c>
      <c r="BE752" s="4">
        <v>93.3</v>
      </c>
      <c r="BF752" s="4">
        <v>94.6</v>
      </c>
      <c r="BG752" s="4">
        <v>96</v>
      </c>
      <c r="BH752" s="4">
        <v>97.3</v>
      </c>
      <c r="BI752" s="2">
        <v>98.6</v>
      </c>
      <c r="BJ752" s="17" t="s">
        <v>0</v>
      </c>
    </row>
    <row r="753" spans="1:62">
      <c r="A753" s="4" t="s">
        <v>543</v>
      </c>
      <c r="B753" s="14">
        <v>25</v>
      </c>
      <c r="C753" s="14">
        <v>26</v>
      </c>
      <c r="D753" s="14">
        <v>27</v>
      </c>
      <c r="E753" s="14">
        <v>28</v>
      </c>
      <c r="F753" s="14">
        <v>29</v>
      </c>
      <c r="G753" s="14">
        <v>30</v>
      </c>
      <c r="H753" s="14">
        <v>31</v>
      </c>
      <c r="I753" s="4">
        <v>32</v>
      </c>
      <c r="J753" s="15">
        <v>33</v>
      </c>
      <c r="K753" s="1">
        <v>34</v>
      </c>
      <c r="L753" s="4">
        <v>35</v>
      </c>
      <c r="M753" s="4">
        <v>36</v>
      </c>
      <c r="N753" s="4">
        <v>37</v>
      </c>
      <c r="O753" s="4">
        <v>38</v>
      </c>
      <c r="P753" s="4">
        <v>39</v>
      </c>
      <c r="Q753" s="4">
        <v>40</v>
      </c>
      <c r="R753" s="15">
        <v>41</v>
      </c>
      <c r="S753" s="4">
        <v>42</v>
      </c>
      <c r="T753" s="4">
        <v>43</v>
      </c>
      <c r="U753" s="2">
        <v>44</v>
      </c>
      <c r="V753" s="4">
        <v>45</v>
      </c>
      <c r="W753" s="4">
        <v>46</v>
      </c>
      <c r="X753" s="15">
        <v>47</v>
      </c>
      <c r="Y753" s="4">
        <v>48</v>
      </c>
      <c r="Z753" s="4">
        <v>49</v>
      </c>
      <c r="AA753" s="4">
        <v>50</v>
      </c>
      <c r="AB753" s="4">
        <v>51</v>
      </c>
      <c r="AC753" s="4">
        <v>52</v>
      </c>
      <c r="AD753" s="15">
        <v>53</v>
      </c>
      <c r="AE753" s="1">
        <v>54</v>
      </c>
      <c r="AF753" s="4">
        <v>55</v>
      </c>
      <c r="AG753" s="4">
        <v>56</v>
      </c>
      <c r="AH753" s="4">
        <v>57</v>
      </c>
      <c r="AI753" s="4">
        <v>58</v>
      </c>
      <c r="AJ753" s="4">
        <v>59</v>
      </c>
      <c r="AK753" s="4">
        <v>60</v>
      </c>
      <c r="AL753" s="4">
        <v>61</v>
      </c>
      <c r="AM753" s="4">
        <v>62</v>
      </c>
      <c r="AN753" s="4">
        <v>63</v>
      </c>
      <c r="AO753" s="2">
        <v>64</v>
      </c>
      <c r="AP753" s="4">
        <v>65</v>
      </c>
      <c r="AQ753" s="4">
        <v>66</v>
      </c>
      <c r="AR753" s="4">
        <v>67</v>
      </c>
      <c r="AS753" s="4">
        <v>68</v>
      </c>
      <c r="AT753" s="4">
        <v>69</v>
      </c>
      <c r="AU753" s="4">
        <v>70</v>
      </c>
      <c r="AV753" s="4">
        <v>71</v>
      </c>
      <c r="AW753" s="4">
        <v>72</v>
      </c>
      <c r="AX753" s="4">
        <v>73</v>
      </c>
      <c r="AY753" s="1">
        <v>74</v>
      </c>
      <c r="AZ753" s="4">
        <v>75</v>
      </c>
      <c r="BA753" s="4">
        <v>76</v>
      </c>
      <c r="BB753" s="4">
        <v>77</v>
      </c>
      <c r="BC753" s="4">
        <v>78</v>
      </c>
      <c r="BD753" s="4">
        <v>79</v>
      </c>
      <c r="BE753" s="4">
        <v>80</v>
      </c>
      <c r="BF753" s="4">
        <v>81</v>
      </c>
      <c r="BG753" s="4">
        <v>82</v>
      </c>
      <c r="BH753" s="4">
        <v>83</v>
      </c>
      <c r="BI753" s="2">
        <v>84</v>
      </c>
      <c r="BJ753" s="17" t="s">
        <v>0</v>
      </c>
    </row>
    <row r="754" spans="1:62">
      <c r="A754" s="4" t="s">
        <v>3</v>
      </c>
      <c r="B754" s="14"/>
      <c r="C754" s="14"/>
      <c r="D754" s="14"/>
      <c r="E754" s="14"/>
      <c r="F754" s="14"/>
      <c r="G754" s="14"/>
      <c r="H754" s="14"/>
      <c r="J754" s="15"/>
      <c r="R754" s="15"/>
      <c r="X754" s="15"/>
      <c r="AD754" s="15"/>
      <c r="BJ754" s="17"/>
    </row>
    <row r="755" spans="1:62">
      <c r="A755" s="4" t="s">
        <v>806</v>
      </c>
      <c r="B755" s="14"/>
      <c r="C755" s="14"/>
      <c r="D755" s="14"/>
      <c r="E755" s="14"/>
      <c r="F755" s="14"/>
      <c r="G755" s="14"/>
      <c r="H755" s="14"/>
      <c r="J755" s="15"/>
      <c r="R755" s="15"/>
      <c r="X755" s="15"/>
      <c r="AD755" s="15"/>
      <c r="BJ755" s="17"/>
    </row>
    <row r="756" spans="1:62">
      <c r="A756" s="4" t="s">
        <v>582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585</v>
      </c>
      <c r="B757" s="14">
        <v>676</v>
      </c>
      <c r="C757" s="14">
        <v>689</v>
      </c>
      <c r="D757" s="14">
        <v>702</v>
      </c>
      <c r="E757" s="14">
        <v>715</v>
      </c>
      <c r="F757" s="14">
        <v>728</v>
      </c>
      <c r="G757" s="14">
        <v>741</v>
      </c>
      <c r="H757" s="14">
        <v>754</v>
      </c>
      <c r="I757" s="4">
        <v>767</v>
      </c>
      <c r="J757" s="15">
        <v>780</v>
      </c>
      <c r="K757" s="1">
        <v>793</v>
      </c>
      <c r="L757" s="4">
        <v>806</v>
      </c>
      <c r="M757" s="4">
        <v>819</v>
      </c>
      <c r="N757" s="4">
        <v>832</v>
      </c>
      <c r="O757" s="4">
        <v>845</v>
      </c>
      <c r="P757" s="4">
        <v>858</v>
      </c>
      <c r="Q757" s="4">
        <v>871</v>
      </c>
      <c r="R757" s="15">
        <v>884</v>
      </c>
      <c r="S757" s="4">
        <v>897</v>
      </c>
      <c r="T757" s="4">
        <v>910</v>
      </c>
      <c r="U757" s="2">
        <v>923</v>
      </c>
      <c r="V757" s="4">
        <v>936</v>
      </c>
      <c r="W757" s="4">
        <v>949</v>
      </c>
      <c r="X757" s="15">
        <v>962</v>
      </c>
      <c r="Y757" s="4">
        <v>975</v>
      </c>
      <c r="Z757" s="4">
        <v>988</v>
      </c>
      <c r="AA757" s="4">
        <v>1001</v>
      </c>
      <c r="AB757" s="4">
        <v>1014</v>
      </c>
      <c r="AC757" s="4">
        <v>1027</v>
      </c>
      <c r="AD757" s="15">
        <v>1040</v>
      </c>
      <c r="AE757" s="1">
        <v>1053</v>
      </c>
      <c r="AF757" s="4">
        <v>1066</v>
      </c>
      <c r="AG757" s="4">
        <v>1079</v>
      </c>
      <c r="AH757" s="4">
        <v>1092</v>
      </c>
      <c r="AI757" s="4">
        <v>1105</v>
      </c>
      <c r="AJ757" s="4">
        <v>1118</v>
      </c>
      <c r="AK757" s="4">
        <v>1131</v>
      </c>
      <c r="AL757" s="4">
        <v>1144</v>
      </c>
      <c r="AM757" s="4">
        <v>1157</v>
      </c>
      <c r="AN757" s="4">
        <v>1170</v>
      </c>
      <c r="AO757" s="2">
        <v>1183</v>
      </c>
      <c r="AP757" s="4">
        <v>1196</v>
      </c>
      <c r="AQ757" s="4">
        <v>1209</v>
      </c>
      <c r="AR757" s="4">
        <v>1222</v>
      </c>
      <c r="AS757" s="4">
        <v>1235</v>
      </c>
      <c r="AT757" s="4">
        <v>1248</v>
      </c>
      <c r="AU757" s="4">
        <v>1261</v>
      </c>
      <c r="AV757" s="4">
        <v>1274</v>
      </c>
      <c r="AW757" s="4">
        <v>1287</v>
      </c>
      <c r="AX757" s="4">
        <v>1300</v>
      </c>
      <c r="AY757" s="1">
        <v>1313</v>
      </c>
      <c r="AZ757" s="4">
        <v>1326</v>
      </c>
      <c r="BA757" s="4">
        <v>1339</v>
      </c>
      <c r="BB757" s="4">
        <v>1352</v>
      </c>
      <c r="BC757" s="4">
        <v>1365</v>
      </c>
      <c r="BD757" s="4">
        <v>1378</v>
      </c>
      <c r="BE757" s="4">
        <v>1391</v>
      </c>
      <c r="BF757" s="4">
        <v>1404</v>
      </c>
      <c r="BG757" s="4">
        <v>1417</v>
      </c>
      <c r="BH757" s="4">
        <v>1430</v>
      </c>
      <c r="BI757" s="2">
        <v>1443</v>
      </c>
      <c r="BJ757" s="17" t="s">
        <v>0</v>
      </c>
    </row>
    <row r="758" spans="1:62">
      <c r="A758" s="4" t="s">
        <v>586</v>
      </c>
      <c r="B758" s="14">
        <v>1352</v>
      </c>
      <c r="C758" s="14">
        <v>1378</v>
      </c>
      <c r="D758" s="14">
        <v>1404</v>
      </c>
      <c r="E758" s="14">
        <v>1430</v>
      </c>
      <c r="F758" s="14">
        <v>1456</v>
      </c>
      <c r="G758" s="14">
        <v>1482</v>
      </c>
      <c r="H758" s="14">
        <v>1508</v>
      </c>
      <c r="I758" s="4">
        <v>1534</v>
      </c>
      <c r="J758" s="15">
        <v>1560</v>
      </c>
      <c r="K758" s="1">
        <v>1586</v>
      </c>
      <c r="L758" s="4">
        <v>1612</v>
      </c>
      <c r="M758" s="4">
        <v>1638</v>
      </c>
      <c r="N758" s="4">
        <v>1664</v>
      </c>
      <c r="O758" s="4">
        <v>1690</v>
      </c>
      <c r="P758" s="4">
        <v>1716</v>
      </c>
      <c r="Q758" s="4">
        <v>1742</v>
      </c>
      <c r="R758" s="15">
        <v>1768</v>
      </c>
      <c r="S758" s="4">
        <v>1794</v>
      </c>
      <c r="T758" s="4">
        <v>1820</v>
      </c>
      <c r="U758" s="2">
        <v>1846</v>
      </c>
      <c r="V758" s="4">
        <v>1872</v>
      </c>
      <c r="W758" s="4">
        <v>1898</v>
      </c>
      <c r="X758" s="15">
        <v>1924</v>
      </c>
      <c r="Y758" s="4">
        <v>1950</v>
      </c>
      <c r="Z758" s="4">
        <v>1976</v>
      </c>
      <c r="AA758" s="4">
        <v>2002</v>
      </c>
      <c r="AB758" s="4">
        <v>2028</v>
      </c>
      <c r="AC758" s="4">
        <v>2054</v>
      </c>
      <c r="AD758" s="15">
        <v>2080</v>
      </c>
      <c r="AE758" s="1">
        <v>2106</v>
      </c>
      <c r="AF758" s="4">
        <v>2132</v>
      </c>
      <c r="AG758" s="4">
        <v>2158</v>
      </c>
      <c r="AH758" s="4">
        <v>2184</v>
      </c>
      <c r="AI758" s="4">
        <v>2210</v>
      </c>
      <c r="AJ758" s="4">
        <v>2236</v>
      </c>
      <c r="AK758" s="4">
        <v>2262</v>
      </c>
      <c r="AL758" s="4">
        <v>2288</v>
      </c>
      <c r="AM758" s="4">
        <v>2314</v>
      </c>
      <c r="AN758" s="4">
        <v>2340</v>
      </c>
      <c r="AO758" s="2">
        <v>2366</v>
      </c>
      <c r="AP758" s="4">
        <v>2392</v>
      </c>
      <c r="AQ758" s="4">
        <v>2418</v>
      </c>
      <c r="AR758" s="4">
        <v>2444</v>
      </c>
      <c r="AS758" s="4">
        <v>2470</v>
      </c>
      <c r="AT758" s="4">
        <v>2496</v>
      </c>
      <c r="AU758" s="4">
        <v>2522</v>
      </c>
      <c r="AV758" s="4">
        <v>2548</v>
      </c>
      <c r="AW758" s="4">
        <v>2574</v>
      </c>
      <c r="AX758" s="4">
        <v>2600</v>
      </c>
      <c r="AY758" s="1">
        <v>2626</v>
      </c>
      <c r="AZ758" s="4">
        <v>2652</v>
      </c>
      <c r="BA758" s="4">
        <v>2678</v>
      </c>
      <c r="BB758" s="4">
        <v>2704</v>
      </c>
      <c r="BC758" s="4">
        <v>2730</v>
      </c>
      <c r="BD758" s="4">
        <v>2756</v>
      </c>
      <c r="BE758" s="4">
        <v>2782</v>
      </c>
      <c r="BF758" s="4">
        <v>2808</v>
      </c>
      <c r="BG758" s="4">
        <v>2834</v>
      </c>
      <c r="BH758" s="4">
        <v>2860</v>
      </c>
      <c r="BI758" s="2">
        <v>2886</v>
      </c>
      <c r="BJ758" s="17" t="s">
        <v>0</v>
      </c>
    </row>
    <row r="759" spans="1:62">
      <c r="A759" s="4" t="s">
        <v>587</v>
      </c>
      <c r="B759" s="14">
        <v>2028</v>
      </c>
      <c r="C759" s="14">
        <v>2067</v>
      </c>
      <c r="D759" s="14">
        <v>2106</v>
      </c>
      <c r="E759" s="14">
        <v>2145</v>
      </c>
      <c r="F759" s="14">
        <v>2184</v>
      </c>
      <c r="G759" s="14">
        <v>2223</v>
      </c>
      <c r="H759" s="14">
        <v>2262</v>
      </c>
      <c r="I759" s="4">
        <v>2301</v>
      </c>
      <c r="J759" s="15">
        <v>2340</v>
      </c>
      <c r="K759" s="1">
        <v>2379</v>
      </c>
      <c r="L759" s="4">
        <v>2418</v>
      </c>
      <c r="M759" s="4">
        <v>2457</v>
      </c>
      <c r="N759" s="4">
        <v>2496</v>
      </c>
      <c r="O759" s="4">
        <v>2535</v>
      </c>
      <c r="P759" s="4">
        <v>2574</v>
      </c>
      <c r="Q759" s="4">
        <v>2613</v>
      </c>
      <c r="R759" s="15">
        <v>2652</v>
      </c>
      <c r="S759" s="4">
        <v>2691</v>
      </c>
      <c r="T759" s="4">
        <v>2730</v>
      </c>
      <c r="U759" s="2">
        <v>2769</v>
      </c>
      <c r="V759" s="4">
        <v>2808</v>
      </c>
      <c r="W759" s="4">
        <v>2847</v>
      </c>
      <c r="X759" s="15">
        <v>2886</v>
      </c>
      <c r="Y759" s="4">
        <v>2925</v>
      </c>
      <c r="Z759" s="4">
        <v>2964</v>
      </c>
      <c r="AA759" s="4">
        <v>3003</v>
      </c>
      <c r="AB759" s="4">
        <v>3042</v>
      </c>
      <c r="AC759" s="4">
        <v>3081</v>
      </c>
      <c r="AD759" s="15">
        <v>3120</v>
      </c>
      <c r="AE759" s="1">
        <v>3159</v>
      </c>
      <c r="AF759" s="4">
        <v>3198</v>
      </c>
      <c r="AG759" s="4">
        <v>3237</v>
      </c>
      <c r="AH759" s="4">
        <v>3276</v>
      </c>
      <c r="AI759" s="4">
        <v>3315</v>
      </c>
      <c r="AJ759" s="4">
        <v>3354</v>
      </c>
      <c r="AK759" s="4">
        <v>3393</v>
      </c>
      <c r="AL759" s="4">
        <v>3432</v>
      </c>
      <c r="AM759" s="4">
        <v>3471</v>
      </c>
      <c r="AN759" s="4">
        <v>3510</v>
      </c>
      <c r="AO759" s="2">
        <v>3549</v>
      </c>
      <c r="AP759" s="4">
        <v>3588</v>
      </c>
      <c r="AQ759" s="4">
        <v>3627</v>
      </c>
      <c r="AR759" s="4">
        <v>3666</v>
      </c>
      <c r="AS759" s="4">
        <v>3705</v>
      </c>
      <c r="AT759" s="4">
        <v>3744</v>
      </c>
      <c r="AU759" s="4">
        <v>3783</v>
      </c>
      <c r="AV759" s="4">
        <v>3822</v>
      </c>
      <c r="AW759" s="4">
        <v>3861</v>
      </c>
      <c r="AX759" s="4">
        <v>3900</v>
      </c>
      <c r="AY759" s="1">
        <v>3939</v>
      </c>
      <c r="AZ759" s="4">
        <v>3978</v>
      </c>
      <c r="BA759" s="4">
        <v>4017</v>
      </c>
      <c r="BB759" s="4">
        <v>4056</v>
      </c>
      <c r="BC759" s="4">
        <v>4095</v>
      </c>
      <c r="BD759" s="4">
        <v>4134</v>
      </c>
      <c r="BE759" s="4">
        <v>4173</v>
      </c>
      <c r="BF759" s="4">
        <v>4212</v>
      </c>
      <c r="BG759" s="4">
        <v>4251</v>
      </c>
      <c r="BH759" s="4">
        <v>4290</v>
      </c>
      <c r="BI759" s="2">
        <v>4329</v>
      </c>
      <c r="BJ759" s="17" t="s">
        <v>0</v>
      </c>
    </row>
    <row r="760" spans="1:62">
      <c r="A760" s="4" t="s">
        <v>588</v>
      </c>
      <c r="B760" s="14"/>
      <c r="C760" s="14"/>
      <c r="D760" s="14"/>
      <c r="E760" s="14"/>
      <c r="F760" s="14"/>
      <c r="G760" s="14"/>
      <c r="H760" s="14"/>
      <c r="J760" s="15"/>
      <c r="R760" s="15"/>
      <c r="X760" s="15"/>
      <c r="AD760" s="15"/>
      <c r="BJ760" s="17"/>
    </row>
    <row r="761" spans="1:62">
      <c r="A761" s="4" t="s">
        <v>762</v>
      </c>
      <c r="B761" s="14" t="s">
        <v>0</v>
      </c>
      <c r="C761" s="14"/>
      <c r="D761" s="14"/>
      <c r="E761" s="14"/>
      <c r="F761" s="14"/>
      <c r="G761" s="14"/>
      <c r="H761" s="14"/>
      <c r="J761" s="15"/>
      <c r="R761" s="15"/>
      <c r="X761" s="15"/>
      <c r="AD761" s="15"/>
      <c r="BJ761" s="17"/>
    </row>
    <row r="762" spans="1:62">
      <c r="A762" s="4" t="s">
        <v>691</v>
      </c>
      <c r="B762" s="14">
        <v>20</v>
      </c>
      <c r="C762" s="14">
        <v>30</v>
      </c>
      <c r="D762" s="14">
        <v>40</v>
      </c>
      <c r="E762" s="14">
        <v>50</v>
      </c>
      <c r="F762" s="14">
        <v>60</v>
      </c>
      <c r="G762" s="14">
        <v>70</v>
      </c>
      <c r="H762" s="14">
        <v>80</v>
      </c>
      <c r="I762" s="4">
        <v>90</v>
      </c>
      <c r="J762" s="15">
        <v>100</v>
      </c>
      <c r="K762" s="1">
        <v>110</v>
      </c>
      <c r="L762" s="4">
        <v>120</v>
      </c>
      <c r="M762" s="4">
        <v>130</v>
      </c>
      <c r="N762" s="4">
        <v>140</v>
      </c>
      <c r="O762" s="4">
        <v>150</v>
      </c>
      <c r="P762" s="4">
        <v>160</v>
      </c>
      <c r="Q762" s="4">
        <v>170</v>
      </c>
      <c r="R762" s="15">
        <v>180</v>
      </c>
      <c r="S762" s="4">
        <v>190</v>
      </c>
      <c r="T762" s="4">
        <v>200</v>
      </c>
      <c r="U762" s="2">
        <v>210</v>
      </c>
      <c r="V762" s="4">
        <v>220</v>
      </c>
      <c r="W762" s="4">
        <v>230</v>
      </c>
      <c r="X762" s="15">
        <v>240</v>
      </c>
      <c r="Y762" s="4">
        <v>250</v>
      </c>
      <c r="Z762" s="4">
        <v>260</v>
      </c>
      <c r="AA762" s="4">
        <v>270</v>
      </c>
      <c r="AB762" s="4">
        <v>280</v>
      </c>
      <c r="AC762" s="4">
        <v>290</v>
      </c>
      <c r="AD762" s="15">
        <v>300</v>
      </c>
      <c r="AE762" s="1">
        <v>310</v>
      </c>
      <c r="AF762" s="4">
        <v>320</v>
      </c>
      <c r="AG762" s="4">
        <v>330</v>
      </c>
      <c r="AH762" s="4">
        <v>340</v>
      </c>
      <c r="AI762" s="4">
        <v>350</v>
      </c>
      <c r="AJ762" s="4">
        <v>360</v>
      </c>
      <c r="AK762" s="4">
        <v>370</v>
      </c>
      <c r="AL762" s="4">
        <v>380</v>
      </c>
      <c r="AM762" s="4">
        <v>390</v>
      </c>
      <c r="AN762" s="4">
        <v>400</v>
      </c>
      <c r="AO762" s="2">
        <v>410</v>
      </c>
      <c r="AP762" s="4">
        <v>420</v>
      </c>
      <c r="AQ762" s="4">
        <v>430</v>
      </c>
      <c r="AR762" s="4">
        <v>440</v>
      </c>
      <c r="AS762" s="4">
        <v>450</v>
      </c>
      <c r="AT762" s="4">
        <v>460</v>
      </c>
      <c r="AU762" s="4">
        <v>470</v>
      </c>
      <c r="AV762" s="4">
        <v>480</v>
      </c>
      <c r="AW762" s="4">
        <v>490</v>
      </c>
      <c r="AX762" s="4">
        <v>500</v>
      </c>
      <c r="AY762" s="1">
        <v>510</v>
      </c>
      <c r="AZ762" s="4">
        <v>520</v>
      </c>
      <c r="BA762" s="4">
        <v>530</v>
      </c>
      <c r="BB762" s="4">
        <v>540</v>
      </c>
      <c r="BC762" s="4">
        <v>550</v>
      </c>
      <c r="BD762" s="4">
        <v>560</v>
      </c>
      <c r="BE762" s="4">
        <v>570</v>
      </c>
      <c r="BF762" s="4">
        <v>580</v>
      </c>
      <c r="BG762" s="4">
        <v>590</v>
      </c>
      <c r="BH762" s="4">
        <v>600</v>
      </c>
      <c r="BI762" s="2">
        <v>610</v>
      </c>
      <c r="BJ762" s="17" t="s">
        <v>0</v>
      </c>
    </row>
    <row r="763" spans="1:62">
      <c r="A763" s="4" t="s">
        <v>807</v>
      </c>
      <c r="B763" s="14">
        <v>20</v>
      </c>
      <c r="C763" s="14">
        <v>23</v>
      </c>
      <c r="D763" s="14">
        <v>26</v>
      </c>
      <c r="E763" s="14">
        <v>29</v>
      </c>
      <c r="F763" s="14">
        <v>32</v>
      </c>
      <c r="G763" s="14">
        <v>35</v>
      </c>
      <c r="H763" s="14">
        <v>38</v>
      </c>
      <c r="I763" s="4">
        <v>41</v>
      </c>
      <c r="J763" s="15">
        <v>45</v>
      </c>
      <c r="K763" s="1">
        <v>49</v>
      </c>
      <c r="L763" s="4">
        <v>53</v>
      </c>
      <c r="M763" s="4">
        <v>57</v>
      </c>
      <c r="N763" s="4">
        <v>61</v>
      </c>
      <c r="O763" s="4">
        <v>65</v>
      </c>
      <c r="P763" s="4">
        <v>69</v>
      </c>
      <c r="Q763" s="4">
        <v>73</v>
      </c>
      <c r="R763" s="15">
        <v>78</v>
      </c>
      <c r="S763" s="4">
        <v>83</v>
      </c>
      <c r="T763" s="4">
        <v>88</v>
      </c>
      <c r="U763" s="2">
        <v>93</v>
      </c>
      <c r="V763" s="4">
        <v>98</v>
      </c>
      <c r="W763" s="4">
        <v>103</v>
      </c>
      <c r="X763" s="15">
        <v>109</v>
      </c>
      <c r="Y763" s="4">
        <v>115</v>
      </c>
      <c r="Z763" s="4">
        <v>121</v>
      </c>
      <c r="AA763" s="4">
        <v>127</v>
      </c>
      <c r="AB763" s="4">
        <v>133</v>
      </c>
      <c r="AC763" s="4">
        <v>139</v>
      </c>
      <c r="AD763" s="15">
        <v>146</v>
      </c>
      <c r="AE763" s="1">
        <v>153</v>
      </c>
      <c r="AF763" s="4">
        <v>160</v>
      </c>
      <c r="AG763" s="4">
        <v>167</v>
      </c>
      <c r="AH763" s="4">
        <v>174</v>
      </c>
      <c r="AI763" s="4">
        <v>181</v>
      </c>
      <c r="AJ763" s="4">
        <v>188</v>
      </c>
      <c r="AK763" s="4">
        <v>195</v>
      </c>
      <c r="AL763" s="4">
        <v>202</v>
      </c>
      <c r="AM763" s="4">
        <v>209</v>
      </c>
      <c r="AN763" s="4">
        <v>216</v>
      </c>
      <c r="AO763" s="2">
        <v>223</v>
      </c>
      <c r="AP763" s="4">
        <v>230</v>
      </c>
      <c r="AQ763" s="4">
        <v>237</v>
      </c>
      <c r="AR763" s="4">
        <v>244</v>
      </c>
      <c r="AS763" s="4">
        <v>251</v>
      </c>
      <c r="AT763" s="4">
        <v>258</v>
      </c>
      <c r="AU763" s="4">
        <v>265</v>
      </c>
      <c r="AV763" s="4">
        <v>272</v>
      </c>
      <c r="AW763" s="4">
        <v>279</v>
      </c>
      <c r="AX763" s="4">
        <v>286</v>
      </c>
      <c r="AY763" s="1">
        <v>293</v>
      </c>
      <c r="AZ763" s="4">
        <v>300</v>
      </c>
      <c r="BA763" s="4">
        <v>307</v>
      </c>
      <c r="BB763" s="4">
        <v>314</v>
      </c>
      <c r="BC763" s="4">
        <v>321</v>
      </c>
      <c r="BD763" s="4">
        <v>328</v>
      </c>
      <c r="BE763" s="4">
        <v>335</v>
      </c>
      <c r="BF763" s="4">
        <v>342</v>
      </c>
      <c r="BG763" s="4">
        <v>349</v>
      </c>
      <c r="BH763" s="4">
        <v>356</v>
      </c>
      <c r="BI763" s="2">
        <v>363</v>
      </c>
      <c r="BJ763" s="17" t="s">
        <v>0</v>
      </c>
    </row>
    <row r="764" spans="1:62">
      <c r="A764" s="4" t="s">
        <v>808</v>
      </c>
      <c r="B764" s="14">
        <v>30</v>
      </c>
      <c r="C764" s="14">
        <v>33</v>
      </c>
      <c r="D764" s="14">
        <v>36</v>
      </c>
      <c r="E764" s="14">
        <v>39</v>
      </c>
      <c r="F764" s="14">
        <v>42</v>
      </c>
      <c r="G764" s="14">
        <v>45</v>
      </c>
      <c r="H764" s="14">
        <v>48</v>
      </c>
      <c r="I764" s="4">
        <v>51</v>
      </c>
      <c r="J764" s="15">
        <v>55</v>
      </c>
      <c r="K764" s="1">
        <v>59</v>
      </c>
      <c r="L764" s="4">
        <v>63</v>
      </c>
      <c r="M764" s="4">
        <v>67</v>
      </c>
      <c r="N764" s="4">
        <v>71</v>
      </c>
      <c r="O764" s="4">
        <v>75</v>
      </c>
      <c r="P764" s="4">
        <v>79</v>
      </c>
      <c r="Q764" s="4">
        <v>83</v>
      </c>
      <c r="R764" s="15">
        <v>88</v>
      </c>
      <c r="S764" s="4">
        <v>93</v>
      </c>
      <c r="T764" s="4">
        <v>98</v>
      </c>
      <c r="U764" s="2">
        <v>103</v>
      </c>
      <c r="V764" s="4">
        <v>108</v>
      </c>
      <c r="W764" s="4">
        <v>113</v>
      </c>
      <c r="X764" s="15">
        <v>119</v>
      </c>
      <c r="Y764" s="4">
        <v>125</v>
      </c>
      <c r="Z764" s="4">
        <v>131</v>
      </c>
      <c r="AA764" s="4">
        <v>137</v>
      </c>
      <c r="AB764" s="4">
        <v>143</v>
      </c>
      <c r="AC764" s="4">
        <v>149</v>
      </c>
      <c r="AD764" s="15">
        <v>156</v>
      </c>
      <c r="AE764" s="1">
        <v>163</v>
      </c>
      <c r="AF764" s="4">
        <v>170</v>
      </c>
      <c r="AG764" s="4">
        <v>177</v>
      </c>
      <c r="AH764" s="4">
        <v>184</v>
      </c>
      <c r="AI764" s="4">
        <v>191</v>
      </c>
      <c r="AJ764" s="4">
        <v>198</v>
      </c>
      <c r="AK764" s="4">
        <v>205</v>
      </c>
      <c r="AL764" s="4">
        <v>212</v>
      </c>
      <c r="AM764" s="4">
        <v>219</v>
      </c>
      <c r="AN764" s="4">
        <v>226</v>
      </c>
      <c r="AO764" s="2">
        <v>233</v>
      </c>
      <c r="AP764" s="4">
        <v>240</v>
      </c>
      <c r="AQ764" s="4">
        <v>247</v>
      </c>
      <c r="AR764" s="4">
        <v>254</v>
      </c>
      <c r="AS764" s="4">
        <v>261</v>
      </c>
      <c r="AT764" s="4">
        <v>268</v>
      </c>
      <c r="AU764" s="4">
        <v>275</v>
      </c>
      <c r="AV764" s="4">
        <v>282</v>
      </c>
      <c r="AW764" s="4">
        <v>289</v>
      </c>
      <c r="AX764" s="4">
        <v>296</v>
      </c>
      <c r="AY764" s="1">
        <v>303</v>
      </c>
      <c r="AZ764" s="4">
        <v>310</v>
      </c>
      <c r="BA764" s="4">
        <v>317</v>
      </c>
      <c r="BB764" s="4">
        <v>324</v>
      </c>
      <c r="BC764" s="4">
        <v>331</v>
      </c>
      <c r="BD764" s="4">
        <v>338</v>
      </c>
      <c r="BE764" s="4">
        <v>345</v>
      </c>
      <c r="BF764" s="4">
        <v>352</v>
      </c>
      <c r="BG764" s="4">
        <v>359</v>
      </c>
      <c r="BH764" s="4">
        <v>366</v>
      </c>
      <c r="BI764" s="2">
        <v>373</v>
      </c>
      <c r="BJ764" s="17" t="s">
        <v>0</v>
      </c>
    </row>
    <row r="765" spans="1:62">
      <c r="A765" s="4" t="s">
        <v>809</v>
      </c>
      <c r="B765" s="14">
        <v>25</v>
      </c>
      <c r="C765" s="14">
        <v>35</v>
      </c>
      <c r="D765" s="14">
        <v>45</v>
      </c>
      <c r="E765" s="14">
        <v>55</v>
      </c>
      <c r="F765" s="14">
        <v>65</v>
      </c>
      <c r="G765" s="14">
        <v>75</v>
      </c>
      <c r="H765" s="14">
        <v>85</v>
      </c>
      <c r="I765" s="4">
        <v>95</v>
      </c>
      <c r="J765" s="15">
        <v>105</v>
      </c>
      <c r="K765" s="1">
        <v>115</v>
      </c>
      <c r="L765" s="4">
        <v>125</v>
      </c>
      <c r="M765" s="4">
        <v>135</v>
      </c>
      <c r="N765" s="4">
        <v>145</v>
      </c>
      <c r="O765" s="4">
        <v>155</v>
      </c>
      <c r="P765" s="4">
        <v>165</v>
      </c>
      <c r="Q765" s="4">
        <v>175</v>
      </c>
      <c r="R765" s="15">
        <v>185</v>
      </c>
      <c r="S765" s="4">
        <v>195</v>
      </c>
      <c r="T765" s="4">
        <v>205</v>
      </c>
      <c r="U765" s="2">
        <v>215</v>
      </c>
      <c r="V765" s="4">
        <v>225</v>
      </c>
      <c r="W765" s="4">
        <v>235</v>
      </c>
      <c r="X765" s="15">
        <v>245</v>
      </c>
      <c r="Y765" s="4">
        <v>255</v>
      </c>
      <c r="Z765" s="4">
        <v>265</v>
      </c>
      <c r="AA765" s="4">
        <v>275</v>
      </c>
      <c r="AB765" s="4">
        <v>285</v>
      </c>
      <c r="AC765" s="4">
        <v>295</v>
      </c>
      <c r="AD765" s="15">
        <v>305</v>
      </c>
      <c r="AE765" s="1">
        <v>315</v>
      </c>
      <c r="AF765" s="4">
        <v>325</v>
      </c>
      <c r="AG765" s="4">
        <v>335</v>
      </c>
      <c r="AH765" s="4">
        <v>345</v>
      </c>
      <c r="AI765" s="4">
        <v>355</v>
      </c>
      <c r="AJ765" s="4">
        <v>365</v>
      </c>
      <c r="AK765" s="4">
        <v>375</v>
      </c>
      <c r="AL765" s="4">
        <v>385</v>
      </c>
      <c r="AM765" s="4">
        <v>395</v>
      </c>
      <c r="AN765" s="4">
        <v>405</v>
      </c>
      <c r="AO765" s="2">
        <v>415</v>
      </c>
      <c r="AP765" s="4">
        <v>425</v>
      </c>
      <c r="AQ765" s="4">
        <v>435</v>
      </c>
      <c r="AR765" s="4">
        <v>445</v>
      </c>
      <c r="AS765" s="4">
        <v>455</v>
      </c>
      <c r="AT765" s="4">
        <v>465</v>
      </c>
      <c r="AU765" s="4">
        <v>475</v>
      </c>
      <c r="AV765" s="4">
        <v>485</v>
      </c>
      <c r="AW765" s="4">
        <v>495</v>
      </c>
      <c r="AX765" s="4">
        <v>505</v>
      </c>
      <c r="AY765" s="1">
        <v>515</v>
      </c>
      <c r="AZ765" s="4">
        <v>525</v>
      </c>
      <c r="BA765" s="4">
        <v>535</v>
      </c>
      <c r="BB765" s="4">
        <v>545</v>
      </c>
      <c r="BC765" s="4">
        <v>555</v>
      </c>
      <c r="BD765" s="4">
        <v>565</v>
      </c>
      <c r="BE765" s="4">
        <v>575</v>
      </c>
      <c r="BF765" s="4">
        <v>585</v>
      </c>
      <c r="BG765" s="4">
        <v>595</v>
      </c>
      <c r="BH765" s="4">
        <v>605</v>
      </c>
      <c r="BI765" s="2">
        <v>615</v>
      </c>
      <c r="BJ765" s="17" t="s">
        <v>0</v>
      </c>
    </row>
    <row r="766" spans="1:62">
      <c r="A766" s="4" t="s">
        <v>3</v>
      </c>
      <c r="B766" s="14"/>
      <c r="C766" s="14"/>
      <c r="D766" s="14"/>
      <c r="E766" s="14"/>
      <c r="F766" s="14"/>
      <c r="G766" s="14"/>
      <c r="H766" s="14"/>
      <c r="J766" s="15"/>
      <c r="R766" s="15"/>
      <c r="X766" s="15"/>
      <c r="AD766" s="15"/>
      <c r="BJ766" s="17"/>
    </row>
    <row r="767" spans="1:62">
      <c r="B767" s="14"/>
      <c r="C767" s="14"/>
      <c r="D767" s="14"/>
      <c r="E767" s="14"/>
      <c r="F767" s="14"/>
      <c r="G767" s="14"/>
      <c r="H767" s="14"/>
      <c r="J767" s="15"/>
      <c r="R767" s="15"/>
      <c r="X767" s="15"/>
      <c r="AD767" s="15"/>
      <c r="BJ767" s="17"/>
    </row>
    <row r="768" spans="1:62"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A772" s="4" t="s">
        <v>810</v>
      </c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A773" s="4" t="s">
        <v>811</v>
      </c>
      <c r="B773" s="14">
        <v>1</v>
      </c>
      <c r="C773" s="14">
        <v>2</v>
      </c>
      <c r="D773" s="14">
        <v>3</v>
      </c>
      <c r="E773" s="14">
        <v>4</v>
      </c>
      <c r="F773" s="14">
        <v>5</v>
      </c>
      <c r="G773" s="14">
        <v>6</v>
      </c>
      <c r="H773" s="14">
        <v>7</v>
      </c>
      <c r="I773" s="4">
        <v>8</v>
      </c>
      <c r="J773" s="15">
        <v>9</v>
      </c>
      <c r="K773" s="1">
        <v>10</v>
      </c>
      <c r="L773" s="4">
        <v>11</v>
      </c>
      <c r="M773" s="4">
        <v>12</v>
      </c>
      <c r="N773" s="4">
        <v>13</v>
      </c>
      <c r="O773" s="4">
        <v>14</v>
      </c>
      <c r="P773" s="4">
        <v>15</v>
      </c>
      <c r="Q773" s="4">
        <v>16</v>
      </c>
      <c r="R773" s="15">
        <v>17</v>
      </c>
      <c r="S773" s="4">
        <v>18</v>
      </c>
      <c r="T773" s="4">
        <v>19</v>
      </c>
      <c r="U773" s="2">
        <v>20</v>
      </c>
      <c r="V773" s="4">
        <v>21</v>
      </c>
      <c r="W773" s="4">
        <v>22</v>
      </c>
      <c r="X773" s="15">
        <v>23</v>
      </c>
      <c r="Y773" s="4">
        <v>24</v>
      </c>
      <c r="Z773" s="4">
        <v>25</v>
      </c>
      <c r="AA773" s="4">
        <v>25</v>
      </c>
      <c r="AB773" s="4">
        <v>25</v>
      </c>
      <c r="AC773" s="4">
        <v>25</v>
      </c>
      <c r="AD773" s="15">
        <v>25</v>
      </c>
      <c r="AE773" s="1">
        <v>25</v>
      </c>
      <c r="AF773" s="4">
        <v>25</v>
      </c>
      <c r="AG773" s="4">
        <v>25</v>
      </c>
      <c r="AH773" s="4">
        <v>25</v>
      </c>
      <c r="AI773" s="4">
        <v>25</v>
      </c>
      <c r="AJ773" s="4">
        <v>25</v>
      </c>
      <c r="AK773" s="4">
        <v>25</v>
      </c>
      <c r="AL773" s="4">
        <v>25</v>
      </c>
      <c r="AM773" s="4">
        <v>25</v>
      </c>
      <c r="AN773" s="4">
        <v>25</v>
      </c>
      <c r="AO773" s="2">
        <v>25</v>
      </c>
      <c r="AP773" s="4">
        <v>25</v>
      </c>
      <c r="AQ773" s="4">
        <v>25</v>
      </c>
      <c r="AR773" s="4">
        <v>25</v>
      </c>
      <c r="AS773" s="4">
        <v>25</v>
      </c>
      <c r="AT773" s="4">
        <v>25</v>
      </c>
      <c r="AU773" s="4">
        <v>25</v>
      </c>
      <c r="AV773" s="4">
        <v>25</v>
      </c>
      <c r="AW773" s="4">
        <v>25</v>
      </c>
      <c r="AX773" s="4">
        <v>25</v>
      </c>
      <c r="AY773" s="1">
        <v>25</v>
      </c>
      <c r="AZ773" s="4">
        <v>25</v>
      </c>
      <c r="BA773" s="4">
        <v>25</v>
      </c>
      <c r="BB773" s="4">
        <v>25</v>
      </c>
      <c r="BC773" s="4">
        <v>25</v>
      </c>
      <c r="BD773" s="4">
        <v>25</v>
      </c>
      <c r="BE773" s="4">
        <v>25</v>
      </c>
      <c r="BF773" s="4">
        <v>25</v>
      </c>
      <c r="BG773" s="4">
        <v>25</v>
      </c>
      <c r="BH773" s="4">
        <v>25</v>
      </c>
      <c r="BI773" s="2">
        <v>25</v>
      </c>
      <c r="BJ773" s="17" t="s">
        <v>0</v>
      </c>
    </row>
    <row r="774" spans="1:62">
      <c r="A774" s="4" t="s">
        <v>582</v>
      </c>
      <c r="B774" s="14">
        <v>15</v>
      </c>
      <c r="C774" s="14">
        <v>30</v>
      </c>
      <c r="D774" s="14">
        <v>45</v>
      </c>
      <c r="E774" s="14">
        <v>60</v>
      </c>
      <c r="F774" s="14">
        <v>75</v>
      </c>
      <c r="G774" s="14">
        <v>90</v>
      </c>
      <c r="H774" s="14">
        <v>105</v>
      </c>
      <c r="I774" s="4">
        <v>120</v>
      </c>
      <c r="J774" s="15">
        <v>135</v>
      </c>
      <c r="K774" s="1">
        <v>150</v>
      </c>
      <c r="L774" s="4">
        <v>165</v>
      </c>
      <c r="M774" s="4">
        <v>180</v>
      </c>
      <c r="N774" s="4">
        <v>195</v>
      </c>
      <c r="O774" s="4">
        <v>210</v>
      </c>
      <c r="P774" s="4">
        <v>225</v>
      </c>
      <c r="Q774" s="4">
        <v>240</v>
      </c>
      <c r="R774" s="15">
        <v>255</v>
      </c>
      <c r="S774" s="4">
        <v>270</v>
      </c>
      <c r="T774" s="4">
        <v>285</v>
      </c>
      <c r="U774" s="2">
        <v>300</v>
      </c>
      <c r="V774" s="4">
        <v>315</v>
      </c>
      <c r="W774" s="4">
        <v>330</v>
      </c>
      <c r="X774" s="15">
        <v>345</v>
      </c>
      <c r="Y774" s="4">
        <v>360</v>
      </c>
      <c r="Z774" s="4">
        <v>375</v>
      </c>
      <c r="AA774" s="4">
        <v>390</v>
      </c>
      <c r="AB774" s="4">
        <v>405</v>
      </c>
      <c r="AC774" s="4">
        <v>420</v>
      </c>
      <c r="AD774" s="15">
        <v>435</v>
      </c>
      <c r="AE774" s="1">
        <v>450</v>
      </c>
      <c r="AF774" s="4">
        <v>465</v>
      </c>
      <c r="AG774" s="4">
        <v>480</v>
      </c>
      <c r="AH774" s="4">
        <v>495</v>
      </c>
      <c r="AI774" s="4">
        <v>510</v>
      </c>
      <c r="AJ774" s="4">
        <v>525</v>
      </c>
      <c r="AK774" s="4">
        <v>540</v>
      </c>
      <c r="AL774" s="4">
        <v>555</v>
      </c>
      <c r="AM774" s="4">
        <v>570</v>
      </c>
      <c r="AN774" s="4">
        <v>585</v>
      </c>
      <c r="AO774" s="2">
        <v>600</v>
      </c>
      <c r="AP774" s="4">
        <v>615</v>
      </c>
      <c r="AQ774" s="4">
        <v>630</v>
      </c>
      <c r="AR774" s="4">
        <v>645</v>
      </c>
      <c r="AS774" s="4">
        <v>660</v>
      </c>
      <c r="AT774" s="4">
        <v>675</v>
      </c>
      <c r="AU774" s="4">
        <v>690</v>
      </c>
      <c r="AV774" s="4">
        <v>705</v>
      </c>
      <c r="AW774" s="4">
        <v>720</v>
      </c>
      <c r="AX774" s="4">
        <v>735</v>
      </c>
      <c r="AY774" s="1">
        <v>750</v>
      </c>
      <c r="AZ774" s="4">
        <v>765</v>
      </c>
      <c r="BA774" s="4">
        <v>780</v>
      </c>
      <c r="BB774" s="4">
        <v>795</v>
      </c>
      <c r="BC774" s="4">
        <v>810</v>
      </c>
      <c r="BD774" s="4">
        <v>825</v>
      </c>
      <c r="BE774" s="4">
        <v>840</v>
      </c>
      <c r="BF774" s="4">
        <v>855</v>
      </c>
      <c r="BG774" s="4">
        <v>870</v>
      </c>
      <c r="BH774" s="4">
        <v>885</v>
      </c>
      <c r="BI774" s="2">
        <v>900</v>
      </c>
      <c r="BJ774" s="17" t="s">
        <v>0</v>
      </c>
    </row>
    <row r="775" spans="1:62">
      <c r="A775" s="4" t="s">
        <v>629</v>
      </c>
      <c r="B775" s="14">
        <v>2</v>
      </c>
      <c r="C775" s="14">
        <v>4</v>
      </c>
      <c r="D775" s="14">
        <v>6</v>
      </c>
      <c r="E775" s="14">
        <v>8</v>
      </c>
      <c r="F775" s="14">
        <v>10</v>
      </c>
      <c r="G775" s="14">
        <v>12</v>
      </c>
      <c r="H775" s="14">
        <v>14</v>
      </c>
      <c r="I775" s="4">
        <v>16</v>
      </c>
      <c r="J775" s="15">
        <v>18</v>
      </c>
      <c r="K775" s="1">
        <v>20</v>
      </c>
      <c r="L775" s="4">
        <v>22</v>
      </c>
      <c r="M775" s="4">
        <v>24</v>
      </c>
      <c r="N775" s="4">
        <v>26</v>
      </c>
      <c r="O775" s="4">
        <v>28</v>
      </c>
      <c r="P775" s="4">
        <v>30</v>
      </c>
      <c r="Q775" s="4">
        <v>32</v>
      </c>
      <c r="R775" s="15">
        <v>34</v>
      </c>
      <c r="S775" s="4">
        <v>36</v>
      </c>
      <c r="T775" s="4">
        <v>38</v>
      </c>
      <c r="U775" s="2">
        <v>40</v>
      </c>
      <c r="V775" s="4">
        <v>42</v>
      </c>
      <c r="W775" s="4">
        <v>44</v>
      </c>
      <c r="X775" s="15">
        <v>46</v>
      </c>
      <c r="Y775" s="4">
        <v>48</v>
      </c>
      <c r="Z775" s="4">
        <v>50</v>
      </c>
      <c r="AA775" s="4">
        <v>52</v>
      </c>
      <c r="AB775" s="4">
        <v>54</v>
      </c>
      <c r="AC775" s="4">
        <v>56</v>
      </c>
      <c r="AD775" s="15">
        <v>58</v>
      </c>
      <c r="AE775" s="1">
        <v>60</v>
      </c>
      <c r="AF775" s="4">
        <v>62</v>
      </c>
      <c r="AG775" s="4">
        <v>64</v>
      </c>
      <c r="AH775" s="4">
        <v>66</v>
      </c>
      <c r="AI775" s="4">
        <v>68</v>
      </c>
      <c r="AJ775" s="4">
        <v>70</v>
      </c>
      <c r="AK775" s="4">
        <v>72</v>
      </c>
      <c r="AL775" s="4">
        <v>74</v>
      </c>
      <c r="AM775" s="4">
        <v>76</v>
      </c>
      <c r="AN775" s="4">
        <v>78</v>
      </c>
      <c r="AO775" s="2">
        <v>80</v>
      </c>
      <c r="AP775" s="4">
        <v>82</v>
      </c>
      <c r="AQ775" s="4">
        <v>84</v>
      </c>
      <c r="AR775" s="4">
        <v>86</v>
      </c>
      <c r="AS775" s="4">
        <v>88</v>
      </c>
      <c r="AT775" s="4">
        <v>90</v>
      </c>
      <c r="AU775" s="4">
        <v>92</v>
      </c>
      <c r="AV775" s="4">
        <v>94</v>
      </c>
      <c r="AW775" s="4">
        <v>96</v>
      </c>
      <c r="AX775" s="4">
        <v>98</v>
      </c>
      <c r="AY775" s="1">
        <v>100</v>
      </c>
      <c r="AZ775" s="4">
        <v>102</v>
      </c>
      <c r="BA775" s="4">
        <v>104</v>
      </c>
      <c r="BB775" s="4">
        <v>106</v>
      </c>
      <c r="BC775" s="4">
        <v>108</v>
      </c>
      <c r="BD775" s="4">
        <v>110</v>
      </c>
      <c r="BE775" s="4">
        <v>112</v>
      </c>
      <c r="BF775" s="4">
        <v>114</v>
      </c>
      <c r="BG775" s="4">
        <v>116</v>
      </c>
      <c r="BH775" s="4">
        <v>118</v>
      </c>
      <c r="BI775" s="2">
        <v>120</v>
      </c>
      <c r="BJ775" s="17" t="s">
        <v>0</v>
      </c>
    </row>
    <row r="776" spans="1:62">
      <c r="A776" s="4" t="s">
        <v>3</v>
      </c>
      <c r="B776" s="14"/>
      <c r="C776" s="14"/>
      <c r="D776" s="14"/>
      <c r="E776" s="14"/>
      <c r="F776" s="14"/>
      <c r="G776" s="14"/>
      <c r="H776" s="14"/>
      <c r="J776" s="15"/>
      <c r="R776" s="15"/>
      <c r="X776" s="15"/>
      <c r="AD776" s="15"/>
      <c r="BJ776" s="17"/>
    </row>
    <row r="777" spans="1:62">
      <c r="A777" s="4" t="s">
        <v>812</v>
      </c>
      <c r="B777" s="14"/>
      <c r="C777" s="14"/>
      <c r="D777" s="14"/>
      <c r="E777" s="14"/>
      <c r="F777" s="14"/>
      <c r="G777" s="14"/>
      <c r="H777" s="14"/>
      <c r="J777" s="15"/>
      <c r="R777" s="15"/>
      <c r="X777" s="15"/>
      <c r="AD777" s="15"/>
      <c r="BJ777" s="17"/>
    </row>
    <row r="778" spans="1:62">
      <c r="A778" s="4" t="s">
        <v>807</v>
      </c>
      <c r="B778" s="14">
        <v>1</v>
      </c>
      <c r="C778" s="14">
        <v>2</v>
      </c>
      <c r="D778" s="14">
        <v>3</v>
      </c>
      <c r="E778" s="14">
        <v>3</v>
      </c>
      <c r="F778" s="14">
        <v>5</v>
      </c>
      <c r="G778" s="14">
        <v>5</v>
      </c>
      <c r="H778" s="14">
        <v>6</v>
      </c>
      <c r="I778" s="4">
        <v>8</v>
      </c>
      <c r="J778" s="15">
        <v>10</v>
      </c>
      <c r="K778" s="1">
        <v>11</v>
      </c>
      <c r="L778" s="4">
        <v>13</v>
      </c>
      <c r="M778" s="4">
        <v>15</v>
      </c>
      <c r="N778" s="4">
        <v>18</v>
      </c>
      <c r="O778" s="4">
        <v>20</v>
      </c>
      <c r="P778" s="4">
        <v>21</v>
      </c>
      <c r="Q778" s="4">
        <v>23</v>
      </c>
      <c r="R778" s="15">
        <v>26</v>
      </c>
      <c r="S778" s="4">
        <v>30</v>
      </c>
      <c r="T778" s="4">
        <v>32</v>
      </c>
      <c r="U778" s="2">
        <v>35</v>
      </c>
      <c r="V778" s="4">
        <v>38</v>
      </c>
      <c r="W778" s="4">
        <v>41</v>
      </c>
      <c r="X778" s="15">
        <v>46</v>
      </c>
      <c r="Y778" s="4">
        <v>50</v>
      </c>
      <c r="Z778" s="4">
        <v>53</v>
      </c>
      <c r="AA778" s="4">
        <v>57</v>
      </c>
      <c r="AB778" s="4">
        <v>61</v>
      </c>
      <c r="AC778" s="4">
        <v>66</v>
      </c>
      <c r="AD778" s="15">
        <v>70</v>
      </c>
      <c r="AE778" s="1">
        <v>75</v>
      </c>
      <c r="AF778" s="4">
        <v>80</v>
      </c>
      <c r="AG778" s="4">
        <v>85</v>
      </c>
      <c r="AH778" s="4">
        <v>91</v>
      </c>
      <c r="AI778" s="4">
        <v>95</v>
      </c>
      <c r="AJ778" s="4">
        <v>100</v>
      </c>
      <c r="AK778" s="4">
        <v>105</v>
      </c>
      <c r="AL778" s="4">
        <v>110</v>
      </c>
      <c r="AM778" s="4">
        <v>116</v>
      </c>
      <c r="AN778" s="4">
        <v>120</v>
      </c>
      <c r="AO778" s="2">
        <v>125</v>
      </c>
      <c r="AP778" s="4">
        <v>130</v>
      </c>
      <c r="AQ778" s="4">
        <v>135</v>
      </c>
      <c r="AR778" s="4">
        <v>141</v>
      </c>
      <c r="AS778" s="4">
        <v>145</v>
      </c>
      <c r="AT778" s="4">
        <v>150</v>
      </c>
      <c r="AU778" s="4">
        <v>155</v>
      </c>
      <c r="AV778" s="4">
        <v>160</v>
      </c>
      <c r="AW778" s="4">
        <v>164</v>
      </c>
      <c r="AX778" s="4">
        <v>169</v>
      </c>
      <c r="AY778" s="1">
        <v>174</v>
      </c>
      <c r="AZ778" s="4">
        <v>179</v>
      </c>
      <c r="BA778" s="4">
        <v>183</v>
      </c>
      <c r="BB778" s="4">
        <v>188</v>
      </c>
      <c r="BC778" s="4">
        <v>193</v>
      </c>
      <c r="BD778" s="4">
        <v>198</v>
      </c>
      <c r="BE778" s="4">
        <v>202</v>
      </c>
      <c r="BF778" s="4">
        <v>207</v>
      </c>
      <c r="BG778" s="4">
        <v>212</v>
      </c>
      <c r="BH778" s="4">
        <v>217</v>
      </c>
      <c r="BI778" s="2">
        <v>221</v>
      </c>
      <c r="BJ778" s="17" t="s">
        <v>0</v>
      </c>
    </row>
    <row r="779" spans="1:62">
      <c r="A779" s="4" t="s">
        <v>808</v>
      </c>
      <c r="B779" s="14">
        <v>2</v>
      </c>
      <c r="C779" s="14">
        <v>3</v>
      </c>
      <c r="D779" s="14">
        <v>4</v>
      </c>
      <c r="E779" s="14">
        <v>4</v>
      </c>
      <c r="F779" s="14">
        <v>5</v>
      </c>
      <c r="G779" s="14">
        <v>6</v>
      </c>
      <c r="H779" s="14">
        <v>7</v>
      </c>
      <c r="I779" s="4">
        <v>8</v>
      </c>
      <c r="J779" s="15">
        <v>10</v>
      </c>
      <c r="K779" s="1">
        <v>12</v>
      </c>
      <c r="L779" s="4">
        <v>15</v>
      </c>
      <c r="M779" s="4">
        <v>16</v>
      </c>
      <c r="N779" s="4">
        <v>19</v>
      </c>
      <c r="O779" s="4">
        <v>20</v>
      </c>
      <c r="P779" s="4">
        <v>22</v>
      </c>
      <c r="Q779" s="4">
        <v>24</v>
      </c>
      <c r="R779" s="15">
        <v>27</v>
      </c>
      <c r="S779" s="4">
        <v>30</v>
      </c>
      <c r="T779" s="4">
        <v>33</v>
      </c>
      <c r="U779" s="2">
        <v>36</v>
      </c>
      <c r="V779" s="4">
        <v>40</v>
      </c>
      <c r="W779" s="4">
        <v>42</v>
      </c>
      <c r="X779" s="15">
        <v>47</v>
      </c>
      <c r="Y779" s="4">
        <v>50</v>
      </c>
      <c r="Z779" s="4">
        <v>55</v>
      </c>
      <c r="AA779" s="4">
        <v>58</v>
      </c>
      <c r="AB779" s="4">
        <v>62</v>
      </c>
      <c r="AC779" s="4">
        <v>66</v>
      </c>
      <c r="AD779" s="15">
        <v>71</v>
      </c>
      <c r="AE779" s="1">
        <v>76</v>
      </c>
      <c r="AF779" s="4">
        <v>81</v>
      </c>
      <c r="AG779" s="4">
        <v>86</v>
      </c>
      <c r="AH779" s="4">
        <v>92</v>
      </c>
      <c r="AI779" s="4">
        <v>96</v>
      </c>
      <c r="AJ779" s="4">
        <v>101</v>
      </c>
      <c r="AK779" s="4">
        <v>106</v>
      </c>
      <c r="AL779" s="4">
        <v>111</v>
      </c>
      <c r="AM779" s="4">
        <v>116</v>
      </c>
      <c r="AN779" s="4">
        <v>121</v>
      </c>
      <c r="AO779" s="2">
        <v>126</v>
      </c>
      <c r="AP779" s="4">
        <v>131</v>
      </c>
      <c r="AQ779" s="4">
        <v>136</v>
      </c>
      <c r="AR779" s="4">
        <v>142</v>
      </c>
      <c r="AS779" s="4">
        <v>146</v>
      </c>
      <c r="AT779" s="4">
        <v>151</v>
      </c>
      <c r="AU779" s="4">
        <v>156</v>
      </c>
      <c r="AV779" s="4">
        <v>161</v>
      </c>
      <c r="AW779" s="4">
        <v>165</v>
      </c>
      <c r="AX779" s="4">
        <v>170</v>
      </c>
      <c r="AY779" s="1">
        <v>175</v>
      </c>
      <c r="AZ779" s="4">
        <v>180</v>
      </c>
      <c r="BA779" s="4">
        <v>184</v>
      </c>
      <c r="BB779" s="4">
        <v>189</v>
      </c>
      <c r="BC779" s="4">
        <v>194</v>
      </c>
      <c r="BD779" s="4">
        <v>199</v>
      </c>
      <c r="BE779" s="4">
        <v>203</v>
      </c>
      <c r="BF779" s="4">
        <v>208</v>
      </c>
      <c r="BG779" s="4">
        <v>213</v>
      </c>
      <c r="BH779" s="4">
        <v>218</v>
      </c>
      <c r="BI779" s="2">
        <v>222</v>
      </c>
      <c r="BJ779" s="17" t="s">
        <v>0</v>
      </c>
    </row>
    <row r="780" spans="1:62">
      <c r="A780" s="4" t="s">
        <v>813</v>
      </c>
      <c r="B780" s="14">
        <v>0</v>
      </c>
      <c r="C780" s="14">
        <v>0</v>
      </c>
      <c r="D780" s="14">
        <v>0</v>
      </c>
      <c r="E780" s="14">
        <v>10</v>
      </c>
      <c r="F780" s="14">
        <v>20</v>
      </c>
      <c r="G780" s="14">
        <v>30</v>
      </c>
      <c r="H780" s="14">
        <v>40</v>
      </c>
      <c r="I780" s="4">
        <v>50</v>
      </c>
      <c r="J780" s="15">
        <v>60</v>
      </c>
      <c r="K780" s="1">
        <v>70</v>
      </c>
      <c r="L780" s="4">
        <v>80</v>
      </c>
      <c r="M780" s="4">
        <v>90</v>
      </c>
      <c r="N780" s="4">
        <v>100</v>
      </c>
      <c r="O780" s="4">
        <v>110</v>
      </c>
      <c r="P780" s="4">
        <v>120</v>
      </c>
      <c r="Q780" s="4">
        <v>130</v>
      </c>
      <c r="R780" s="15">
        <v>140</v>
      </c>
      <c r="S780" s="4">
        <v>150</v>
      </c>
      <c r="T780" s="4">
        <v>160</v>
      </c>
      <c r="U780" s="2">
        <v>170</v>
      </c>
      <c r="V780" s="4">
        <v>180</v>
      </c>
      <c r="W780" s="4">
        <v>190</v>
      </c>
      <c r="X780" s="15">
        <v>200</v>
      </c>
      <c r="Y780" s="4">
        <v>210</v>
      </c>
      <c r="Z780" s="4">
        <v>220</v>
      </c>
      <c r="AA780" s="4">
        <v>230</v>
      </c>
      <c r="AB780" s="4">
        <v>240</v>
      </c>
      <c r="AC780" s="4">
        <v>250</v>
      </c>
      <c r="AD780" s="15">
        <v>260</v>
      </c>
      <c r="AE780" s="1">
        <v>270</v>
      </c>
      <c r="AF780" s="4">
        <v>280</v>
      </c>
      <c r="AG780" s="4">
        <v>290</v>
      </c>
      <c r="AH780" s="4">
        <v>300</v>
      </c>
      <c r="AI780" s="4">
        <v>310</v>
      </c>
      <c r="AJ780" s="4">
        <v>320</v>
      </c>
      <c r="AK780" s="4">
        <v>330</v>
      </c>
      <c r="AL780" s="4">
        <v>340</v>
      </c>
      <c r="AM780" s="4">
        <v>350</v>
      </c>
      <c r="AN780" s="4">
        <v>360</v>
      </c>
      <c r="AO780" s="2">
        <v>370</v>
      </c>
      <c r="AP780" s="4">
        <v>380</v>
      </c>
      <c r="AQ780" s="4">
        <v>390</v>
      </c>
      <c r="AR780" s="4">
        <v>400</v>
      </c>
      <c r="AS780" s="4">
        <v>410</v>
      </c>
      <c r="AT780" s="4">
        <v>420</v>
      </c>
      <c r="AU780" s="4">
        <v>430</v>
      </c>
      <c r="AV780" s="4">
        <v>440</v>
      </c>
      <c r="AW780" s="4">
        <v>450</v>
      </c>
      <c r="AX780" s="4">
        <v>460</v>
      </c>
      <c r="AY780" s="1">
        <v>470</v>
      </c>
      <c r="AZ780" s="4">
        <v>480</v>
      </c>
      <c r="BA780" s="4">
        <v>490</v>
      </c>
      <c r="BB780" s="4">
        <v>500</v>
      </c>
      <c r="BC780" s="4">
        <v>510</v>
      </c>
      <c r="BD780" s="4">
        <v>520</v>
      </c>
      <c r="BE780" s="4">
        <v>530</v>
      </c>
      <c r="BF780" s="4">
        <v>540</v>
      </c>
      <c r="BG780" s="4">
        <v>550</v>
      </c>
      <c r="BH780" s="4">
        <v>560</v>
      </c>
      <c r="BI780" s="2">
        <v>570</v>
      </c>
      <c r="BJ780" s="17" t="s">
        <v>0</v>
      </c>
    </row>
    <row r="781" spans="1:62">
      <c r="A781" s="4" t="s">
        <v>814</v>
      </c>
      <c r="B781" s="14">
        <v>80</v>
      </c>
      <c r="C781" s="14">
        <v>155</v>
      </c>
      <c r="D781" s="14">
        <v>230</v>
      </c>
      <c r="E781" s="14">
        <v>305</v>
      </c>
      <c r="F781" s="14">
        <v>380</v>
      </c>
      <c r="G781" s="14">
        <v>455</v>
      </c>
      <c r="H781" s="14">
        <v>530</v>
      </c>
      <c r="I781" s="4">
        <v>605</v>
      </c>
      <c r="J781" s="15">
        <v>680</v>
      </c>
      <c r="K781" s="1">
        <v>755</v>
      </c>
      <c r="L781" s="4">
        <v>830</v>
      </c>
      <c r="M781" s="4">
        <v>905</v>
      </c>
      <c r="N781" s="4">
        <v>980</v>
      </c>
      <c r="O781" s="4">
        <v>1055</v>
      </c>
      <c r="P781" s="4">
        <v>1130</v>
      </c>
      <c r="Q781" s="4">
        <v>1205</v>
      </c>
      <c r="R781" s="15">
        <v>1280</v>
      </c>
      <c r="S781" s="4">
        <v>1355</v>
      </c>
      <c r="T781" s="4">
        <v>1430</v>
      </c>
      <c r="U781" s="2">
        <v>1505</v>
      </c>
      <c r="V781" s="4">
        <v>1580</v>
      </c>
      <c r="W781" s="4">
        <v>1655</v>
      </c>
      <c r="X781" s="15">
        <v>1730</v>
      </c>
      <c r="Y781" s="4">
        <v>1805</v>
      </c>
      <c r="Z781" s="4">
        <v>1880</v>
      </c>
      <c r="AA781" s="4">
        <v>1955</v>
      </c>
      <c r="AB781" s="4">
        <v>2030</v>
      </c>
      <c r="AC781" s="4">
        <v>2105</v>
      </c>
      <c r="AD781" s="15">
        <v>2180</v>
      </c>
      <c r="AE781" s="1">
        <v>2255</v>
      </c>
      <c r="AF781" s="4">
        <v>2330</v>
      </c>
      <c r="AG781" s="4">
        <v>2405</v>
      </c>
      <c r="AH781" s="4">
        <v>2480</v>
      </c>
      <c r="AI781" s="4">
        <v>2555</v>
      </c>
      <c r="AJ781" s="4">
        <v>2630</v>
      </c>
      <c r="AK781" s="4">
        <v>2705</v>
      </c>
      <c r="AL781" s="4">
        <v>2780</v>
      </c>
      <c r="AM781" s="4">
        <v>2855</v>
      </c>
      <c r="AN781" s="4">
        <v>2930</v>
      </c>
      <c r="AO781" s="2">
        <v>3005</v>
      </c>
      <c r="AP781" s="4">
        <v>3080</v>
      </c>
      <c r="AQ781" s="4">
        <v>3155</v>
      </c>
      <c r="AR781" s="4">
        <v>3230</v>
      </c>
      <c r="AS781" s="4">
        <v>3305</v>
      </c>
      <c r="AT781" s="4">
        <v>3380</v>
      </c>
      <c r="AU781" s="4">
        <v>3455</v>
      </c>
      <c r="AV781" s="4">
        <v>3530</v>
      </c>
      <c r="AW781" s="4">
        <v>3605</v>
      </c>
      <c r="AX781" s="4">
        <v>3680</v>
      </c>
      <c r="AY781" s="1">
        <v>3755</v>
      </c>
      <c r="AZ781" s="4">
        <v>3830</v>
      </c>
      <c r="BA781" s="4">
        <v>3905</v>
      </c>
      <c r="BB781" s="4">
        <v>3980</v>
      </c>
      <c r="BC781" s="4">
        <v>4055</v>
      </c>
      <c r="BD781" s="4">
        <v>4130</v>
      </c>
      <c r="BE781" s="4">
        <v>4205</v>
      </c>
      <c r="BF781" s="4">
        <v>4280</v>
      </c>
      <c r="BG781" s="4">
        <v>4355</v>
      </c>
      <c r="BH781" s="4">
        <v>4430</v>
      </c>
      <c r="BI781" s="2">
        <v>4505</v>
      </c>
      <c r="BJ781" s="17" t="s">
        <v>0</v>
      </c>
    </row>
    <row r="782" spans="1:62">
      <c r="A782" s="4" t="s">
        <v>688</v>
      </c>
      <c r="B782" s="14">
        <v>25</v>
      </c>
      <c r="C782" s="14">
        <v>45</v>
      </c>
      <c r="D782" s="14">
        <v>65</v>
      </c>
      <c r="E782" s="14">
        <v>85</v>
      </c>
      <c r="F782" s="14">
        <v>105</v>
      </c>
      <c r="G782" s="14">
        <v>125</v>
      </c>
      <c r="H782" s="14">
        <v>145</v>
      </c>
      <c r="I782" s="4">
        <v>165</v>
      </c>
      <c r="J782" s="15">
        <v>185</v>
      </c>
      <c r="K782" s="1">
        <v>205</v>
      </c>
      <c r="L782" s="4">
        <v>225</v>
      </c>
      <c r="M782" s="4">
        <v>245</v>
      </c>
      <c r="N782" s="4">
        <v>265</v>
      </c>
      <c r="O782" s="4">
        <v>285</v>
      </c>
      <c r="P782" s="4">
        <v>305</v>
      </c>
      <c r="Q782" s="4">
        <v>325</v>
      </c>
      <c r="R782" s="15">
        <v>345</v>
      </c>
      <c r="S782" s="4">
        <v>365</v>
      </c>
      <c r="T782" s="4">
        <v>385</v>
      </c>
      <c r="U782" s="2">
        <v>405</v>
      </c>
      <c r="V782" s="4">
        <v>425</v>
      </c>
      <c r="W782" s="4">
        <v>445</v>
      </c>
      <c r="X782" s="15">
        <v>465</v>
      </c>
      <c r="Y782" s="4">
        <v>485</v>
      </c>
      <c r="Z782" s="4">
        <v>505</v>
      </c>
      <c r="AA782" s="4">
        <v>525</v>
      </c>
      <c r="AB782" s="4">
        <v>545</v>
      </c>
      <c r="AC782" s="4">
        <v>565</v>
      </c>
      <c r="AD782" s="15">
        <v>585</v>
      </c>
      <c r="AE782" s="1">
        <v>605</v>
      </c>
      <c r="AF782" s="4">
        <v>625</v>
      </c>
      <c r="AG782" s="4">
        <v>645</v>
      </c>
      <c r="AH782" s="4">
        <v>665</v>
      </c>
      <c r="AI782" s="4">
        <v>685</v>
      </c>
      <c r="AJ782" s="4">
        <v>705</v>
      </c>
      <c r="AK782" s="4">
        <v>725</v>
      </c>
      <c r="AL782" s="4">
        <v>745</v>
      </c>
      <c r="AM782" s="4">
        <v>765</v>
      </c>
      <c r="AN782" s="4">
        <v>785</v>
      </c>
      <c r="AO782" s="2">
        <v>805</v>
      </c>
      <c r="AP782" s="4">
        <v>825</v>
      </c>
      <c r="AQ782" s="4">
        <v>845</v>
      </c>
      <c r="AR782" s="4">
        <v>865</v>
      </c>
      <c r="AS782" s="4">
        <v>885</v>
      </c>
      <c r="AT782" s="4">
        <v>905</v>
      </c>
      <c r="AU782" s="4">
        <v>925</v>
      </c>
      <c r="AV782" s="4">
        <v>945</v>
      </c>
      <c r="AW782" s="4">
        <v>965</v>
      </c>
      <c r="AX782" s="4">
        <v>985</v>
      </c>
      <c r="AY782" s="1">
        <v>1005</v>
      </c>
      <c r="AZ782" s="4">
        <v>1025</v>
      </c>
      <c r="BA782" s="4">
        <v>1045</v>
      </c>
      <c r="BB782" s="4">
        <v>1065</v>
      </c>
      <c r="BC782" s="4">
        <v>1085</v>
      </c>
      <c r="BD782" s="4">
        <v>1105</v>
      </c>
      <c r="BE782" s="4">
        <v>1125</v>
      </c>
      <c r="BF782" s="4">
        <v>1145</v>
      </c>
      <c r="BG782" s="4">
        <v>1165</v>
      </c>
      <c r="BH782" s="4">
        <v>1185</v>
      </c>
      <c r="BI782" s="2">
        <v>1205</v>
      </c>
      <c r="BJ782" s="17" t="s">
        <v>0</v>
      </c>
    </row>
    <row r="783" spans="1:62">
      <c r="A783" s="4" t="s">
        <v>582</v>
      </c>
      <c r="B783" s="14"/>
      <c r="C783" s="14"/>
      <c r="D783" s="14"/>
      <c r="E783" s="14"/>
      <c r="F783" s="14"/>
      <c r="G783" s="14"/>
      <c r="H783" s="14"/>
      <c r="J783" s="15"/>
      <c r="R783" s="15"/>
      <c r="X783" s="15"/>
      <c r="AD783" s="15"/>
      <c r="BJ783" s="17"/>
    </row>
    <row r="784" spans="1:62">
      <c r="A784" s="4" t="s">
        <v>585</v>
      </c>
      <c r="B784" s="14">
        <v>21</v>
      </c>
      <c r="C784" s="14">
        <v>21</v>
      </c>
      <c r="D784" s="14">
        <v>21</v>
      </c>
      <c r="E784" s="14">
        <v>23</v>
      </c>
      <c r="F784" s="14">
        <v>26</v>
      </c>
      <c r="G784" s="14">
        <v>29</v>
      </c>
      <c r="H784" s="14">
        <v>32</v>
      </c>
      <c r="I784" s="4">
        <v>35</v>
      </c>
      <c r="J784" s="15">
        <v>38</v>
      </c>
      <c r="K784" s="1">
        <v>41</v>
      </c>
      <c r="L784" s="4">
        <v>44</v>
      </c>
      <c r="M784" s="4">
        <v>47</v>
      </c>
      <c r="N784" s="4">
        <v>50</v>
      </c>
      <c r="O784" s="4">
        <v>53</v>
      </c>
      <c r="P784" s="4">
        <v>56</v>
      </c>
      <c r="Q784" s="4">
        <v>59</v>
      </c>
      <c r="R784" s="15">
        <v>62</v>
      </c>
      <c r="S784" s="4">
        <v>65</v>
      </c>
      <c r="T784" s="4">
        <v>68</v>
      </c>
      <c r="U784" s="2">
        <v>70</v>
      </c>
      <c r="V784" s="4">
        <v>73</v>
      </c>
      <c r="W784" s="4">
        <v>76</v>
      </c>
      <c r="X784" s="15">
        <v>79</v>
      </c>
      <c r="Y784" s="4">
        <v>82</v>
      </c>
      <c r="Z784" s="4">
        <v>85</v>
      </c>
      <c r="AA784" s="4">
        <v>88</v>
      </c>
      <c r="AB784" s="4">
        <v>91</v>
      </c>
      <c r="AC784" s="4">
        <v>94</v>
      </c>
      <c r="AD784" s="15">
        <v>97</v>
      </c>
      <c r="AE784" s="1">
        <v>100</v>
      </c>
      <c r="AF784" s="4">
        <v>103</v>
      </c>
      <c r="AG784" s="4">
        <v>106</v>
      </c>
      <c r="AH784" s="4">
        <v>109</v>
      </c>
      <c r="AI784" s="4">
        <v>112</v>
      </c>
      <c r="AJ784" s="4">
        <v>115</v>
      </c>
      <c r="AK784" s="4">
        <v>118</v>
      </c>
      <c r="AL784" s="4">
        <v>120</v>
      </c>
      <c r="AM784" s="4">
        <v>123</v>
      </c>
      <c r="AN784" s="4">
        <v>126</v>
      </c>
      <c r="AO784" s="2">
        <v>129</v>
      </c>
      <c r="AP784" s="4">
        <v>132</v>
      </c>
      <c r="AQ784" s="4">
        <v>135</v>
      </c>
      <c r="AR784" s="4">
        <v>138</v>
      </c>
      <c r="AS784" s="4">
        <v>141</v>
      </c>
      <c r="AT784" s="4">
        <v>144</v>
      </c>
      <c r="AU784" s="4">
        <v>147</v>
      </c>
      <c r="AV784" s="4">
        <v>150</v>
      </c>
      <c r="AW784" s="4">
        <v>152</v>
      </c>
      <c r="AX784" s="4">
        <v>155</v>
      </c>
      <c r="AY784" s="1">
        <v>158</v>
      </c>
      <c r="AZ784" s="4">
        <v>161</v>
      </c>
      <c r="BA784" s="4">
        <v>164</v>
      </c>
      <c r="BB784" s="4">
        <v>167</v>
      </c>
      <c r="BC784" s="4">
        <v>170</v>
      </c>
      <c r="BD784" s="4">
        <v>173</v>
      </c>
      <c r="BE784" s="4">
        <v>175</v>
      </c>
      <c r="BF784" s="4">
        <v>178</v>
      </c>
      <c r="BG784" s="4">
        <v>181</v>
      </c>
      <c r="BH784" s="4">
        <v>184</v>
      </c>
      <c r="BI784" s="2">
        <v>187</v>
      </c>
      <c r="BJ784" s="17" t="s">
        <v>0</v>
      </c>
    </row>
    <row r="785" spans="1:62">
      <c r="A785" s="4" t="s">
        <v>586</v>
      </c>
      <c r="B785" s="14">
        <v>31</v>
      </c>
      <c r="C785" s="14">
        <v>31</v>
      </c>
      <c r="D785" s="14">
        <v>31</v>
      </c>
      <c r="E785" s="14">
        <v>35</v>
      </c>
      <c r="F785" s="14">
        <v>39</v>
      </c>
      <c r="G785" s="14">
        <v>44</v>
      </c>
      <c r="H785" s="14">
        <v>48</v>
      </c>
      <c r="I785" s="4">
        <v>53</v>
      </c>
      <c r="J785" s="15">
        <v>57</v>
      </c>
      <c r="K785" s="1">
        <v>62</v>
      </c>
      <c r="L785" s="4">
        <v>66</v>
      </c>
      <c r="M785" s="4">
        <v>70</v>
      </c>
      <c r="N785" s="4">
        <v>75</v>
      </c>
      <c r="O785" s="4">
        <v>79</v>
      </c>
      <c r="P785" s="4">
        <v>84</v>
      </c>
      <c r="Q785" s="4">
        <v>88</v>
      </c>
      <c r="R785" s="15">
        <v>93</v>
      </c>
      <c r="S785" s="4">
        <v>97</v>
      </c>
      <c r="T785" s="4">
        <v>102</v>
      </c>
      <c r="U785" s="2">
        <v>105</v>
      </c>
      <c r="V785" s="4">
        <v>110</v>
      </c>
      <c r="W785" s="4">
        <v>114</v>
      </c>
      <c r="X785" s="15">
        <v>119</v>
      </c>
      <c r="Y785" s="4">
        <v>123</v>
      </c>
      <c r="Z785" s="4">
        <v>128</v>
      </c>
      <c r="AA785" s="4">
        <v>132</v>
      </c>
      <c r="AB785" s="4">
        <v>137</v>
      </c>
      <c r="AC785" s="4">
        <v>141</v>
      </c>
      <c r="AD785" s="15">
        <v>145</v>
      </c>
      <c r="AE785" s="1">
        <v>150</v>
      </c>
      <c r="AF785" s="4">
        <v>154</v>
      </c>
      <c r="AG785" s="4">
        <v>159</v>
      </c>
      <c r="AH785" s="4">
        <v>163</v>
      </c>
      <c r="AI785" s="4">
        <v>168</v>
      </c>
      <c r="AJ785" s="4">
        <v>172</v>
      </c>
      <c r="AK785" s="4">
        <v>177</v>
      </c>
      <c r="AL785" s="4">
        <v>180</v>
      </c>
      <c r="AM785" s="4">
        <v>185</v>
      </c>
      <c r="AN785" s="4">
        <v>189</v>
      </c>
      <c r="AO785" s="2">
        <v>194</v>
      </c>
      <c r="AP785" s="4">
        <v>198</v>
      </c>
      <c r="AQ785" s="4">
        <v>203</v>
      </c>
      <c r="AR785" s="4">
        <v>207</v>
      </c>
      <c r="AS785" s="4">
        <v>211</v>
      </c>
      <c r="AT785" s="4">
        <v>216</v>
      </c>
      <c r="AU785" s="4">
        <v>220</v>
      </c>
      <c r="AV785" s="4">
        <v>225</v>
      </c>
      <c r="AW785" s="4">
        <v>228</v>
      </c>
      <c r="AX785" s="4">
        <v>233</v>
      </c>
      <c r="AY785" s="1">
        <v>237</v>
      </c>
      <c r="AZ785" s="4">
        <v>242</v>
      </c>
      <c r="BA785" s="4">
        <v>246</v>
      </c>
      <c r="BB785" s="4">
        <v>250</v>
      </c>
      <c r="BC785" s="4">
        <v>255</v>
      </c>
      <c r="BD785" s="4">
        <v>259</v>
      </c>
      <c r="BE785" s="4">
        <v>263</v>
      </c>
      <c r="BF785" s="4">
        <v>267</v>
      </c>
      <c r="BG785" s="4">
        <v>272</v>
      </c>
      <c r="BH785" s="4">
        <v>276</v>
      </c>
      <c r="BI785" s="2">
        <v>280</v>
      </c>
      <c r="BJ785" s="17" t="s">
        <v>0</v>
      </c>
    </row>
    <row r="786" spans="1:62">
      <c r="A786" s="4" t="s">
        <v>587</v>
      </c>
      <c r="B786" s="14">
        <v>42</v>
      </c>
      <c r="C786" s="14">
        <v>42</v>
      </c>
      <c r="D786" s="14">
        <v>42</v>
      </c>
      <c r="E786" s="14">
        <v>47</v>
      </c>
      <c r="F786" s="14">
        <v>53</v>
      </c>
      <c r="G786" s="14">
        <v>59</v>
      </c>
      <c r="H786" s="14">
        <v>65</v>
      </c>
      <c r="I786" s="4">
        <v>71</v>
      </c>
      <c r="J786" s="15">
        <v>77</v>
      </c>
      <c r="K786" s="1">
        <v>83</v>
      </c>
      <c r="L786" s="4">
        <v>89</v>
      </c>
      <c r="M786" s="4">
        <v>94</v>
      </c>
      <c r="N786" s="4">
        <v>100</v>
      </c>
      <c r="O786" s="4">
        <v>106</v>
      </c>
      <c r="P786" s="4">
        <v>112</v>
      </c>
      <c r="Q786" s="4">
        <v>118</v>
      </c>
      <c r="R786" s="15">
        <v>124</v>
      </c>
      <c r="S786" s="4">
        <v>130</v>
      </c>
      <c r="T786" s="4">
        <v>136</v>
      </c>
      <c r="U786" s="2">
        <v>141</v>
      </c>
      <c r="V786" s="4">
        <v>147</v>
      </c>
      <c r="W786" s="4">
        <v>153</v>
      </c>
      <c r="X786" s="15">
        <v>159</v>
      </c>
      <c r="Y786" s="4">
        <v>165</v>
      </c>
      <c r="Z786" s="4">
        <v>171</v>
      </c>
      <c r="AA786" s="4">
        <v>177</v>
      </c>
      <c r="AB786" s="4">
        <v>183</v>
      </c>
      <c r="AC786" s="4">
        <v>189</v>
      </c>
      <c r="AD786" s="15">
        <v>194</v>
      </c>
      <c r="AE786" s="1">
        <v>200</v>
      </c>
      <c r="AF786" s="4">
        <v>206</v>
      </c>
      <c r="AG786" s="4">
        <v>212</v>
      </c>
      <c r="AH786" s="4">
        <v>218</v>
      </c>
      <c r="AI786" s="4">
        <v>224</v>
      </c>
      <c r="AJ786" s="4">
        <v>230</v>
      </c>
      <c r="AK786" s="4">
        <v>236</v>
      </c>
      <c r="AL786" s="4">
        <v>241</v>
      </c>
      <c r="AM786" s="4">
        <v>247</v>
      </c>
      <c r="AN786" s="4">
        <v>253</v>
      </c>
      <c r="AO786" s="2">
        <v>259</v>
      </c>
      <c r="AP786" s="4">
        <v>265</v>
      </c>
      <c r="AQ786" s="4">
        <v>271</v>
      </c>
      <c r="AR786" s="4">
        <v>277</v>
      </c>
      <c r="AS786" s="4">
        <v>282</v>
      </c>
      <c r="AT786" s="4">
        <v>288</v>
      </c>
      <c r="AU786" s="4">
        <v>294</v>
      </c>
      <c r="AV786" s="4">
        <v>300</v>
      </c>
      <c r="AW786" s="4">
        <v>305</v>
      </c>
      <c r="AX786" s="4">
        <v>311</v>
      </c>
      <c r="AY786" s="1">
        <v>317</v>
      </c>
      <c r="AZ786" s="4">
        <v>323</v>
      </c>
      <c r="BA786" s="4">
        <v>328</v>
      </c>
      <c r="BB786" s="4">
        <v>334</v>
      </c>
      <c r="BC786" s="4">
        <v>340</v>
      </c>
      <c r="BD786" s="4">
        <v>346</v>
      </c>
      <c r="BE786" s="4">
        <v>351</v>
      </c>
      <c r="BF786" s="4">
        <v>357</v>
      </c>
      <c r="BG786" s="4">
        <v>363</v>
      </c>
      <c r="BH786" s="4">
        <v>369</v>
      </c>
      <c r="BI786" s="2">
        <v>374</v>
      </c>
      <c r="BJ786" s="17" t="s">
        <v>0</v>
      </c>
    </row>
    <row r="787" spans="1:62">
      <c r="A787" s="4" t="s">
        <v>588</v>
      </c>
      <c r="B787" s="14"/>
      <c r="C787" s="14"/>
      <c r="D787" s="14"/>
      <c r="E787" s="14"/>
      <c r="F787" s="14"/>
      <c r="G787" s="14"/>
      <c r="H787" s="14"/>
      <c r="J787" s="15"/>
      <c r="R787" s="15"/>
      <c r="X787" s="15"/>
      <c r="AD787" s="15"/>
      <c r="BJ787" s="17"/>
    </row>
    <row r="788" spans="1:62">
      <c r="A788" s="4" t="s">
        <v>815</v>
      </c>
      <c r="B788" s="14">
        <v>1</v>
      </c>
      <c r="C788" s="14">
        <v>2</v>
      </c>
      <c r="D788" s="14">
        <v>3</v>
      </c>
      <c r="E788" s="14">
        <v>3</v>
      </c>
      <c r="F788" s="14">
        <v>3</v>
      </c>
      <c r="G788" s="14">
        <v>4</v>
      </c>
      <c r="H788" s="14">
        <v>4</v>
      </c>
      <c r="I788" s="4">
        <v>4</v>
      </c>
      <c r="J788" s="15">
        <v>5</v>
      </c>
      <c r="K788" s="1">
        <v>5</v>
      </c>
      <c r="L788" s="4">
        <v>5</v>
      </c>
      <c r="M788" s="4">
        <v>6</v>
      </c>
      <c r="N788" s="4">
        <v>6</v>
      </c>
      <c r="O788" s="4">
        <v>6</v>
      </c>
      <c r="P788" s="4">
        <v>7</v>
      </c>
      <c r="Q788" s="4">
        <v>7</v>
      </c>
      <c r="R788" s="15">
        <v>7</v>
      </c>
      <c r="S788" s="4">
        <v>8</v>
      </c>
      <c r="T788" s="4">
        <v>8</v>
      </c>
      <c r="U788" s="2">
        <v>8</v>
      </c>
      <c r="V788" s="4">
        <v>8</v>
      </c>
      <c r="W788" s="4">
        <v>8</v>
      </c>
      <c r="X788" s="15">
        <v>8</v>
      </c>
      <c r="Y788" s="4">
        <v>8</v>
      </c>
      <c r="Z788" s="4">
        <v>8</v>
      </c>
      <c r="AA788" s="4">
        <v>8</v>
      </c>
      <c r="AB788" s="4">
        <v>8</v>
      </c>
      <c r="AC788" s="4">
        <v>8</v>
      </c>
      <c r="AD788" s="15">
        <v>8</v>
      </c>
      <c r="AE788" s="1">
        <v>8</v>
      </c>
      <c r="AF788" s="4">
        <v>8</v>
      </c>
      <c r="AG788" s="4">
        <v>8</v>
      </c>
      <c r="AH788" s="4">
        <v>8</v>
      </c>
      <c r="AI788" s="4">
        <v>8</v>
      </c>
      <c r="AJ788" s="4">
        <v>8</v>
      </c>
      <c r="AK788" s="4">
        <v>8</v>
      </c>
      <c r="AL788" s="4">
        <v>8</v>
      </c>
      <c r="AM788" s="4">
        <v>8</v>
      </c>
      <c r="AN788" s="4">
        <v>8</v>
      </c>
      <c r="AO788" s="2">
        <v>8</v>
      </c>
      <c r="AP788" s="4">
        <v>8</v>
      </c>
      <c r="AQ788" s="4">
        <v>8</v>
      </c>
      <c r="AR788" s="4">
        <v>8</v>
      </c>
      <c r="AS788" s="4">
        <v>8</v>
      </c>
      <c r="AT788" s="4">
        <v>8</v>
      </c>
      <c r="AU788" s="4">
        <v>8</v>
      </c>
      <c r="AV788" s="4">
        <v>8</v>
      </c>
      <c r="AW788" s="4">
        <v>8</v>
      </c>
      <c r="AX788" s="4">
        <v>8</v>
      </c>
      <c r="AY788" s="1">
        <v>8</v>
      </c>
      <c r="AZ788" s="4">
        <v>8</v>
      </c>
      <c r="BA788" s="4">
        <v>8</v>
      </c>
      <c r="BB788" s="4">
        <v>8</v>
      </c>
      <c r="BC788" s="4">
        <v>8</v>
      </c>
      <c r="BD788" s="4">
        <v>8</v>
      </c>
      <c r="BE788" s="4">
        <v>8</v>
      </c>
      <c r="BF788" s="4">
        <v>8</v>
      </c>
      <c r="BG788" s="4">
        <v>8</v>
      </c>
      <c r="BH788" s="4">
        <v>8</v>
      </c>
      <c r="BI788" s="2">
        <v>8</v>
      </c>
      <c r="BJ788" s="17" t="s">
        <v>0</v>
      </c>
    </row>
    <row r="789" spans="1:62">
      <c r="A789" s="4" t="s">
        <v>543</v>
      </c>
      <c r="B789" s="14">
        <v>4</v>
      </c>
      <c r="C789" s="14">
        <v>4.5</v>
      </c>
      <c r="D789" s="14">
        <v>5</v>
      </c>
      <c r="E789" s="14">
        <v>5.5</v>
      </c>
      <c r="F789" s="14">
        <v>6</v>
      </c>
      <c r="G789" s="14">
        <v>6.5</v>
      </c>
      <c r="H789" s="14">
        <v>7</v>
      </c>
      <c r="I789" s="4">
        <v>7.5</v>
      </c>
      <c r="J789" s="15">
        <v>8</v>
      </c>
      <c r="K789" s="1">
        <v>8.5</v>
      </c>
      <c r="L789" s="4">
        <v>9</v>
      </c>
      <c r="M789" s="4">
        <v>9.5</v>
      </c>
      <c r="N789" s="4">
        <v>10</v>
      </c>
      <c r="O789" s="4">
        <v>10.5</v>
      </c>
      <c r="P789" s="4">
        <v>11</v>
      </c>
      <c r="Q789" s="4">
        <v>11.5</v>
      </c>
      <c r="R789" s="15">
        <v>12</v>
      </c>
      <c r="S789" s="4">
        <v>12.5</v>
      </c>
      <c r="T789" s="4">
        <v>13</v>
      </c>
      <c r="U789" s="2">
        <v>13.5</v>
      </c>
      <c r="V789" s="4">
        <v>14</v>
      </c>
      <c r="W789" s="4">
        <v>14.5</v>
      </c>
      <c r="X789" s="15">
        <v>15</v>
      </c>
      <c r="Y789" s="4">
        <v>15.5</v>
      </c>
      <c r="Z789" s="4">
        <v>16</v>
      </c>
      <c r="AA789" s="4">
        <v>16.5</v>
      </c>
      <c r="AB789" s="4">
        <v>17</v>
      </c>
      <c r="AC789" s="4">
        <v>17.5</v>
      </c>
      <c r="AD789" s="15">
        <v>18</v>
      </c>
      <c r="AE789" s="1">
        <v>18.5</v>
      </c>
      <c r="AF789" s="4">
        <v>19</v>
      </c>
      <c r="AG789" s="4">
        <v>19.5</v>
      </c>
      <c r="AH789" s="4">
        <v>20</v>
      </c>
      <c r="AI789" s="4">
        <v>20.5</v>
      </c>
      <c r="AJ789" s="4">
        <v>21</v>
      </c>
      <c r="AK789" s="4">
        <v>21.5</v>
      </c>
      <c r="AL789" s="4">
        <v>22</v>
      </c>
      <c r="AM789" s="4">
        <v>22.5</v>
      </c>
      <c r="AN789" s="4">
        <v>23</v>
      </c>
      <c r="AO789" s="2">
        <v>23.5</v>
      </c>
      <c r="AP789" s="4">
        <v>24</v>
      </c>
      <c r="AQ789" s="4">
        <v>24.5</v>
      </c>
      <c r="AR789" s="4">
        <v>25</v>
      </c>
      <c r="AS789" s="4">
        <v>25.5</v>
      </c>
      <c r="AT789" s="4">
        <v>26</v>
      </c>
      <c r="AU789" s="4">
        <v>26.5</v>
      </c>
      <c r="AV789" s="4">
        <v>27</v>
      </c>
      <c r="AW789" s="4">
        <v>27.5</v>
      </c>
      <c r="AX789" s="4">
        <v>28</v>
      </c>
      <c r="AY789" s="1">
        <v>28.5</v>
      </c>
      <c r="AZ789" s="4">
        <v>29</v>
      </c>
      <c r="BA789" s="4">
        <v>29.5</v>
      </c>
      <c r="BB789" s="4">
        <v>30</v>
      </c>
      <c r="BC789" s="4">
        <v>30.5</v>
      </c>
      <c r="BD789" s="4">
        <v>31</v>
      </c>
      <c r="BE789" s="4">
        <v>31.5</v>
      </c>
      <c r="BF789" s="4">
        <v>32</v>
      </c>
      <c r="BG789" s="4">
        <v>32.5</v>
      </c>
      <c r="BH789" s="4">
        <v>33</v>
      </c>
      <c r="BI789" s="2">
        <v>33.5</v>
      </c>
      <c r="BJ789" s="17" t="s">
        <v>0</v>
      </c>
    </row>
    <row r="790" spans="1:62">
      <c r="A790" s="4" t="s">
        <v>3</v>
      </c>
      <c r="B790" s="14"/>
      <c r="C790" s="14"/>
      <c r="D790" s="14"/>
      <c r="E790" s="14"/>
      <c r="F790" s="14"/>
      <c r="G790" s="14"/>
      <c r="H790" s="14"/>
      <c r="J790" s="15"/>
      <c r="R790" s="15"/>
      <c r="X790" s="15"/>
      <c r="AD790" s="15"/>
      <c r="BJ790" s="17"/>
    </row>
    <row r="791" spans="1:62">
      <c r="A791" s="4" t="s">
        <v>816</v>
      </c>
      <c r="B791" s="14"/>
      <c r="C791" s="14"/>
      <c r="D791" s="14"/>
      <c r="E791" s="14"/>
      <c r="F791" s="14"/>
      <c r="G791" s="14"/>
      <c r="H791" s="14"/>
      <c r="J791" s="15"/>
      <c r="R791" s="15"/>
      <c r="X791" s="15"/>
      <c r="AD791" s="15"/>
      <c r="BJ791" s="17"/>
    </row>
    <row r="792" spans="1:62">
      <c r="A792" s="4" t="s">
        <v>817</v>
      </c>
      <c r="B792" s="14" t="s">
        <v>0</v>
      </c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580</v>
      </c>
      <c r="B793" s="14">
        <v>15</v>
      </c>
      <c r="C793" s="14">
        <v>19</v>
      </c>
      <c r="D793" s="14">
        <v>23</v>
      </c>
      <c r="E793" s="14">
        <v>27</v>
      </c>
      <c r="F793" s="14">
        <v>31</v>
      </c>
      <c r="G793" s="14">
        <v>35</v>
      </c>
      <c r="H793" s="14">
        <v>39</v>
      </c>
      <c r="I793" s="4">
        <v>43</v>
      </c>
      <c r="J793" s="15">
        <v>51</v>
      </c>
      <c r="K793" s="1">
        <v>59</v>
      </c>
      <c r="L793" s="4">
        <v>67</v>
      </c>
      <c r="M793" s="4">
        <v>75</v>
      </c>
      <c r="N793" s="4">
        <v>83</v>
      </c>
      <c r="O793" s="4">
        <v>91</v>
      </c>
      <c r="P793" s="4">
        <v>99</v>
      </c>
      <c r="Q793" s="4">
        <v>107</v>
      </c>
      <c r="R793" s="15">
        <v>125</v>
      </c>
      <c r="S793" s="4">
        <v>143</v>
      </c>
      <c r="T793" s="4">
        <v>161</v>
      </c>
      <c r="U793" s="2">
        <v>179</v>
      </c>
      <c r="V793" s="4">
        <v>197</v>
      </c>
      <c r="W793" s="4">
        <v>215</v>
      </c>
      <c r="X793" s="15">
        <v>243</v>
      </c>
      <c r="Y793" s="4">
        <v>271</v>
      </c>
      <c r="Z793" s="4">
        <v>299</v>
      </c>
      <c r="AA793" s="4">
        <v>327</v>
      </c>
      <c r="AB793" s="4">
        <v>355</v>
      </c>
      <c r="AC793" s="4">
        <v>383</v>
      </c>
      <c r="AD793" s="15">
        <v>421</v>
      </c>
      <c r="AE793" s="1">
        <v>459</v>
      </c>
      <c r="AF793" s="4">
        <v>497</v>
      </c>
      <c r="AG793" s="4">
        <v>535</v>
      </c>
      <c r="AH793" s="4">
        <v>573</v>
      </c>
      <c r="AI793" s="4">
        <v>611</v>
      </c>
      <c r="AJ793" s="4">
        <v>649</v>
      </c>
      <c r="AK793" s="4">
        <v>687</v>
      </c>
      <c r="AL793" s="4">
        <v>725</v>
      </c>
      <c r="AM793" s="4">
        <v>763</v>
      </c>
      <c r="AN793" s="4">
        <v>801</v>
      </c>
      <c r="AO793" s="2">
        <v>839</v>
      </c>
      <c r="AP793" s="4">
        <v>877</v>
      </c>
      <c r="AQ793" s="4">
        <v>915</v>
      </c>
      <c r="AR793" s="4">
        <v>953</v>
      </c>
      <c r="AS793" s="4">
        <v>991</v>
      </c>
      <c r="AT793" s="4">
        <v>1029</v>
      </c>
      <c r="AU793" s="4">
        <v>1067</v>
      </c>
      <c r="AV793" s="4">
        <v>1105</v>
      </c>
      <c r="AW793" s="4">
        <v>1143</v>
      </c>
      <c r="AX793" s="4">
        <v>1181</v>
      </c>
      <c r="AY793" s="1">
        <v>1219</v>
      </c>
      <c r="AZ793" s="4">
        <v>1257</v>
      </c>
      <c r="BA793" s="4">
        <v>1295</v>
      </c>
      <c r="BB793" s="4">
        <v>1333</v>
      </c>
      <c r="BC793" s="4">
        <v>1371</v>
      </c>
      <c r="BD793" s="4">
        <v>1409</v>
      </c>
      <c r="BE793" s="4">
        <v>1447</v>
      </c>
      <c r="BF793" s="4">
        <v>1485</v>
      </c>
      <c r="BG793" s="4">
        <v>1523</v>
      </c>
      <c r="BH793" s="4">
        <v>1561</v>
      </c>
      <c r="BI793" s="2">
        <v>1599</v>
      </c>
      <c r="BJ793" s="17" t="s">
        <v>0</v>
      </c>
    </row>
    <row r="794" spans="1:62">
      <c r="A794" s="4" t="s">
        <v>581</v>
      </c>
      <c r="B794" s="14">
        <v>20</v>
      </c>
      <c r="C794" s="14">
        <v>24</v>
      </c>
      <c r="D794" s="14">
        <v>28</v>
      </c>
      <c r="E794" s="14">
        <v>32</v>
      </c>
      <c r="F794" s="14">
        <v>36</v>
      </c>
      <c r="G794" s="14">
        <v>40</v>
      </c>
      <c r="H794" s="14">
        <v>44</v>
      </c>
      <c r="I794" s="4">
        <v>48</v>
      </c>
      <c r="J794" s="15">
        <v>56</v>
      </c>
      <c r="K794" s="1">
        <v>64</v>
      </c>
      <c r="L794" s="4">
        <v>72</v>
      </c>
      <c r="M794" s="4">
        <v>80</v>
      </c>
      <c r="N794" s="4">
        <v>88</v>
      </c>
      <c r="O794" s="4">
        <v>96</v>
      </c>
      <c r="P794" s="4">
        <v>104</v>
      </c>
      <c r="Q794" s="4">
        <v>112</v>
      </c>
      <c r="R794" s="15">
        <v>130</v>
      </c>
      <c r="S794" s="4">
        <v>148</v>
      </c>
      <c r="T794" s="4">
        <v>166</v>
      </c>
      <c r="U794" s="2">
        <v>184</v>
      </c>
      <c r="V794" s="4">
        <v>202</v>
      </c>
      <c r="W794" s="4">
        <v>220</v>
      </c>
      <c r="X794" s="15">
        <v>248</v>
      </c>
      <c r="Y794" s="4">
        <v>276</v>
      </c>
      <c r="Z794" s="4">
        <v>304</v>
      </c>
      <c r="AA794" s="4">
        <v>332</v>
      </c>
      <c r="AB794" s="4">
        <v>360</v>
      </c>
      <c r="AC794" s="4">
        <v>388</v>
      </c>
      <c r="AD794" s="15">
        <v>426</v>
      </c>
      <c r="AE794" s="1">
        <v>464</v>
      </c>
      <c r="AF794" s="4">
        <v>502</v>
      </c>
      <c r="AG794" s="4">
        <v>540</v>
      </c>
      <c r="AH794" s="4">
        <v>578</v>
      </c>
      <c r="AI794" s="4">
        <v>616</v>
      </c>
      <c r="AJ794" s="4">
        <v>654</v>
      </c>
      <c r="AK794" s="4">
        <v>692</v>
      </c>
      <c r="AL794" s="4">
        <v>730</v>
      </c>
      <c r="AM794" s="4">
        <v>768</v>
      </c>
      <c r="AN794" s="4">
        <v>806</v>
      </c>
      <c r="AO794" s="2">
        <v>844</v>
      </c>
      <c r="AP794" s="4">
        <v>882</v>
      </c>
      <c r="AQ794" s="4">
        <v>920</v>
      </c>
      <c r="AR794" s="4">
        <v>958</v>
      </c>
      <c r="AS794" s="4">
        <v>996</v>
      </c>
      <c r="AT794" s="4">
        <v>1034</v>
      </c>
      <c r="AU794" s="4">
        <v>1072</v>
      </c>
      <c r="AV794" s="4">
        <v>1110</v>
      </c>
      <c r="AW794" s="4">
        <v>1148</v>
      </c>
      <c r="AX794" s="4">
        <v>1186</v>
      </c>
      <c r="AY794" s="1">
        <v>1224</v>
      </c>
      <c r="AZ794" s="4">
        <v>1262</v>
      </c>
      <c r="BA794" s="4">
        <v>1300</v>
      </c>
      <c r="BB794" s="4">
        <v>1338</v>
      </c>
      <c r="BC794" s="4">
        <v>1376</v>
      </c>
      <c r="BD794" s="4">
        <v>1414</v>
      </c>
      <c r="BE794" s="4">
        <v>1452</v>
      </c>
      <c r="BF794" s="4">
        <v>1490</v>
      </c>
      <c r="BG794" s="4">
        <v>1528</v>
      </c>
      <c r="BH794" s="4">
        <v>1566</v>
      </c>
      <c r="BI794" s="2">
        <v>1604</v>
      </c>
      <c r="BJ794" s="17" t="s">
        <v>0</v>
      </c>
    </row>
    <row r="795" spans="1:62">
      <c r="A795" s="4" t="s">
        <v>582</v>
      </c>
      <c r="B795" s="14"/>
      <c r="C795" s="14"/>
      <c r="D795" s="14"/>
      <c r="E795" s="14"/>
      <c r="F795" s="14"/>
      <c r="G795" s="14"/>
      <c r="H795" s="14"/>
      <c r="J795" s="15"/>
      <c r="R795" s="15"/>
      <c r="X795" s="15"/>
      <c r="AD795" s="15"/>
      <c r="BJ795" s="17"/>
    </row>
    <row r="796" spans="1:62">
      <c r="A796" s="4" t="s">
        <v>585</v>
      </c>
      <c r="B796" s="14">
        <v>40</v>
      </c>
      <c r="C796" s="14">
        <v>40</v>
      </c>
      <c r="D796" s="14">
        <v>40</v>
      </c>
      <c r="E796" s="14">
        <v>42</v>
      </c>
      <c r="F796" s="14">
        <v>44</v>
      </c>
      <c r="G796" s="14">
        <v>47</v>
      </c>
      <c r="H796" s="14">
        <v>49</v>
      </c>
      <c r="I796" s="4">
        <v>51</v>
      </c>
      <c r="J796" s="15">
        <v>54</v>
      </c>
      <c r="K796" s="1">
        <v>56</v>
      </c>
      <c r="L796" s="4">
        <v>59</v>
      </c>
      <c r="M796" s="4">
        <v>61</v>
      </c>
      <c r="N796" s="4">
        <v>63</v>
      </c>
      <c r="O796" s="4">
        <v>66</v>
      </c>
      <c r="P796" s="4">
        <v>68</v>
      </c>
      <c r="Q796" s="4">
        <v>71</v>
      </c>
      <c r="R796" s="15">
        <v>73</v>
      </c>
      <c r="S796" s="4">
        <v>76</v>
      </c>
      <c r="T796" s="4">
        <v>78</v>
      </c>
      <c r="U796" s="2">
        <v>80</v>
      </c>
      <c r="V796" s="4">
        <v>83</v>
      </c>
      <c r="W796" s="4">
        <v>85</v>
      </c>
      <c r="X796" s="15">
        <v>88</v>
      </c>
      <c r="Y796" s="4">
        <v>90</v>
      </c>
      <c r="Z796" s="4">
        <v>92</v>
      </c>
      <c r="AA796" s="4">
        <v>95</v>
      </c>
      <c r="AB796" s="4">
        <v>97</v>
      </c>
      <c r="AC796" s="4">
        <v>100</v>
      </c>
      <c r="AD796" s="15">
        <v>102</v>
      </c>
      <c r="AE796" s="1">
        <v>104</v>
      </c>
      <c r="AF796" s="4">
        <v>107</v>
      </c>
      <c r="AG796" s="4">
        <v>109</v>
      </c>
      <c r="AH796" s="4">
        <v>112</v>
      </c>
      <c r="AI796" s="4">
        <v>114</v>
      </c>
      <c r="AJ796" s="4">
        <v>116</v>
      </c>
      <c r="AK796" s="4">
        <v>119</v>
      </c>
      <c r="AL796" s="4">
        <v>121</v>
      </c>
      <c r="AM796" s="4">
        <v>124</v>
      </c>
      <c r="AN796" s="4">
        <v>126</v>
      </c>
      <c r="AO796" s="2">
        <v>128</v>
      </c>
      <c r="AP796" s="4">
        <v>131</v>
      </c>
      <c r="AQ796" s="4">
        <v>133</v>
      </c>
      <c r="AR796" s="4">
        <v>136</v>
      </c>
      <c r="AS796" s="4">
        <v>138</v>
      </c>
      <c r="AT796" s="4">
        <v>140</v>
      </c>
      <c r="AU796" s="4">
        <v>143</v>
      </c>
      <c r="AV796" s="4">
        <v>145</v>
      </c>
      <c r="AW796" s="4">
        <v>148</v>
      </c>
      <c r="AX796" s="4">
        <v>150</v>
      </c>
      <c r="AY796" s="1">
        <v>152</v>
      </c>
      <c r="AZ796" s="4">
        <v>155</v>
      </c>
      <c r="BA796" s="4">
        <v>157</v>
      </c>
      <c r="BB796" s="4">
        <v>160</v>
      </c>
      <c r="BC796" s="4">
        <v>162</v>
      </c>
      <c r="BD796" s="4">
        <v>164</v>
      </c>
      <c r="BE796" s="4">
        <v>167</v>
      </c>
      <c r="BF796" s="4">
        <v>169</v>
      </c>
      <c r="BG796" s="4">
        <v>172</v>
      </c>
      <c r="BH796" s="4">
        <v>174</v>
      </c>
      <c r="BI796" s="2">
        <v>176</v>
      </c>
      <c r="BJ796" s="17" t="s">
        <v>0</v>
      </c>
    </row>
    <row r="797" spans="1:62">
      <c r="A797" s="4" t="s">
        <v>586</v>
      </c>
      <c r="B797" s="14">
        <v>72</v>
      </c>
      <c r="C797" s="14">
        <v>72</v>
      </c>
      <c r="D797" s="14">
        <v>72</v>
      </c>
      <c r="E797" s="14">
        <v>76</v>
      </c>
      <c r="F797" s="14">
        <v>80</v>
      </c>
      <c r="G797" s="14">
        <v>84</v>
      </c>
      <c r="H797" s="14">
        <v>89</v>
      </c>
      <c r="I797" s="4">
        <v>93</v>
      </c>
      <c r="J797" s="15">
        <v>97</v>
      </c>
      <c r="K797" s="1">
        <v>102</v>
      </c>
      <c r="L797" s="4">
        <v>106</v>
      </c>
      <c r="M797" s="4">
        <v>110</v>
      </c>
      <c r="N797" s="4">
        <v>114</v>
      </c>
      <c r="O797" s="4">
        <v>119</v>
      </c>
      <c r="P797" s="4">
        <v>123</v>
      </c>
      <c r="Q797" s="4">
        <v>127</v>
      </c>
      <c r="R797" s="15">
        <v>132</v>
      </c>
      <c r="S797" s="4">
        <v>136</v>
      </c>
      <c r="T797" s="4">
        <v>140</v>
      </c>
      <c r="U797" s="2">
        <v>145</v>
      </c>
      <c r="V797" s="4">
        <v>149</v>
      </c>
      <c r="W797" s="4">
        <v>153</v>
      </c>
      <c r="X797" s="15">
        <v>158</v>
      </c>
      <c r="Y797" s="4">
        <v>162</v>
      </c>
      <c r="Z797" s="4">
        <v>166</v>
      </c>
      <c r="AA797" s="4">
        <v>170</v>
      </c>
      <c r="AB797" s="4">
        <v>175</v>
      </c>
      <c r="AC797" s="4">
        <v>179</v>
      </c>
      <c r="AD797" s="15">
        <v>183</v>
      </c>
      <c r="AE797" s="1">
        <v>188</v>
      </c>
      <c r="AF797" s="4">
        <v>192</v>
      </c>
      <c r="AG797" s="4">
        <v>196</v>
      </c>
      <c r="AH797" s="4">
        <v>201</v>
      </c>
      <c r="AI797" s="4">
        <v>205</v>
      </c>
      <c r="AJ797" s="4">
        <v>209</v>
      </c>
      <c r="AK797" s="4">
        <v>213</v>
      </c>
      <c r="AL797" s="4">
        <v>218</v>
      </c>
      <c r="AM797" s="4">
        <v>222</v>
      </c>
      <c r="AN797" s="4">
        <v>226</v>
      </c>
      <c r="AO797" s="2">
        <v>231</v>
      </c>
      <c r="AP797" s="4">
        <v>235</v>
      </c>
      <c r="AQ797" s="4">
        <v>239</v>
      </c>
      <c r="AR797" s="4">
        <v>244</v>
      </c>
      <c r="AS797" s="4">
        <v>248</v>
      </c>
      <c r="AT797" s="4">
        <v>252</v>
      </c>
      <c r="AU797" s="4">
        <v>256</v>
      </c>
      <c r="AV797" s="4">
        <v>261</v>
      </c>
      <c r="AW797" s="4">
        <v>265</v>
      </c>
      <c r="AX797" s="4">
        <v>269</v>
      </c>
      <c r="AY797" s="1">
        <v>274</v>
      </c>
      <c r="AZ797" s="4">
        <v>278</v>
      </c>
      <c r="BA797" s="4">
        <v>282</v>
      </c>
      <c r="BB797" s="4">
        <v>287</v>
      </c>
      <c r="BC797" s="4">
        <v>291</v>
      </c>
      <c r="BD797" s="4">
        <v>295</v>
      </c>
      <c r="BE797" s="4">
        <v>299</v>
      </c>
      <c r="BF797" s="4">
        <v>304</v>
      </c>
      <c r="BG797" s="4">
        <v>308</v>
      </c>
      <c r="BH797" s="4">
        <v>312</v>
      </c>
      <c r="BI797" s="2">
        <v>317</v>
      </c>
      <c r="BJ797" s="17" t="s">
        <v>0</v>
      </c>
    </row>
    <row r="798" spans="1:62">
      <c r="A798" s="4" t="s">
        <v>587</v>
      </c>
      <c r="B798" s="14">
        <v>101</v>
      </c>
      <c r="C798" s="14">
        <v>101</v>
      </c>
      <c r="D798" s="14">
        <v>101</v>
      </c>
      <c r="E798" s="14">
        <v>107</v>
      </c>
      <c r="F798" s="14">
        <v>113</v>
      </c>
      <c r="G798" s="14">
        <v>119</v>
      </c>
      <c r="H798" s="14">
        <v>125</v>
      </c>
      <c r="I798" s="4">
        <v>131</v>
      </c>
      <c r="J798" s="15">
        <v>137</v>
      </c>
      <c r="K798" s="1">
        <v>143</v>
      </c>
      <c r="L798" s="4">
        <v>149</v>
      </c>
      <c r="M798" s="4">
        <v>155</v>
      </c>
      <c r="N798" s="4">
        <v>161</v>
      </c>
      <c r="O798" s="4">
        <v>167</v>
      </c>
      <c r="P798" s="4">
        <v>173</v>
      </c>
      <c r="Q798" s="4">
        <v>179</v>
      </c>
      <c r="R798" s="15">
        <v>185</v>
      </c>
      <c r="S798" s="4">
        <v>191</v>
      </c>
      <c r="T798" s="4">
        <v>197</v>
      </c>
      <c r="U798" s="2">
        <v>203</v>
      </c>
      <c r="V798" s="4">
        <v>209</v>
      </c>
      <c r="W798" s="4">
        <v>215</v>
      </c>
      <c r="X798" s="15">
        <v>221</v>
      </c>
      <c r="Y798" s="4">
        <v>227</v>
      </c>
      <c r="Z798" s="4">
        <v>233</v>
      </c>
      <c r="AA798" s="4">
        <v>239</v>
      </c>
      <c r="AB798" s="4">
        <v>245</v>
      </c>
      <c r="AC798" s="4">
        <v>251</v>
      </c>
      <c r="AD798" s="15">
        <v>257</v>
      </c>
      <c r="AE798" s="1">
        <v>263</v>
      </c>
      <c r="AF798" s="4">
        <v>269</v>
      </c>
      <c r="AG798" s="4">
        <v>275</v>
      </c>
      <c r="AH798" s="4">
        <v>281</v>
      </c>
      <c r="AI798" s="4">
        <v>287</v>
      </c>
      <c r="AJ798" s="4">
        <v>293</v>
      </c>
      <c r="AK798" s="4">
        <v>299</v>
      </c>
      <c r="AL798" s="4">
        <v>305</v>
      </c>
      <c r="AM798" s="4">
        <v>311</v>
      </c>
      <c r="AN798" s="4">
        <v>317</v>
      </c>
      <c r="AO798" s="2">
        <v>323</v>
      </c>
      <c r="AP798" s="4">
        <v>329</v>
      </c>
      <c r="AQ798" s="4">
        <v>335</v>
      </c>
      <c r="AR798" s="4">
        <v>341</v>
      </c>
      <c r="AS798" s="4">
        <v>347</v>
      </c>
      <c r="AT798" s="4">
        <v>353</v>
      </c>
      <c r="AU798" s="4">
        <v>359</v>
      </c>
      <c r="AV798" s="4">
        <v>365</v>
      </c>
      <c r="AW798" s="4">
        <v>371</v>
      </c>
      <c r="AX798" s="4">
        <v>377</v>
      </c>
      <c r="AY798" s="1">
        <v>383</v>
      </c>
      <c r="AZ798" s="4">
        <v>389</v>
      </c>
      <c r="BA798" s="4">
        <v>395</v>
      </c>
      <c r="BB798" s="4">
        <v>401</v>
      </c>
      <c r="BC798" s="4">
        <v>407</v>
      </c>
      <c r="BD798" s="4">
        <v>413</v>
      </c>
      <c r="BE798" s="4">
        <v>419</v>
      </c>
      <c r="BF798" s="4">
        <v>425</v>
      </c>
      <c r="BG798" s="4">
        <v>431</v>
      </c>
      <c r="BH798" s="4">
        <v>437</v>
      </c>
      <c r="BI798" s="2">
        <v>443</v>
      </c>
      <c r="BJ798" s="17" t="s">
        <v>0</v>
      </c>
    </row>
    <row r="799" spans="1:62">
      <c r="A799" s="4" t="s">
        <v>588</v>
      </c>
      <c r="B799" s="14"/>
      <c r="C799" s="14"/>
      <c r="D799" s="14"/>
      <c r="E799" s="14"/>
      <c r="F799" s="14"/>
      <c r="G799" s="14"/>
      <c r="H799" s="14"/>
      <c r="J799" s="15"/>
      <c r="R799" s="15"/>
      <c r="X799" s="15"/>
      <c r="AD799" s="15"/>
      <c r="BJ799" s="17"/>
    </row>
    <row r="800" spans="1:62">
      <c r="A800" s="4" t="s">
        <v>814</v>
      </c>
      <c r="B800" s="14">
        <v>95</v>
      </c>
      <c r="C800" s="14">
        <v>185</v>
      </c>
      <c r="D800" s="14">
        <v>275</v>
      </c>
      <c r="E800" s="14">
        <v>365</v>
      </c>
      <c r="F800" s="14">
        <v>455</v>
      </c>
      <c r="G800" s="14">
        <v>545</v>
      </c>
      <c r="H800" s="14">
        <v>635</v>
      </c>
      <c r="I800" s="4">
        <v>725</v>
      </c>
      <c r="J800" s="15">
        <v>815</v>
      </c>
      <c r="K800" s="1">
        <v>905</v>
      </c>
      <c r="L800" s="4">
        <v>995</v>
      </c>
      <c r="M800" s="4">
        <v>1085</v>
      </c>
      <c r="N800" s="4">
        <v>1175</v>
      </c>
      <c r="O800" s="4">
        <v>1265</v>
      </c>
      <c r="P800" s="4">
        <v>1355</v>
      </c>
      <c r="Q800" s="4">
        <v>1445</v>
      </c>
      <c r="R800" s="15">
        <v>1535</v>
      </c>
      <c r="S800" s="4">
        <v>1625</v>
      </c>
      <c r="T800" s="4">
        <v>1715</v>
      </c>
      <c r="U800" s="2">
        <v>1805</v>
      </c>
      <c r="V800" s="4">
        <v>1895</v>
      </c>
      <c r="W800" s="4">
        <v>1985</v>
      </c>
      <c r="X800" s="15">
        <v>2075</v>
      </c>
      <c r="Y800" s="4">
        <v>2165</v>
      </c>
      <c r="Z800" s="4">
        <v>2255</v>
      </c>
      <c r="AA800" s="4">
        <v>2345</v>
      </c>
      <c r="AB800" s="4">
        <v>2435</v>
      </c>
      <c r="AC800" s="4">
        <v>2525</v>
      </c>
      <c r="AD800" s="15">
        <v>2615</v>
      </c>
      <c r="AE800" s="1">
        <v>2705</v>
      </c>
      <c r="AF800" s="4">
        <v>2795</v>
      </c>
      <c r="AG800" s="4">
        <v>2885</v>
      </c>
      <c r="AH800" s="4">
        <v>2975</v>
      </c>
      <c r="AI800" s="4">
        <v>3065</v>
      </c>
      <c r="AJ800" s="4">
        <v>3155</v>
      </c>
      <c r="AK800" s="4">
        <v>3245</v>
      </c>
      <c r="AL800" s="4">
        <v>3335</v>
      </c>
      <c r="AM800" s="4">
        <v>3425</v>
      </c>
      <c r="AN800" s="4">
        <v>3515</v>
      </c>
      <c r="AO800" s="2">
        <v>3605</v>
      </c>
      <c r="AP800" s="4">
        <v>3695</v>
      </c>
      <c r="AQ800" s="4">
        <v>3785</v>
      </c>
      <c r="AR800" s="4">
        <v>3875</v>
      </c>
      <c r="AS800" s="4">
        <v>3965</v>
      </c>
      <c r="AT800" s="4">
        <v>4055</v>
      </c>
      <c r="AU800" s="4">
        <v>4145</v>
      </c>
      <c r="AV800" s="4">
        <v>4235</v>
      </c>
      <c r="AW800" s="4">
        <v>4325</v>
      </c>
      <c r="AX800" s="4">
        <v>4415</v>
      </c>
      <c r="AY800" s="1">
        <v>4505</v>
      </c>
      <c r="AZ800" s="4">
        <v>4595</v>
      </c>
      <c r="BA800" s="4">
        <v>4685</v>
      </c>
      <c r="BB800" s="4">
        <v>4775</v>
      </c>
      <c r="BC800" s="4">
        <v>4865</v>
      </c>
      <c r="BD800" s="4">
        <v>4955</v>
      </c>
      <c r="BE800" s="4">
        <v>5045</v>
      </c>
      <c r="BF800" s="4">
        <v>5135</v>
      </c>
      <c r="BG800" s="4">
        <v>5225</v>
      </c>
      <c r="BH800" s="4">
        <v>5315</v>
      </c>
      <c r="BI800" s="2">
        <v>5405</v>
      </c>
      <c r="BJ800" s="17" t="s">
        <v>0</v>
      </c>
    </row>
    <row r="801" spans="1:62">
      <c r="A801" s="4" t="s">
        <v>688</v>
      </c>
      <c r="B801" s="14">
        <v>30</v>
      </c>
      <c r="C801" s="14">
        <v>40</v>
      </c>
      <c r="D801" s="14">
        <v>50</v>
      </c>
      <c r="E801" s="14">
        <v>60</v>
      </c>
      <c r="F801" s="14">
        <v>70</v>
      </c>
      <c r="G801" s="14">
        <v>80</v>
      </c>
      <c r="H801" s="14">
        <v>90</v>
      </c>
      <c r="I801" s="4">
        <v>100</v>
      </c>
      <c r="J801" s="15">
        <v>110</v>
      </c>
      <c r="K801" s="1">
        <v>120</v>
      </c>
      <c r="L801" s="4">
        <v>130</v>
      </c>
      <c r="M801" s="4">
        <v>140</v>
      </c>
      <c r="N801" s="4">
        <v>150</v>
      </c>
      <c r="O801" s="4">
        <v>160</v>
      </c>
      <c r="P801" s="4">
        <v>170</v>
      </c>
      <c r="Q801" s="4">
        <v>180</v>
      </c>
      <c r="R801" s="15">
        <v>190</v>
      </c>
      <c r="S801" s="4">
        <v>200</v>
      </c>
      <c r="T801" s="4">
        <v>210</v>
      </c>
      <c r="U801" s="2">
        <v>220</v>
      </c>
      <c r="V801" s="4">
        <v>230</v>
      </c>
      <c r="W801" s="4">
        <v>240</v>
      </c>
      <c r="X801" s="15">
        <v>250</v>
      </c>
      <c r="Y801" s="4">
        <v>260</v>
      </c>
      <c r="Z801" s="4">
        <v>270</v>
      </c>
      <c r="AA801" s="4">
        <v>280</v>
      </c>
      <c r="AB801" s="4">
        <v>290</v>
      </c>
      <c r="AC801" s="4">
        <v>300</v>
      </c>
      <c r="AD801" s="15">
        <v>310</v>
      </c>
      <c r="AE801" s="1">
        <v>320</v>
      </c>
      <c r="AF801" s="4">
        <v>330</v>
      </c>
      <c r="AG801" s="4">
        <v>340</v>
      </c>
      <c r="AH801" s="4">
        <v>350</v>
      </c>
      <c r="AI801" s="4">
        <v>360</v>
      </c>
      <c r="AJ801" s="4">
        <v>370</v>
      </c>
      <c r="AK801" s="4">
        <v>380</v>
      </c>
      <c r="AL801" s="4">
        <v>390</v>
      </c>
      <c r="AM801" s="4">
        <v>400</v>
      </c>
      <c r="AN801" s="4">
        <v>410</v>
      </c>
      <c r="AO801" s="2">
        <v>420</v>
      </c>
      <c r="AP801" s="4">
        <v>430</v>
      </c>
      <c r="AQ801" s="4">
        <v>440</v>
      </c>
      <c r="AR801" s="4">
        <v>450</v>
      </c>
      <c r="AS801" s="4">
        <v>460</v>
      </c>
      <c r="AT801" s="4">
        <v>470</v>
      </c>
      <c r="AU801" s="4">
        <v>480</v>
      </c>
      <c r="AV801" s="4">
        <v>490</v>
      </c>
      <c r="AW801" s="4">
        <v>500</v>
      </c>
      <c r="AX801" s="4">
        <v>510</v>
      </c>
      <c r="AY801" s="1">
        <v>520</v>
      </c>
      <c r="AZ801" s="4">
        <v>530</v>
      </c>
      <c r="BA801" s="4">
        <v>540</v>
      </c>
      <c r="BB801" s="4">
        <v>550</v>
      </c>
      <c r="BC801" s="4">
        <v>560</v>
      </c>
      <c r="BD801" s="4">
        <v>570</v>
      </c>
      <c r="BE801" s="4">
        <v>580</v>
      </c>
      <c r="BF801" s="4">
        <v>590</v>
      </c>
      <c r="BG801" s="4">
        <v>600</v>
      </c>
      <c r="BH801" s="4">
        <v>610</v>
      </c>
      <c r="BI801" s="2">
        <v>620</v>
      </c>
      <c r="BJ801" s="17" t="s">
        <v>0</v>
      </c>
    </row>
    <row r="802" spans="1:62">
      <c r="A802" s="4" t="s">
        <v>543</v>
      </c>
      <c r="B802" s="14">
        <v>6</v>
      </c>
      <c r="C802" s="14">
        <v>6.5</v>
      </c>
      <c r="D802" s="14">
        <v>7</v>
      </c>
      <c r="E802" s="14">
        <v>7.5</v>
      </c>
      <c r="F802" s="14">
        <v>8</v>
      </c>
      <c r="G802" s="14">
        <v>8.5</v>
      </c>
      <c r="H802" s="14">
        <v>9</v>
      </c>
      <c r="I802" s="4">
        <v>9.5</v>
      </c>
      <c r="J802" s="15">
        <v>10</v>
      </c>
      <c r="K802" s="1">
        <v>10.5</v>
      </c>
      <c r="L802" s="4">
        <v>11</v>
      </c>
      <c r="M802" s="4">
        <v>11.5</v>
      </c>
      <c r="N802" s="4">
        <v>12</v>
      </c>
      <c r="O802" s="4">
        <v>12.5</v>
      </c>
      <c r="P802" s="4">
        <v>13</v>
      </c>
      <c r="Q802" s="4">
        <v>13.5</v>
      </c>
      <c r="R802" s="15">
        <v>14</v>
      </c>
      <c r="S802" s="4">
        <v>14.5</v>
      </c>
      <c r="T802" s="4">
        <v>15</v>
      </c>
      <c r="U802" s="2">
        <v>15.5</v>
      </c>
      <c r="V802" s="4">
        <v>16</v>
      </c>
      <c r="W802" s="4">
        <v>16.5</v>
      </c>
      <c r="X802" s="15">
        <v>17</v>
      </c>
      <c r="Y802" s="4">
        <v>17.5</v>
      </c>
      <c r="Z802" s="4">
        <v>18</v>
      </c>
      <c r="AA802" s="4">
        <v>18.5</v>
      </c>
      <c r="AB802" s="4">
        <v>19</v>
      </c>
      <c r="AC802" s="4">
        <v>19.5</v>
      </c>
      <c r="AD802" s="15">
        <v>20</v>
      </c>
      <c r="AE802" s="1">
        <v>20.5</v>
      </c>
      <c r="AF802" s="4">
        <v>21</v>
      </c>
      <c r="AG802" s="4">
        <v>21.5</v>
      </c>
      <c r="AH802" s="4">
        <v>22</v>
      </c>
      <c r="AI802" s="4">
        <v>22.5</v>
      </c>
      <c r="AJ802" s="4">
        <v>23</v>
      </c>
      <c r="AK802" s="4">
        <v>23.5</v>
      </c>
      <c r="AL802" s="4">
        <v>24</v>
      </c>
      <c r="AM802" s="4">
        <v>24.5</v>
      </c>
      <c r="AN802" s="4">
        <v>25</v>
      </c>
      <c r="AO802" s="2">
        <v>25.5</v>
      </c>
      <c r="AP802" s="4">
        <v>26</v>
      </c>
      <c r="AQ802" s="4">
        <v>26.5</v>
      </c>
      <c r="AR802" s="4">
        <v>27</v>
      </c>
      <c r="AS802" s="4">
        <v>27.5</v>
      </c>
      <c r="AT802" s="4">
        <v>28</v>
      </c>
      <c r="AU802" s="4">
        <v>28.5</v>
      </c>
      <c r="AV802" s="4">
        <v>29</v>
      </c>
      <c r="AW802" s="4">
        <v>29.5</v>
      </c>
      <c r="AX802" s="4">
        <v>30</v>
      </c>
      <c r="AY802" s="1">
        <v>30.5</v>
      </c>
      <c r="AZ802" s="4">
        <v>31</v>
      </c>
      <c r="BA802" s="4">
        <v>31.5</v>
      </c>
      <c r="BB802" s="4">
        <v>32</v>
      </c>
      <c r="BC802" s="4">
        <v>32.5</v>
      </c>
      <c r="BD802" s="4">
        <v>33</v>
      </c>
      <c r="BE802" s="4">
        <v>33.5</v>
      </c>
      <c r="BF802" s="4">
        <v>34</v>
      </c>
      <c r="BG802" s="4">
        <v>34.5</v>
      </c>
      <c r="BH802" s="4">
        <v>35</v>
      </c>
      <c r="BI802" s="2">
        <v>35.5</v>
      </c>
      <c r="BJ802" s="17" t="s">
        <v>0</v>
      </c>
    </row>
    <row r="803" spans="1:62">
      <c r="A803" s="4" t="s">
        <v>3</v>
      </c>
      <c r="B803" s="14"/>
      <c r="C803" s="14"/>
      <c r="D803" s="14"/>
      <c r="E803" s="14"/>
      <c r="F803" s="14"/>
      <c r="G803" s="14"/>
      <c r="H803" s="14"/>
      <c r="J803" s="15"/>
      <c r="R803" s="15"/>
      <c r="X803" s="15"/>
      <c r="AD803" s="15"/>
      <c r="BJ803" s="17"/>
    </row>
    <row r="804" spans="1:62">
      <c r="A804" s="4" t="s">
        <v>818</v>
      </c>
      <c r="B804" s="14"/>
      <c r="C804" s="14"/>
      <c r="D804" s="14"/>
      <c r="E804" s="14"/>
      <c r="F804" s="14"/>
      <c r="G804" s="14"/>
      <c r="H804" s="14"/>
      <c r="J804" s="15"/>
      <c r="R804" s="15"/>
      <c r="X804" s="15"/>
      <c r="AD804" s="15"/>
      <c r="BJ804" s="17"/>
    </row>
    <row r="805" spans="1:62">
      <c r="A805" s="4" t="s">
        <v>773</v>
      </c>
      <c r="B805" s="14">
        <v>80</v>
      </c>
      <c r="C805" s="14">
        <v>100</v>
      </c>
      <c r="D805" s="14">
        <v>120</v>
      </c>
      <c r="E805" s="14">
        <v>140</v>
      </c>
      <c r="F805" s="14">
        <v>160</v>
      </c>
      <c r="G805" s="14">
        <v>180</v>
      </c>
      <c r="H805" s="14">
        <v>200</v>
      </c>
      <c r="I805" s="4">
        <v>220</v>
      </c>
      <c r="J805" s="15">
        <v>240</v>
      </c>
      <c r="K805" s="1">
        <v>260</v>
      </c>
      <c r="L805" s="4">
        <v>280</v>
      </c>
      <c r="M805" s="4">
        <v>300</v>
      </c>
      <c r="N805" s="4">
        <v>320</v>
      </c>
      <c r="O805" s="4">
        <v>340</v>
      </c>
      <c r="P805" s="4">
        <v>360</v>
      </c>
      <c r="Q805" s="4">
        <v>380</v>
      </c>
      <c r="R805" s="15">
        <v>400</v>
      </c>
      <c r="S805" s="4">
        <v>420</v>
      </c>
      <c r="T805" s="4">
        <v>440</v>
      </c>
      <c r="U805" s="2">
        <v>460</v>
      </c>
      <c r="V805" s="4">
        <v>480</v>
      </c>
      <c r="W805" s="4">
        <v>500</v>
      </c>
      <c r="X805" s="15">
        <v>520</v>
      </c>
      <c r="Y805" s="4">
        <v>540</v>
      </c>
      <c r="Z805" s="4">
        <v>560</v>
      </c>
      <c r="AA805" s="4">
        <v>580</v>
      </c>
      <c r="AB805" s="4">
        <v>600</v>
      </c>
      <c r="AC805" s="4">
        <v>620</v>
      </c>
      <c r="AD805" s="15">
        <v>640</v>
      </c>
      <c r="AE805" s="1">
        <v>660</v>
      </c>
      <c r="AF805" s="4">
        <v>680</v>
      </c>
      <c r="AG805" s="4">
        <v>700</v>
      </c>
      <c r="AH805" s="4">
        <v>720</v>
      </c>
      <c r="AI805" s="4">
        <v>740</v>
      </c>
      <c r="AJ805" s="4">
        <v>760</v>
      </c>
      <c r="AK805" s="4">
        <v>780</v>
      </c>
      <c r="AL805" s="4">
        <v>800</v>
      </c>
      <c r="AM805" s="4">
        <v>820</v>
      </c>
      <c r="AN805" s="4">
        <v>840</v>
      </c>
      <c r="AO805" s="2">
        <v>860</v>
      </c>
      <c r="AP805" s="4">
        <v>880</v>
      </c>
      <c r="AQ805" s="4">
        <v>900</v>
      </c>
      <c r="AR805" s="4">
        <v>920</v>
      </c>
      <c r="AS805" s="4">
        <v>940</v>
      </c>
      <c r="AT805" s="4">
        <v>960</v>
      </c>
      <c r="AU805" s="4">
        <v>980</v>
      </c>
      <c r="AV805" s="4">
        <v>1000</v>
      </c>
      <c r="AW805" s="4">
        <v>1020</v>
      </c>
      <c r="AX805" s="4">
        <v>1040</v>
      </c>
      <c r="AY805" s="1">
        <v>1060</v>
      </c>
      <c r="AZ805" s="4">
        <v>1080</v>
      </c>
      <c r="BA805" s="4">
        <v>1100</v>
      </c>
      <c r="BB805" s="4">
        <v>1120</v>
      </c>
      <c r="BC805" s="4">
        <v>1140</v>
      </c>
      <c r="BD805" s="4">
        <v>1160</v>
      </c>
      <c r="BE805" s="4">
        <v>1180</v>
      </c>
      <c r="BF805" s="4">
        <v>1200</v>
      </c>
      <c r="BG805" s="4">
        <v>1220</v>
      </c>
      <c r="BH805" s="4">
        <v>1240</v>
      </c>
      <c r="BI805" s="2">
        <v>1260</v>
      </c>
      <c r="BJ805" s="17" t="s">
        <v>0</v>
      </c>
    </row>
    <row r="806" spans="1:62">
      <c r="A806" s="4" t="s">
        <v>688</v>
      </c>
      <c r="B806" s="14" t="s">
        <v>0</v>
      </c>
      <c r="C806" s="14"/>
      <c r="D806" s="14"/>
      <c r="E806" s="14"/>
      <c r="F806" s="14"/>
      <c r="G806" s="14"/>
      <c r="H806" s="14"/>
      <c r="J806" s="15"/>
      <c r="R806" s="15"/>
      <c r="X806" s="15"/>
      <c r="AD806" s="15"/>
      <c r="BJ806" s="17"/>
    </row>
    <row r="807" spans="1:62">
      <c r="A807" s="4" t="s">
        <v>582</v>
      </c>
      <c r="B807" s="14"/>
      <c r="C807" s="14"/>
      <c r="D807" s="14"/>
      <c r="E807" s="14"/>
      <c r="F807" s="14"/>
      <c r="G807" s="14"/>
      <c r="H807" s="14"/>
      <c r="J807" s="15"/>
      <c r="R807" s="15"/>
      <c r="X807" s="15"/>
      <c r="AD807" s="15"/>
      <c r="BJ807" s="17"/>
    </row>
    <row r="808" spans="1:62">
      <c r="A808" s="4" t="s">
        <v>585</v>
      </c>
      <c r="B808" s="14">
        <v>115</v>
      </c>
      <c r="C808" s="14">
        <v>130</v>
      </c>
      <c r="D808" s="14">
        <v>145</v>
      </c>
      <c r="E808" s="14">
        <v>160</v>
      </c>
      <c r="F808" s="14">
        <v>175</v>
      </c>
      <c r="G808" s="14">
        <v>190</v>
      </c>
      <c r="H808" s="14">
        <v>205</v>
      </c>
      <c r="I808" s="4">
        <v>220</v>
      </c>
      <c r="J808" s="15">
        <v>235</v>
      </c>
      <c r="K808" s="1">
        <v>250</v>
      </c>
      <c r="L808" s="4">
        <v>265</v>
      </c>
      <c r="M808" s="4">
        <v>280</v>
      </c>
      <c r="N808" s="4">
        <v>295</v>
      </c>
      <c r="O808" s="4">
        <v>310</v>
      </c>
      <c r="P808" s="4">
        <v>325</v>
      </c>
      <c r="Q808" s="4">
        <v>340</v>
      </c>
      <c r="R808" s="15">
        <v>355</v>
      </c>
      <c r="S808" s="4">
        <v>370</v>
      </c>
      <c r="T808" s="4">
        <v>385</v>
      </c>
      <c r="U808" s="2">
        <v>400</v>
      </c>
      <c r="V808" s="4">
        <v>415</v>
      </c>
      <c r="W808" s="4">
        <v>430</v>
      </c>
      <c r="X808" s="15">
        <v>445</v>
      </c>
      <c r="Y808" s="4">
        <v>460</v>
      </c>
      <c r="Z808" s="4">
        <v>475</v>
      </c>
      <c r="AA808" s="4">
        <v>490</v>
      </c>
      <c r="AB808" s="4">
        <v>505</v>
      </c>
      <c r="AC808" s="4">
        <v>520</v>
      </c>
      <c r="AD808" s="15">
        <v>535</v>
      </c>
      <c r="AE808" s="1">
        <v>550</v>
      </c>
      <c r="AF808" s="4">
        <v>565</v>
      </c>
      <c r="AG808" s="4">
        <v>580</v>
      </c>
      <c r="AH808" s="4">
        <v>595</v>
      </c>
      <c r="AI808" s="4">
        <v>610</v>
      </c>
      <c r="AJ808" s="4">
        <v>625</v>
      </c>
      <c r="AK808" s="4">
        <v>640</v>
      </c>
      <c r="AL808" s="4">
        <v>655</v>
      </c>
      <c r="AM808" s="4">
        <v>670</v>
      </c>
      <c r="AN808" s="4">
        <v>685</v>
      </c>
      <c r="AO808" s="2">
        <v>700</v>
      </c>
      <c r="AP808" s="4">
        <v>715</v>
      </c>
      <c r="AQ808" s="4">
        <v>730</v>
      </c>
      <c r="AR808" s="4">
        <v>745</v>
      </c>
      <c r="AS808" s="4">
        <v>760</v>
      </c>
      <c r="AT808" s="4">
        <v>775</v>
      </c>
      <c r="AU808" s="4">
        <v>790</v>
      </c>
      <c r="AV808" s="4">
        <v>805</v>
      </c>
      <c r="AW808" s="4">
        <v>820</v>
      </c>
      <c r="AX808" s="4">
        <v>835</v>
      </c>
      <c r="AY808" s="1">
        <v>850</v>
      </c>
      <c r="AZ808" s="4">
        <v>865</v>
      </c>
      <c r="BA808" s="4">
        <v>880</v>
      </c>
      <c r="BB808" s="4">
        <v>895</v>
      </c>
      <c r="BC808" s="4">
        <v>910</v>
      </c>
      <c r="BD808" s="4">
        <v>925</v>
      </c>
      <c r="BE808" s="4">
        <v>940</v>
      </c>
      <c r="BF808" s="4">
        <v>955</v>
      </c>
      <c r="BG808" s="4">
        <v>970</v>
      </c>
      <c r="BH808" s="4">
        <v>985</v>
      </c>
      <c r="BI808" s="2">
        <v>1000</v>
      </c>
      <c r="BJ808" s="17" t="s">
        <v>0</v>
      </c>
    </row>
    <row r="809" spans="1:62">
      <c r="A809" s="4" t="s">
        <v>586</v>
      </c>
      <c r="B809" s="14">
        <v>345</v>
      </c>
      <c r="C809" s="14">
        <v>390</v>
      </c>
      <c r="D809" s="14">
        <v>435</v>
      </c>
      <c r="E809" s="14">
        <v>480</v>
      </c>
      <c r="F809" s="14">
        <v>525</v>
      </c>
      <c r="G809" s="14">
        <v>570</v>
      </c>
      <c r="H809" s="14">
        <v>615</v>
      </c>
      <c r="I809" s="4">
        <v>660</v>
      </c>
      <c r="J809" s="15">
        <v>705</v>
      </c>
      <c r="K809" s="1">
        <v>750</v>
      </c>
      <c r="L809" s="4">
        <v>795</v>
      </c>
      <c r="M809" s="4">
        <v>840</v>
      </c>
      <c r="N809" s="4">
        <v>885</v>
      </c>
      <c r="O809" s="4">
        <v>930</v>
      </c>
      <c r="P809" s="4">
        <v>975</v>
      </c>
      <c r="Q809" s="4">
        <v>1020</v>
      </c>
      <c r="R809" s="15">
        <v>1065</v>
      </c>
      <c r="S809" s="4">
        <v>1110</v>
      </c>
      <c r="T809" s="4">
        <v>1155</v>
      </c>
      <c r="U809" s="2">
        <v>1200</v>
      </c>
      <c r="V809" s="4">
        <v>1245</v>
      </c>
      <c r="W809" s="4">
        <v>1290</v>
      </c>
      <c r="X809" s="15">
        <v>1335</v>
      </c>
      <c r="Y809" s="4">
        <v>1380</v>
      </c>
      <c r="Z809" s="4">
        <v>1425</v>
      </c>
      <c r="AA809" s="4">
        <v>1470</v>
      </c>
      <c r="AB809" s="4">
        <v>1515</v>
      </c>
      <c r="AC809" s="4">
        <v>1560</v>
      </c>
      <c r="AD809" s="15">
        <v>1605</v>
      </c>
      <c r="AE809" s="1">
        <v>1650</v>
      </c>
      <c r="AF809" s="4">
        <v>1695</v>
      </c>
      <c r="AG809" s="4">
        <v>1740</v>
      </c>
      <c r="AH809" s="4">
        <v>1785</v>
      </c>
      <c r="AI809" s="4">
        <v>1830</v>
      </c>
      <c r="AJ809" s="4">
        <v>1875</v>
      </c>
      <c r="AK809" s="4">
        <v>1920</v>
      </c>
      <c r="AL809" s="4">
        <v>1965</v>
      </c>
      <c r="AM809" s="4">
        <v>2010</v>
      </c>
      <c r="AN809" s="4">
        <v>2055</v>
      </c>
      <c r="AO809" s="2">
        <v>2100</v>
      </c>
      <c r="AP809" s="4">
        <v>2145</v>
      </c>
      <c r="AQ809" s="4">
        <v>2190</v>
      </c>
      <c r="AR809" s="4">
        <v>2235</v>
      </c>
      <c r="AS809" s="4">
        <v>2280</v>
      </c>
      <c r="AT809" s="4">
        <v>2325</v>
      </c>
      <c r="AU809" s="4">
        <v>2370</v>
      </c>
      <c r="AV809" s="4">
        <v>2415</v>
      </c>
      <c r="AW809" s="4">
        <v>2460</v>
      </c>
      <c r="AX809" s="4">
        <v>2505</v>
      </c>
      <c r="AY809" s="1">
        <v>2550</v>
      </c>
      <c r="AZ809" s="4">
        <v>2595</v>
      </c>
      <c r="BA809" s="4">
        <v>2640</v>
      </c>
      <c r="BB809" s="4">
        <v>2685</v>
      </c>
      <c r="BC809" s="4">
        <v>2730</v>
      </c>
      <c r="BD809" s="4">
        <v>2775</v>
      </c>
      <c r="BE809" s="4">
        <v>2820</v>
      </c>
      <c r="BF809" s="4">
        <v>2865</v>
      </c>
      <c r="BG809" s="4">
        <v>2910</v>
      </c>
      <c r="BH809" s="4">
        <v>2955</v>
      </c>
      <c r="BI809" s="2">
        <v>3000</v>
      </c>
      <c r="BJ809" s="17" t="s">
        <v>0</v>
      </c>
    </row>
    <row r="810" spans="1:62">
      <c r="A810" s="4" t="s">
        <v>587</v>
      </c>
      <c r="B810" s="14">
        <v>575</v>
      </c>
      <c r="C810" s="14">
        <v>650</v>
      </c>
      <c r="D810" s="14">
        <v>725</v>
      </c>
      <c r="E810" s="14">
        <v>800</v>
      </c>
      <c r="F810" s="14">
        <v>875</v>
      </c>
      <c r="G810" s="14">
        <v>950</v>
      </c>
      <c r="H810" s="14">
        <v>1025</v>
      </c>
      <c r="I810" s="4">
        <v>1100</v>
      </c>
      <c r="J810" s="15">
        <v>1175</v>
      </c>
      <c r="K810" s="1">
        <v>1250</v>
      </c>
      <c r="L810" s="4">
        <v>1325</v>
      </c>
      <c r="M810" s="4">
        <v>1400</v>
      </c>
      <c r="N810" s="4">
        <v>1475</v>
      </c>
      <c r="O810" s="4">
        <v>1550</v>
      </c>
      <c r="P810" s="4">
        <v>1625</v>
      </c>
      <c r="Q810" s="4">
        <v>1700</v>
      </c>
      <c r="R810" s="15">
        <v>1775</v>
      </c>
      <c r="S810" s="4">
        <v>1850</v>
      </c>
      <c r="T810" s="4">
        <v>1925</v>
      </c>
      <c r="U810" s="2">
        <v>2000</v>
      </c>
      <c r="V810" s="4">
        <v>2075</v>
      </c>
      <c r="W810" s="4">
        <v>2150</v>
      </c>
      <c r="X810" s="15">
        <v>2225</v>
      </c>
      <c r="Y810" s="4">
        <v>2300</v>
      </c>
      <c r="Z810" s="4">
        <v>2375</v>
      </c>
      <c r="AA810" s="4">
        <v>2450</v>
      </c>
      <c r="AB810" s="4">
        <v>2525</v>
      </c>
      <c r="AC810" s="4">
        <v>2600</v>
      </c>
      <c r="AD810" s="15">
        <v>2675</v>
      </c>
      <c r="AE810" s="1">
        <v>2750</v>
      </c>
      <c r="AF810" s="4">
        <v>2825</v>
      </c>
      <c r="AG810" s="4">
        <v>2900</v>
      </c>
      <c r="AH810" s="4">
        <v>2975</v>
      </c>
      <c r="AI810" s="4">
        <v>3050</v>
      </c>
      <c r="AJ810" s="4">
        <v>3125</v>
      </c>
      <c r="AK810" s="4">
        <v>3200</v>
      </c>
      <c r="AL810" s="4">
        <v>3275</v>
      </c>
      <c r="AM810" s="4">
        <v>3350</v>
      </c>
      <c r="AN810" s="4">
        <v>3425</v>
      </c>
      <c r="AO810" s="2">
        <v>3500</v>
      </c>
      <c r="AP810" s="4">
        <v>3575</v>
      </c>
      <c r="AQ810" s="4">
        <v>3650</v>
      </c>
      <c r="AR810" s="4">
        <v>3725</v>
      </c>
      <c r="AS810" s="4">
        <v>3800</v>
      </c>
      <c r="AT810" s="4">
        <v>3875</v>
      </c>
      <c r="AU810" s="4">
        <v>3950</v>
      </c>
      <c r="AV810" s="4">
        <v>4025</v>
      </c>
      <c r="AW810" s="4">
        <v>4100</v>
      </c>
      <c r="AX810" s="4">
        <v>4175</v>
      </c>
      <c r="AY810" s="1">
        <v>4250</v>
      </c>
      <c r="AZ810" s="4">
        <v>4325</v>
      </c>
      <c r="BA810" s="4">
        <v>4400</v>
      </c>
      <c r="BB810" s="4">
        <v>4475</v>
      </c>
      <c r="BC810" s="4">
        <v>4550</v>
      </c>
      <c r="BD810" s="4">
        <v>4625</v>
      </c>
      <c r="BE810" s="4">
        <v>4700</v>
      </c>
      <c r="BF810" s="4">
        <v>4775</v>
      </c>
      <c r="BG810" s="4">
        <v>4850</v>
      </c>
      <c r="BH810" s="4">
        <v>4925</v>
      </c>
      <c r="BI810" s="2">
        <v>5000</v>
      </c>
      <c r="BJ810" s="17" t="s">
        <v>0</v>
      </c>
    </row>
    <row r="811" spans="1:62">
      <c r="A811" s="4" t="s">
        <v>588</v>
      </c>
      <c r="B811" s="14"/>
      <c r="C811" s="14"/>
      <c r="D811" s="14"/>
      <c r="E811" s="14"/>
      <c r="F811" s="14"/>
      <c r="G811" s="14"/>
      <c r="H811" s="14"/>
      <c r="J811" s="15"/>
      <c r="R811" s="15"/>
      <c r="X811" s="15"/>
      <c r="AD811" s="15"/>
      <c r="BJ811" s="17"/>
    </row>
    <row r="812" spans="1:62">
      <c r="A812" s="4" t="s">
        <v>819</v>
      </c>
      <c r="B812" s="14"/>
      <c r="C812" s="14"/>
      <c r="D812" s="14"/>
      <c r="E812" s="14"/>
      <c r="F812" s="14"/>
      <c r="G812" s="14"/>
      <c r="H812" s="14"/>
      <c r="J812" s="15"/>
      <c r="R812" s="15"/>
      <c r="X812" s="15"/>
      <c r="AD812" s="15"/>
      <c r="BJ812" s="17"/>
    </row>
    <row r="813" spans="1:62">
      <c r="A813" s="4" t="s">
        <v>820</v>
      </c>
      <c r="B813" s="14">
        <v>11</v>
      </c>
      <c r="C813" s="14">
        <v>22</v>
      </c>
      <c r="D813" s="14">
        <v>33</v>
      </c>
      <c r="E813" s="14">
        <v>44</v>
      </c>
      <c r="F813" s="14">
        <v>55</v>
      </c>
      <c r="G813" s="14">
        <v>66</v>
      </c>
      <c r="H813" s="14">
        <v>77</v>
      </c>
      <c r="I813" s="4">
        <v>88</v>
      </c>
      <c r="J813" s="15">
        <v>99</v>
      </c>
      <c r="K813" s="1">
        <v>110</v>
      </c>
      <c r="L813" s="4">
        <v>121</v>
      </c>
      <c r="M813" s="4">
        <v>132</v>
      </c>
      <c r="N813" s="4">
        <v>143</v>
      </c>
      <c r="O813" s="4">
        <v>154</v>
      </c>
      <c r="P813" s="4">
        <v>165</v>
      </c>
      <c r="Q813" s="4">
        <v>176</v>
      </c>
      <c r="R813" s="15">
        <v>187</v>
      </c>
      <c r="S813" s="4">
        <v>198</v>
      </c>
      <c r="T813" s="4">
        <v>209</v>
      </c>
      <c r="U813" s="2">
        <v>220</v>
      </c>
      <c r="V813" s="4">
        <v>231</v>
      </c>
      <c r="W813" s="4">
        <v>242</v>
      </c>
      <c r="X813" s="15">
        <v>253</v>
      </c>
      <c r="Y813" s="4">
        <v>264</v>
      </c>
      <c r="Z813" s="4">
        <v>275</v>
      </c>
      <c r="AA813" s="4">
        <v>286</v>
      </c>
      <c r="AB813" s="4">
        <v>297</v>
      </c>
      <c r="AC813" s="4">
        <v>308</v>
      </c>
      <c r="AD813" s="15">
        <v>319</v>
      </c>
      <c r="AE813" s="1">
        <v>330</v>
      </c>
      <c r="AF813" s="4">
        <v>341</v>
      </c>
      <c r="AG813" s="4">
        <v>352</v>
      </c>
      <c r="AH813" s="4">
        <v>363</v>
      </c>
      <c r="AI813" s="4">
        <v>374</v>
      </c>
      <c r="AJ813" s="4">
        <v>385</v>
      </c>
      <c r="AK813" s="4">
        <v>396</v>
      </c>
      <c r="AL813" s="4">
        <v>407</v>
      </c>
      <c r="AM813" s="4">
        <v>418</v>
      </c>
      <c r="AN813" s="4">
        <v>429</v>
      </c>
      <c r="AO813" s="2">
        <v>440</v>
      </c>
      <c r="AP813" s="4">
        <v>451</v>
      </c>
      <c r="AQ813" s="4">
        <v>462</v>
      </c>
      <c r="AR813" s="4">
        <v>473</v>
      </c>
      <c r="AS813" s="4">
        <v>484</v>
      </c>
      <c r="AT813" s="4">
        <v>495</v>
      </c>
      <c r="AU813" s="4">
        <v>506</v>
      </c>
      <c r="AV813" s="4">
        <v>517</v>
      </c>
      <c r="AW813" s="4">
        <v>528</v>
      </c>
      <c r="AX813" s="4">
        <v>539</v>
      </c>
      <c r="AY813" s="1">
        <v>550</v>
      </c>
      <c r="AZ813" s="4">
        <v>561</v>
      </c>
      <c r="BA813" s="4">
        <v>572</v>
      </c>
      <c r="BB813" s="4">
        <v>583</v>
      </c>
      <c r="BC813" s="4">
        <v>594</v>
      </c>
      <c r="BD813" s="4">
        <v>605</v>
      </c>
      <c r="BE813" s="4">
        <v>616</v>
      </c>
      <c r="BF813" s="4">
        <v>627</v>
      </c>
      <c r="BG813" s="4">
        <v>638</v>
      </c>
      <c r="BH813" s="4">
        <v>649</v>
      </c>
      <c r="BI813" s="2">
        <v>660</v>
      </c>
      <c r="BJ813" s="17" t="s">
        <v>0</v>
      </c>
    </row>
    <row r="814" spans="1:62">
      <c r="A814" s="4" t="s">
        <v>821</v>
      </c>
      <c r="B814" s="14">
        <v>42</v>
      </c>
      <c r="C814" s="14">
        <v>84</v>
      </c>
      <c r="D814" s="14">
        <v>126</v>
      </c>
      <c r="E814" s="14">
        <v>168</v>
      </c>
      <c r="F814" s="14">
        <v>210</v>
      </c>
      <c r="G814" s="14">
        <v>252</v>
      </c>
      <c r="H814" s="14">
        <v>294</v>
      </c>
      <c r="I814" s="4">
        <v>336</v>
      </c>
      <c r="J814" s="15">
        <v>378</v>
      </c>
      <c r="K814" s="1">
        <v>420</v>
      </c>
      <c r="L814" s="4">
        <v>462</v>
      </c>
      <c r="M814" s="4">
        <v>504</v>
      </c>
      <c r="N814" s="4">
        <v>546</v>
      </c>
      <c r="O814" s="4">
        <v>588</v>
      </c>
      <c r="P814" s="4">
        <v>630</v>
      </c>
      <c r="Q814" s="4">
        <v>672</v>
      </c>
      <c r="R814" s="15">
        <v>714</v>
      </c>
      <c r="S814" s="4">
        <v>756</v>
      </c>
      <c r="T814" s="4">
        <v>798</v>
      </c>
      <c r="U814" s="2">
        <v>840</v>
      </c>
      <c r="V814" s="4">
        <v>882</v>
      </c>
      <c r="W814" s="4">
        <v>924</v>
      </c>
      <c r="X814" s="15">
        <v>966</v>
      </c>
      <c r="Y814" s="4">
        <v>1008</v>
      </c>
      <c r="Z814" s="4">
        <v>1050</v>
      </c>
      <c r="AA814" s="4">
        <v>1092</v>
      </c>
      <c r="AB814" s="4">
        <v>1134</v>
      </c>
      <c r="AC814" s="4">
        <v>1176</v>
      </c>
      <c r="AD814" s="15">
        <v>1218</v>
      </c>
      <c r="AE814" s="1">
        <v>1260</v>
      </c>
      <c r="AF814" s="4">
        <v>1302</v>
      </c>
      <c r="AG814" s="4">
        <v>1344</v>
      </c>
      <c r="AH814" s="4">
        <v>1386</v>
      </c>
      <c r="AI814" s="4">
        <v>1428</v>
      </c>
      <c r="AJ814" s="4">
        <v>1470</v>
      </c>
      <c r="AK814" s="4">
        <v>1512</v>
      </c>
      <c r="AL814" s="4">
        <v>1554</v>
      </c>
      <c r="AM814" s="4">
        <v>1596</v>
      </c>
      <c r="AN814" s="4">
        <v>1638</v>
      </c>
      <c r="AO814" s="2">
        <v>1680</v>
      </c>
      <c r="AP814" s="4">
        <v>1722</v>
      </c>
      <c r="AQ814" s="4">
        <v>1764</v>
      </c>
      <c r="AR814" s="4">
        <v>1806</v>
      </c>
      <c r="AS814" s="4">
        <v>1848</v>
      </c>
      <c r="AT814" s="4">
        <v>1890</v>
      </c>
      <c r="AU814" s="4">
        <v>1932</v>
      </c>
      <c r="AV814" s="4">
        <v>1974</v>
      </c>
      <c r="AW814" s="4">
        <v>2016</v>
      </c>
      <c r="AX814" s="4">
        <v>2058</v>
      </c>
      <c r="AY814" s="1">
        <v>2100</v>
      </c>
      <c r="AZ814" s="4">
        <v>2142</v>
      </c>
      <c r="BA814" s="4">
        <v>2184</v>
      </c>
      <c r="BB814" s="4">
        <v>2226</v>
      </c>
      <c r="BC814" s="4">
        <v>2268</v>
      </c>
      <c r="BD814" s="4">
        <v>2310</v>
      </c>
      <c r="BE814" s="4">
        <v>2352</v>
      </c>
      <c r="BF814" s="4">
        <v>2394</v>
      </c>
      <c r="BG814" s="4">
        <v>2436</v>
      </c>
      <c r="BH814" s="4">
        <v>2478</v>
      </c>
      <c r="BI814" s="2">
        <v>2520</v>
      </c>
      <c r="BJ814" s="17" t="s">
        <v>0</v>
      </c>
    </row>
    <row r="815" spans="1:62">
      <c r="A815" s="4" t="s">
        <v>822</v>
      </c>
      <c r="B815" s="14">
        <v>84</v>
      </c>
      <c r="C815" s="14">
        <v>168</v>
      </c>
      <c r="D815" s="14">
        <v>252</v>
      </c>
      <c r="E815" s="14">
        <v>336</v>
      </c>
      <c r="F815" s="14">
        <v>420</v>
      </c>
      <c r="G815" s="14">
        <v>504</v>
      </c>
      <c r="H815" s="14">
        <v>588</v>
      </c>
      <c r="I815" s="4">
        <v>672</v>
      </c>
      <c r="J815" s="15">
        <v>756</v>
      </c>
      <c r="K815" s="1">
        <v>840</v>
      </c>
      <c r="L815" s="4">
        <v>924</v>
      </c>
      <c r="M815" s="4">
        <v>1008</v>
      </c>
      <c r="N815" s="4">
        <v>1092</v>
      </c>
      <c r="O815" s="4">
        <v>1176</v>
      </c>
      <c r="P815" s="4">
        <v>1260</v>
      </c>
      <c r="Q815" s="4">
        <v>1344</v>
      </c>
      <c r="R815" s="15">
        <v>1428</v>
      </c>
      <c r="S815" s="4">
        <v>1512</v>
      </c>
      <c r="T815" s="4">
        <v>1596</v>
      </c>
      <c r="U815" s="2">
        <v>1680</v>
      </c>
      <c r="V815" s="4">
        <v>1764</v>
      </c>
      <c r="W815" s="4">
        <v>1848</v>
      </c>
      <c r="X815" s="15">
        <v>1932</v>
      </c>
      <c r="Y815" s="4">
        <v>2016</v>
      </c>
      <c r="Z815" s="4">
        <v>2100</v>
      </c>
      <c r="AA815" s="4">
        <v>2184</v>
      </c>
      <c r="AB815" s="4">
        <v>2268</v>
      </c>
      <c r="AC815" s="4">
        <v>2352</v>
      </c>
      <c r="AD815" s="15">
        <v>2436</v>
      </c>
      <c r="AE815" s="1">
        <v>2520</v>
      </c>
      <c r="AF815" s="4">
        <v>2604</v>
      </c>
      <c r="AG815" s="4">
        <v>2688</v>
      </c>
      <c r="AH815" s="4">
        <v>2772</v>
      </c>
      <c r="AI815" s="4">
        <v>2856</v>
      </c>
      <c r="AJ815" s="4">
        <v>2940</v>
      </c>
      <c r="AK815" s="4">
        <v>3024</v>
      </c>
      <c r="AL815" s="4">
        <v>3108</v>
      </c>
      <c r="AM815" s="4">
        <v>3192</v>
      </c>
      <c r="AN815" s="4">
        <v>3276</v>
      </c>
      <c r="AO815" s="2">
        <v>3360</v>
      </c>
      <c r="AP815" s="4">
        <v>3444</v>
      </c>
      <c r="AQ815" s="4">
        <v>3528</v>
      </c>
      <c r="AR815" s="4">
        <v>3612</v>
      </c>
      <c r="AS815" s="4">
        <v>3696</v>
      </c>
      <c r="AT815" s="4">
        <v>3780</v>
      </c>
      <c r="AU815" s="4">
        <v>3864</v>
      </c>
      <c r="AV815" s="4">
        <v>3948</v>
      </c>
      <c r="AW815" s="4">
        <v>4032</v>
      </c>
      <c r="AX815" s="4">
        <v>4116</v>
      </c>
      <c r="AY815" s="1">
        <v>4200</v>
      </c>
      <c r="AZ815" s="4">
        <v>4284</v>
      </c>
      <c r="BA815" s="4">
        <v>4368</v>
      </c>
      <c r="BB815" s="4">
        <v>4452</v>
      </c>
      <c r="BC815" s="4">
        <v>4536</v>
      </c>
      <c r="BD815" s="4">
        <v>4620</v>
      </c>
      <c r="BE815" s="4">
        <v>4704</v>
      </c>
      <c r="BF815" s="4">
        <v>4788</v>
      </c>
      <c r="BG815" s="4">
        <v>4872</v>
      </c>
      <c r="BH815" s="4">
        <v>4956</v>
      </c>
      <c r="BI815" s="2">
        <v>5040</v>
      </c>
      <c r="BJ815" s="17" t="s">
        <v>0</v>
      </c>
    </row>
    <row r="816" spans="1:62">
      <c r="A816" s="4" t="s">
        <v>588</v>
      </c>
      <c r="B816" s="14"/>
      <c r="C816" s="14"/>
      <c r="D816" s="14"/>
      <c r="E816" s="14"/>
      <c r="F816" s="14"/>
      <c r="G816" s="14"/>
      <c r="H816" s="14"/>
      <c r="J816" s="15"/>
      <c r="R816" s="15"/>
      <c r="X816" s="15"/>
      <c r="AD816" s="15"/>
      <c r="BJ816" s="17"/>
    </row>
    <row r="817" spans="1:62">
      <c r="A817" s="4" t="s">
        <v>823</v>
      </c>
      <c r="B817" s="14"/>
      <c r="C817" s="14"/>
      <c r="D817" s="14"/>
      <c r="E817" s="14"/>
      <c r="F817" s="14"/>
      <c r="G817" s="14"/>
      <c r="H817" s="14"/>
      <c r="J817" s="15"/>
      <c r="R817" s="15"/>
      <c r="X817" s="15"/>
      <c r="AD817" s="15"/>
      <c r="BJ817" s="17"/>
    </row>
    <row r="818" spans="1:62">
      <c r="A818" s="4" t="s">
        <v>824</v>
      </c>
      <c r="B818" s="14">
        <v>15</v>
      </c>
      <c r="C818" s="14">
        <v>30</v>
      </c>
      <c r="D818" s="14">
        <v>45</v>
      </c>
      <c r="E818" s="14">
        <v>60</v>
      </c>
      <c r="F818" s="14">
        <v>75</v>
      </c>
      <c r="G818" s="14">
        <v>90</v>
      </c>
      <c r="H818" s="14">
        <v>105</v>
      </c>
      <c r="I818" s="4">
        <v>120</v>
      </c>
      <c r="J818" s="15">
        <v>135</v>
      </c>
      <c r="K818" s="1">
        <v>150</v>
      </c>
      <c r="L818" s="4">
        <v>165</v>
      </c>
      <c r="M818" s="4">
        <v>180</v>
      </c>
      <c r="N818" s="4">
        <v>195</v>
      </c>
      <c r="O818" s="4">
        <v>210</v>
      </c>
      <c r="P818" s="4">
        <v>225</v>
      </c>
      <c r="Q818" s="4">
        <v>240</v>
      </c>
      <c r="R818" s="15">
        <v>255</v>
      </c>
      <c r="S818" s="4">
        <v>270</v>
      </c>
      <c r="T818" s="4">
        <v>285</v>
      </c>
      <c r="U818" s="2">
        <v>300</v>
      </c>
      <c r="V818" s="4">
        <v>315</v>
      </c>
      <c r="W818" s="4">
        <v>330</v>
      </c>
      <c r="X818" s="15">
        <v>345</v>
      </c>
      <c r="Y818" s="4">
        <v>360</v>
      </c>
      <c r="Z818" s="4">
        <v>375</v>
      </c>
      <c r="AA818" s="4">
        <v>390</v>
      </c>
      <c r="AB818" s="4">
        <v>405</v>
      </c>
      <c r="AC818" s="4">
        <v>420</v>
      </c>
      <c r="AD818" s="15">
        <v>435</v>
      </c>
      <c r="AE818" s="1">
        <v>450</v>
      </c>
      <c r="AF818" s="4">
        <v>465</v>
      </c>
      <c r="AG818" s="4">
        <v>480</v>
      </c>
      <c r="AH818" s="4">
        <v>495</v>
      </c>
      <c r="AI818" s="4">
        <v>510</v>
      </c>
      <c r="AJ818" s="4">
        <v>525</v>
      </c>
      <c r="AK818" s="4">
        <v>540</v>
      </c>
      <c r="AL818" s="4">
        <v>555</v>
      </c>
      <c r="AM818" s="4">
        <v>570</v>
      </c>
      <c r="AN818" s="4">
        <v>585</v>
      </c>
      <c r="AO818" s="2">
        <v>600</v>
      </c>
      <c r="AP818" s="4">
        <v>615</v>
      </c>
      <c r="AQ818" s="4">
        <v>630</v>
      </c>
      <c r="AR818" s="4">
        <v>645</v>
      </c>
      <c r="AS818" s="4">
        <v>660</v>
      </c>
      <c r="AT818" s="4">
        <v>675</v>
      </c>
      <c r="AU818" s="4">
        <v>690</v>
      </c>
      <c r="AV818" s="4">
        <v>705</v>
      </c>
      <c r="AW818" s="4">
        <v>720</v>
      </c>
      <c r="AX818" s="4">
        <v>735</v>
      </c>
      <c r="AY818" s="1">
        <v>750</v>
      </c>
      <c r="AZ818" s="4">
        <v>765</v>
      </c>
      <c r="BA818" s="4">
        <v>780</v>
      </c>
      <c r="BB818" s="4">
        <v>795</v>
      </c>
      <c r="BC818" s="4">
        <v>810</v>
      </c>
      <c r="BD818" s="4">
        <v>825</v>
      </c>
      <c r="BE818" s="4">
        <v>840</v>
      </c>
      <c r="BF818" s="4">
        <v>855</v>
      </c>
      <c r="BG818" s="4">
        <v>870</v>
      </c>
      <c r="BH818" s="4">
        <v>885</v>
      </c>
      <c r="BI818" s="2">
        <v>900</v>
      </c>
      <c r="BJ818" s="17" t="s">
        <v>0</v>
      </c>
    </row>
    <row r="819" spans="1:62">
      <c r="A819" s="4" t="s">
        <v>825</v>
      </c>
      <c r="B819" s="14">
        <v>60</v>
      </c>
      <c r="C819" s="14">
        <v>120</v>
      </c>
      <c r="D819" s="14">
        <v>180</v>
      </c>
      <c r="E819" s="14">
        <v>240</v>
      </c>
      <c r="F819" s="14">
        <v>300</v>
      </c>
      <c r="G819" s="14">
        <v>360</v>
      </c>
      <c r="H819" s="14">
        <v>420</v>
      </c>
      <c r="I819" s="4">
        <v>480</v>
      </c>
      <c r="J819" s="15">
        <v>540</v>
      </c>
      <c r="K819" s="1">
        <v>600</v>
      </c>
      <c r="L819" s="4">
        <v>660</v>
      </c>
      <c r="M819" s="4">
        <v>720</v>
      </c>
      <c r="N819" s="4">
        <v>780</v>
      </c>
      <c r="O819" s="4">
        <v>840</v>
      </c>
      <c r="P819" s="4">
        <v>900</v>
      </c>
      <c r="Q819" s="4">
        <v>960</v>
      </c>
      <c r="R819" s="15">
        <v>1020</v>
      </c>
      <c r="S819" s="4">
        <v>1080</v>
      </c>
      <c r="T819" s="4">
        <v>1140</v>
      </c>
      <c r="U819" s="2">
        <v>1200</v>
      </c>
      <c r="V819" s="4">
        <v>1260</v>
      </c>
      <c r="W819" s="4">
        <v>1320</v>
      </c>
      <c r="X819" s="15">
        <v>1380</v>
      </c>
      <c r="Y819" s="4">
        <v>1440</v>
      </c>
      <c r="Z819" s="4">
        <v>1500</v>
      </c>
      <c r="AA819" s="4">
        <v>1560</v>
      </c>
      <c r="AB819" s="4">
        <v>1620</v>
      </c>
      <c r="AC819" s="4">
        <v>1680</v>
      </c>
      <c r="AD819" s="15">
        <v>1740</v>
      </c>
      <c r="AE819" s="1">
        <v>1800</v>
      </c>
      <c r="AF819" s="4">
        <v>1860</v>
      </c>
      <c r="AG819" s="4">
        <v>1920</v>
      </c>
      <c r="AH819" s="4">
        <v>1980</v>
      </c>
      <c r="AI819" s="4">
        <v>2040</v>
      </c>
      <c r="AJ819" s="4">
        <v>2100</v>
      </c>
      <c r="AK819" s="4">
        <v>2160</v>
      </c>
      <c r="AL819" s="4">
        <v>2220</v>
      </c>
      <c r="AM819" s="4">
        <v>2280</v>
      </c>
      <c r="AN819" s="4">
        <v>2340</v>
      </c>
      <c r="AO819" s="2">
        <v>2400</v>
      </c>
      <c r="AP819" s="4">
        <v>2460</v>
      </c>
      <c r="AQ819" s="4">
        <v>2520</v>
      </c>
      <c r="AR819" s="4">
        <v>2580</v>
      </c>
      <c r="AS819" s="4">
        <v>2640</v>
      </c>
      <c r="AT819" s="4">
        <v>2700</v>
      </c>
      <c r="AU819" s="4">
        <v>2760</v>
      </c>
      <c r="AV819" s="4">
        <v>2820</v>
      </c>
      <c r="AW819" s="4">
        <v>2880</v>
      </c>
      <c r="AX819" s="4">
        <v>2940</v>
      </c>
      <c r="AY819" s="1">
        <v>3000</v>
      </c>
      <c r="AZ819" s="4">
        <v>3060</v>
      </c>
      <c r="BA819" s="4">
        <v>3120</v>
      </c>
      <c r="BB819" s="4">
        <v>3180</v>
      </c>
      <c r="BC819" s="4">
        <v>3240</v>
      </c>
      <c r="BD819" s="4">
        <v>3300</v>
      </c>
      <c r="BE819" s="4">
        <v>3360</v>
      </c>
      <c r="BF819" s="4">
        <v>3420</v>
      </c>
      <c r="BG819" s="4">
        <v>3480</v>
      </c>
      <c r="BH819" s="4">
        <v>3540</v>
      </c>
      <c r="BI819" s="2">
        <v>3600</v>
      </c>
      <c r="BJ819" s="17" t="s">
        <v>0</v>
      </c>
    </row>
    <row r="820" spans="1:62">
      <c r="A820" s="4" t="s">
        <v>826</v>
      </c>
      <c r="B820" s="14">
        <v>120</v>
      </c>
      <c r="C820" s="14">
        <v>240</v>
      </c>
      <c r="D820" s="14">
        <v>360</v>
      </c>
      <c r="E820" s="14">
        <v>480</v>
      </c>
      <c r="F820" s="14">
        <v>600</v>
      </c>
      <c r="G820" s="14">
        <v>720</v>
      </c>
      <c r="H820" s="14">
        <v>840</v>
      </c>
      <c r="I820" s="4">
        <v>960</v>
      </c>
      <c r="J820" s="15">
        <v>1080</v>
      </c>
      <c r="K820" s="1">
        <v>1200</v>
      </c>
      <c r="L820" s="4">
        <v>1320</v>
      </c>
      <c r="M820" s="4">
        <v>1440</v>
      </c>
      <c r="N820" s="4">
        <v>1560</v>
      </c>
      <c r="O820" s="4">
        <v>1680</v>
      </c>
      <c r="P820" s="4">
        <v>1800</v>
      </c>
      <c r="Q820" s="4">
        <v>1920</v>
      </c>
      <c r="R820" s="15">
        <v>2040</v>
      </c>
      <c r="S820" s="4">
        <v>2160</v>
      </c>
      <c r="T820" s="4">
        <v>2280</v>
      </c>
      <c r="U820" s="2">
        <v>2400</v>
      </c>
      <c r="V820" s="4">
        <v>2520</v>
      </c>
      <c r="W820" s="4">
        <v>2640</v>
      </c>
      <c r="X820" s="15">
        <v>2760</v>
      </c>
      <c r="Y820" s="4">
        <v>2880</v>
      </c>
      <c r="Z820" s="4">
        <v>3000</v>
      </c>
      <c r="AA820" s="4">
        <v>3120</v>
      </c>
      <c r="AB820" s="4">
        <v>3240</v>
      </c>
      <c r="AC820" s="4">
        <v>3360</v>
      </c>
      <c r="AD820" s="15">
        <v>3480</v>
      </c>
      <c r="AE820" s="1">
        <v>3600</v>
      </c>
      <c r="AF820" s="4">
        <v>3720</v>
      </c>
      <c r="AG820" s="4">
        <v>3840</v>
      </c>
      <c r="AH820" s="4">
        <v>3960</v>
      </c>
      <c r="AI820" s="4">
        <v>4080</v>
      </c>
      <c r="AJ820" s="4">
        <v>4200</v>
      </c>
      <c r="AK820" s="4">
        <v>4320</v>
      </c>
      <c r="AL820" s="4">
        <v>4440</v>
      </c>
      <c r="AM820" s="4">
        <v>4560</v>
      </c>
      <c r="AN820" s="4">
        <v>4680</v>
      </c>
      <c r="AO820" s="2">
        <v>4800</v>
      </c>
      <c r="AP820" s="4">
        <v>4920</v>
      </c>
      <c r="AQ820" s="4">
        <v>5040</v>
      </c>
      <c r="AR820" s="4">
        <v>5160</v>
      </c>
      <c r="AS820" s="4">
        <v>5280</v>
      </c>
      <c r="AT820" s="4">
        <v>5400</v>
      </c>
      <c r="AU820" s="4">
        <v>5520</v>
      </c>
      <c r="AV820" s="4">
        <v>5640</v>
      </c>
      <c r="AW820" s="4">
        <v>5760</v>
      </c>
      <c r="AX820" s="4">
        <v>5880</v>
      </c>
      <c r="AY820" s="1">
        <v>6000</v>
      </c>
      <c r="AZ820" s="4">
        <v>6120</v>
      </c>
      <c r="BA820" s="4">
        <v>6240</v>
      </c>
      <c r="BB820" s="4">
        <v>6360</v>
      </c>
      <c r="BC820" s="4">
        <v>6480</v>
      </c>
      <c r="BD820" s="4">
        <v>6600</v>
      </c>
      <c r="BE820" s="4">
        <v>6720</v>
      </c>
      <c r="BF820" s="4">
        <v>6840</v>
      </c>
      <c r="BG820" s="4">
        <v>6960</v>
      </c>
      <c r="BH820" s="4">
        <v>7080</v>
      </c>
      <c r="BI820" s="2">
        <v>7200</v>
      </c>
      <c r="BJ820" s="17" t="s">
        <v>0</v>
      </c>
    </row>
    <row r="821" spans="1:62">
      <c r="A821" s="4" t="s">
        <v>588</v>
      </c>
      <c r="B821" s="14"/>
      <c r="C821" s="14"/>
      <c r="D821" s="14"/>
      <c r="E821" s="14"/>
      <c r="F821" s="14"/>
      <c r="G821" s="14"/>
      <c r="H821" s="14"/>
      <c r="J821" s="15"/>
      <c r="R821" s="15"/>
      <c r="X821" s="15"/>
      <c r="AD821" s="15"/>
      <c r="BJ821" s="17"/>
    </row>
    <row r="822" spans="1:62">
      <c r="A822" s="4" t="s">
        <v>814</v>
      </c>
      <c r="B822" s="14">
        <v>20</v>
      </c>
      <c r="C822" s="14">
        <v>40</v>
      </c>
      <c r="D822" s="14">
        <v>60</v>
      </c>
      <c r="E822" s="14">
        <v>80</v>
      </c>
      <c r="F822" s="14">
        <v>100</v>
      </c>
      <c r="G822" s="14">
        <v>120</v>
      </c>
      <c r="H822" s="14">
        <v>140</v>
      </c>
      <c r="I822" s="4">
        <v>160</v>
      </c>
      <c r="J822" s="15">
        <v>180</v>
      </c>
      <c r="K822" s="1">
        <v>200</v>
      </c>
      <c r="L822" s="4">
        <v>220</v>
      </c>
      <c r="M822" s="4">
        <v>240</v>
      </c>
      <c r="N822" s="4">
        <v>260</v>
      </c>
      <c r="O822" s="4">
        <v>280</v>
      </c>
      <c r="P822" s="4">
        <v>300</v>
      </c>
      <c r="Q822" s="4">
        <v>320</v>
      </c>
      <c r="R822" s="15">
        <v>340</v>
      </c>
      <c r="S822" s="4">
        <v>360</v>
      </c>
      <c r="T822" s="4">
        <v>380</v>
      </c>
      <c r="U822" s="2">
        <v>400</v>
      </c>
      <c r="V822" s="4">
        <v>420</v>
      </c>
      <c r="W822" s="4">
        <v>440</v>
      </c>
      <c r="X822" s="15">
        <v>460</v>
      </c>
      <c r="Y822" s="4">
        <v>480</v>
      </c>
      <c r="Z822" s="4">
        <v>500</v>
      </c>
      <c r="AA822" s="4">
        <v>520</v>
      </c>
      <c r="AB822" s="4">
        <v>540</v>
      </c>
      <c r="AC822" s="4">
        <v>560</v>
      </c>
      <c r="AD822" s="15">
        <v>580</v>
      </c>
      <c r="AE822" s="1">
        <v>600</v>
      </c>
      <c r="AF822" s="4">
        <v>620</v>
      </c>
      <c r="AG822" s="4">
        <v>640</v>
      </c>
      <c r="AH822" s="4">
        <v>660</v>
      </c>
      <c r="AI822" s="4">
        <v>680</v>
      </c>
      <c r="AJ822" s="4">
        <v>700</v>
      </c>
      <c r="AK822" s="4">
        <v>720</v>
      </c>
      <c r="AL822" s="4">
        <v>740</v>
      </c>
      <c r="AM822" s="4">
        <v>760</v>
      </c>
      <c r="AN822" s="4">
        <v>780</v>
      </c>
      <c r="AO822" s="2">
        <v>800</v>
      </c>
      <c r="AP822" s="4">
        <v>820</v>
      </c>
      <c r="AQ822" s="4">
        <v>840</v>
      </c>
      <c r="AR822" s="4">
        <v>860</v>
      </c>
      <c r="AS822" s="4">
        <v>880</v>
      </c>
      <c r="AT822" s="4">
        <v>900</v>
      </c>
      <c r="AU822" s="4">
        <v>920</v>
      </c>
      <c r="AV822" s="4">
        <v>940</v>
      </c>
      <c r="AW822" s="4">
        <v>960</v>
      </c>
      <c r="AX822" s="4">
        <v>980</v>
      </c>
      <c r="AY822" s="1">
        <v>1000</v>
      </c>
      <c r="AZ822" s="4">
        <v>1020</v>
      </c>
      <c r="BA822" s="4">
        <v>1040</v>
      </c>
      <c r="BB822" s="4">
        <v>1060</v>
      </c>
      <c r="BC822" s="4">
        <v>1080</v>
      </c>
      <c r="BD822" s="4">
        <v>1100</v>
      </c>
      <c r="BE822" s="4">
        <v>1120</v>
      </c>
      <c r="BF822" s="4">
        <v>1140</v>
      </c>
      <c r="BG822" s="4">
        <v>1160</v>
      </c>
      <c r="BH822" s="4">
        <v>1180</v>
      </c>
      <c r="BI822" s="2">
        <v>1200</v>
      </c>
      <c r="BJ822" s="17" t="s">
        <v>0</v>
      </c>
    </row>
    <row r="823" spans="1:62">
      <c r="A823" s="4" t="s">
        <v>827</v>
      </c>
      <c r="B823" s="14">
        <v>3</v>
      </c>
      <c r="C823" s="14">
        <v>6</v>
      </c>
      <c r="D823" s="14">
        <v>9</v>
      </c>
      <c r="E823" s="14">
        <v>11</v>
      </c>
      <c r="F823" s="14">
        <v>12</v>
      </c>
      <c r="G823" s="14">
        <v>13</v>
      </c>
      <c r="H823" s="14">
        <v>14</v>
      </c>
      <c r="I823" s="4">
        <v>15</v>
      </c>
      <c r="J823" s="15">
        <v>16</v>
      </c>
      <c r="K823" s="1">
        <v>17</v>
      </c>
      <c r="L823" s="4">
        <v>17</v>
      </c>
      <c r="M823" s="4">
        <v>18</v>
      </c>
      <c r="N823" s="4">
        <v>18</v>
      </c>
      <c r="O823" s="4">
        <v>19</v>
      </c>
      <c r="P823" s="4">
        <v>19</v>
      </c>
      <c r="Q823" s="4">
        <v>20</v>
      </c>
      <c r="R823" s="15">
        <v>20</v>
      </c>
      <c r="S823" s="4">
        <v>20</v>
      </c>
      <c r="T823" s="4">
        <v>20</v>
      </c>
      <c r="U823" s="2">
        <v>21</v>
      </c>
      <c r="V823" s="4">
        <v>21</v>
      </c>
      <c r="W823" s="4">
        <v>21</v>
      </c>
      <c r="X823" s="15">
        <v>21</v>
      </c>
      <c r="Y823" s="4">
        <v>22</v>
      </c>
      <c r="Z823" s="4">
        <v>22</v>
      </c>
      <c r="AA823" s="4">
        <v>22</v>
      </c>
      <c r="AB823" s="4">
        <v>22</v>
      </c>
      <c r="AC823" s="4">
        <v>22</v>
      </c>
      <c r="AD823" s="15">
        <v>22</v>
      </c>
      <c r="AE823" s="1">
        <v>22</v>
      </c>
      <c r="AF823" s="4">
        <v>23</v>
      </c>
      <c r="AG823" s="4">
        <v>23</v>
      </c>
      <c r="AH823" s="4">
        <v>23</v>
      </c>
      <c r="AI823" s="4">
        <v>23</v>
      </c>
      <c r="AJ823" s="4">
        <v>23</v>
      </c>
      <c r="AK823" s="4">
        <v>23</v>
      </c>
      <c r="AL823" s="4">
        <v>23</v>
      </c>
      <c r="AM823" s="4">
        <v>23</v>
      </c>
      <c r="AN823" s="4">
        <v>23</v>
      </c>
      <c r="AO823" s="2">
        <v>23</v>
      </c>
      <c r="AP823" s="4">
        <v>23</v>
      </c>
      <c r="AQ823" s="4">
        <v>24</v>
      </c>
      <c r="AR823" s="4">
        <v>24</v>
      </c>
      <c r="AS823" s="4">
        <v>24</v>
      </c>
      <c r="AT823" s="4">
        <v>24</v>
      </c>
      <c r="AU823" s="4">
        <v>24</v>
      </c>
      <c r="AV823" s="4">
        <v>24</v>
      </c>
      <c r="AW823" s="4">
        <v>24</v>
      </c>
      <c r="AX823" s="4">
        <v>24</v>
      </c>
      <c r="AY823" s="1">
        <v>24</v>
      </c>
      <c r="AZ823" s="4">
        <v>24</v>
      </c>
      <c r="BA823" s="4">
        <v>24</v>
      </c>
      <c r="BB823" s="4">
        <v>24</v>
      </c>
      <c r="BC823" s="4">
        <v>24</v>
      </c>
      <c r="BD823" s="4">
        <v>24</v>
      </c>
      <c r="BE823" s="4">
        <v>24</v>
      </c>
      <c r="BF823" s="4">
        <v>24</v>
      </c>
      <c r="BG823" s="4">
        <v>24</v>
      </c>
      <c r="BH823" s="4">
        <v>24</v>
      </c>
      <c r="BI823" s="2">
        <v>25</v>
      </c>
      <c r="BJ823" s="17" t="s">
        <v>0</v>
      </c>
    </row>
    <row r="824" spans="1:62">
      <c r="A824" s="4" t="s">
        <v>543</v>
      </c>
      <c r="B824" s="14">
        <v>7.5</v>
      </c>
      <c r="C824" s="14">
        <v>8</v>
      </c>
      <c r="D824" s="14">
        <v>8.5</v>
      </c>
      <c r="E824" s="14">
        <v>9</v>
      </c>
      <c r="F824" s="14">
        <v>9.5</v>
      </c>
      <c r="G824" s="14">
        <v>10</v>
      </c>
      <c r="H824" s="14">
        <v>10.5</v>
      </c>
      <c r="I824" s="4">
        <v>11</v>
      </c>
      <c r="J824" s="15">
        <v>11.5</v>
      </c>
      <c r="K824" s="1">
        <v>12</v>
      </c>
      <c r="L824" s="4">
        <v>12.5</v>
      </c>
      <c r="M824" s="4">
        <v>13</v>
      </c>
      <c r="N824" s="4">
        <v>13.5</v>
      </c>
      <c r="O824" s="4">
        <v>14</v>
      </c>
      <c r="P824" s="4">
        <v>14.5</v>
      </c>
      <c r="Q824" s="4">
        <v>15</v>
      </c>
      <c r="R824" s="15">
        <v>15.5</v>
      </c>
      <c r="S824" s="4">
        <v>16</v>
      </c>
      <c r="T824" s="4">
        <v>16.5</v>
      </c>
      <c r="U824" s="2">
        <v>17</v>
      </c>
      <c r="V824" s="4">
        <v>17.5</v>
      </c>
      <c r="W824" s="4">
        <v>18</v>
      </c>
      <c r="X824" s="15">
        <v>18.5</v>
      </c>
      <c r="Y824" s="4">
        <v>19</v>
      </c>
      <c r="Z824" s="4">
        <v>19.5</v>
      </c>
      <c r="AA824" s="4">
        <v>20</v>
      </c>
      <c r="AB824" s="4">
        <v>20.5</v>
      </c>
      <c r="AC824" s="4">
        <v>21</v>
      </c>
      <c r="AD824" s="15">
        <v>21.5</v>
      </c>
      <c r="AE824" s="1">
        <v>22</v>
      </c>
      <c r="AF824" s="4">
        <v>22.5</v>
      </c>
      <c r="AG824" s="4">
        <v>23</v>
      </c>
      <c r="AH824" s="4">
        <v>23.5</v>
      </c>
      <c r="AI824" s="4">
        <v>24</v>
      </c>
      <c r="AJ824" s="4">
        <v>24.5</v>
      </c>
      <c r="AK824" s="4">
        <v>25</v>
      </c>
      <c r="AL824" s="4">
        <v>25</v>
      </c>
      <c r="AM824" s="4">
        <v>26</v>
      </c>
      <c r="AN824" s="4">
        <v>26</v>
      </c>
      <c r="AO824" s="2">
        <v>27</v>
      </c>
      <c r="AP824" s="4">
        <v>27</v>
      </c>
      <c r="AQ824" s="4">
        <v>28</v>
      </c>
      <c r="AR824" s="4">
        <v>28</v>
      </c>
      <c r="AS824" s="4">
        <v>29</v>
      </c>
      <c r="AT824" s="4">
        <v>29</v>
      </c>
      <c r="AU824" s="4">
        <v>30</v>
      </c>
      <c r="AV824" s="4">
        <v>30</v>
      </c>
      <c r="AW824" s="4">
        <v>31</v>
      </c>
      <c r="AX824" s="4">
        <v>31</v>
      </c>
      <c r="AY824" s="1">
        <v>32</v>
      </c>
      <c r="AZ824" s="4">
        <v>32</v>
      </c>
      <c r="BA824" s="4">
        <v>33</v>
      </c>
      <c r="BB824" s="4">
        <v>33</v>
      </c>
      <c r="BC824" s="4">
        <v>34</v>
      </c>
      <c r="BD824" s="4">
        <v>34</v>
      </c>
      <c r="BE824" s="4">
        <v>35</v>
      </c>
      <c r="BF824" s="4">
        <v>35</v>
      </c>
      <c r="BG824" s="4">
        <v>36</v>
      </c>
      <c r="BH824" s="4">
        <v>36</v>
      </c>
      <c r="BI824" s="2">
        <v>37</v>
      </c>
      <c r="BJ824" s="17" t="s">
        <v>0</v>
      </c>
    </row>
    <row r="825" spans="1:62">
      <c r="A825" s="4" t="s">
        <v>3</v>
      </c>
      <c r="B825" s="14"/>
      <c r="C825" s="14"/>
      <c r="D825" s="14"/>
      <c r="E825" s="14"/>
      <c r="F825" s="14"/>
      <c r="G825" s="14"/>
      <c r="H825" s="14"/>
      <c r="J825" s="15"/>
      <c r="R825" s="15"/>
      <c r="X825" s="15"/>
      <c r="AD825" s="15"/>
      <c r="BJ825" s="17"/>
    </row>
    <row r="826" spans="1:62">
      <c r="A826" s="4" t="s">
        <v>828</v>
      </c>
      <c r="B826" s="14"/>
      <c r="C826" s="14"/>
      <c r="D826" s="14"/>
      <c r="E826" s="14"/>
      <c r="F826" s="14"/>
      <c r="G826" s="14"/>
      <c r="H826" s="14"/>
      <c r="J826" s="15"/>
      <c r="R826" s="15"/>
      <c r="X826" s="15"/>
      <c r="AD826" s="15"/>
      <c r="BJ826" s="17"/>
    </row>
    <row r="827" spans="1:62">
      <c r="A827" s="4" t="s">
        <v>829</v>
      </c>
      <c r="B827" s="14" t="s">
        <v>0</v>
      </c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830</v>
      </c>
      <c r="B828" s="14">
        <v>10</v>
      </c>
      <c r="C828" s="14">
        <v>20</v>
      </c>
      <c r="D828" s="14">
        <v>30</v>
      </c>
      <c r="E828" s="14">
        <v>40</v>
      </c>
      <c r="F828" s="14">
        <v>50</v>
      </c>
      <c r="G828" s="14">
        <v>60</v>
      </c>
      <c r="H828" s="14">
        <v>70</v>
      </c>
      <c r="I828" s="4">
        <v>80</v>
      </c>
      <c r="J828" s="15">
        <v>90</v>
      </c>
      <c r="K828" s="1">
        <v>100</v>
      </c>
      <c r="L828" s="4">
        <v>110</v>
      </c>
      <c r="M828" s="4">
        <v>120</v>
      </c>
      <c r="N828" s="4">
        <v>130</v>
      </c>
      <c r="O828" s="4">
        <v>140</v>
      </c>
      <c r="P828" s="4">
        <v>150</v>
      </c>
      <c r="Q828" s="4">
        <v>160</v>
      </c>
      <c r="R828" s="15">
        <v>170</v>
      </c>
      <c r="S828" s="4">
        <v>180</v>
      </c>
      <c r="T828" s="4">
        <v>190</v>
      </c>
      <c r="U828" s="2">
        <v>200</v>
      </c>
      <c r="V828" s="4">
        <v>210</v>
      </c>
      <c r="W828" s="4">
        <v>220</v>
      </c>
      <c r="X828" s="15">
        <v>230</v>
      </c>
      <c r="Y828" s="4">
        <v>240</v>
      </c>
      <c r="Z828" s="4">
        <v>250</v>
      </c>
      <c r="AA828" s="4">
        <v>260</v>
      </c>
      <c r="AB828" s="4">
        <v>270</v>
      </c>
      <c r="AC828" s="4">
        <v>280</v>
      </c>
      <c r="AD828" s="15">
        <v>290</v>
      </c>
      <c r="AE828" s="1">
        <v>300</v>
      </c>
      <c r="AF828" s="4">
        <v>310</v>
      </c>
      <c r="AG828" s="4">
        <v>320</v>
      </c>
      <c r="AH828" s="4">
        <v>330</v>
      </c>
      <c r="AI828" s="4">
        <v>340</v>
      </c>
      <c r="AJ828" s="4">
        <v>350</v>
      </c>
      <c r="AK828" s="4">
        <v>360</v>
      </c>
      <c r="AL828" s="4">
        <v>370</v>
      </c>
      <c r="AM828" s="4">
        <v>380</v>
      </c>
      <c r="AN828" s="4">
        <v>390</v>
      </c>
      <c r="AO828" s="2">
        <v>400</v>
      </c>
      <c r="AP828" s="4">
        <v>410</v>
      </c>
      <c r="AQ828" s="4">
        <v>420</v>
      </c>
      <c r="AR828" s="4">
        <v>430</v>
      </c>
      <c r="AS828" s="4">
        <v>440</v>
      </c>
      <c r="AT828" s="4">
        <v>450</v>
      </c>
      <c r="AU828" s="4">
        <v>460</v>
      </c>
      <c r="AV828" s="4">
        <v>470</v>
      </c>
      <c r="AW828" s="4">
        <v>480</v>
      </c>
      <c r="AX828" s="4">
        <v>490</v>
      </c>
      <c r="AY828" s="1">
        <v>500</v>
      </c>
      <c r="AZ828" s="4">
        <v>510</v>
      </c>
      <c r="BA828" s="4">
        <v>520</v>
      </c>
      <c r="BB828" s="4">
        <v>530</v>
      </c>
      <c r="BC828" s="4">
        <v>540</v>
      </c>
      <c r="BD828" s="4">
        <v>550</v>
      </c>
      <c r="BE828" s="4">
        <v>560</v>
      </c>
      <c r="BF828" s="4">
        <v>570</v>
      </c>
      <c r="BG828" s="4">
        <v>580</v>
      </c>
      <c r="BH828" s="4">
        <v>590</v>
      </c>
      <c r="BI828" s="2">
        <v>600</v>
      </c>
      <c r="BJ828" s="17" t="s">
        <v>0</v>
      </c>
    </row>
    <row r="829" spans="1:62">
      <c r="A829" s="4" t="s">
        <v>831</v>
      </c>
      <c r="B829" s="14">
        <v>25</v>
      </c>
      <c r="C829" s="14">
        <v>50</v>
      </c>
      <c r="D829" s="14">
        <v>75</v>
      </c>
      <c r="E829" s="14">
        <v>100</v>
      </c>
      <c r="F829" s="14">
        <v>125</v>
      </c>
      <c r="G829" s="14">
        <v>150</v>
      </c>
      <c r="H829" s="14">
        <v>175</v>
      </c>
      <c r="I829" s="4">
        <v>200</v>
      </c>
      <c r="J829" s="15">
        <v>225</v>
      </c>
      <c r="K829" s="1">
        <v>250</v>
      </c>
      <c r="L829" s="4">
        <v>275</v>
      </c>
      <c r="M829" s="4">
        <v>300</v>
      </c>
      <c r="N829" s="4">
        <v>325</v>
      </c>
      <c r="O829" s="4">
        <v>350</v>
      </c>
      <c r="P829" s="4">
        <v>375</v>
      </c>
      <c r="Q829" s="4">
        <v>400</v>
      </c>
      <c r="R829" s="15">
        <v>425</v>
      </c>
      <c r="S829" s="4">
        <v>450</v>
      </c>
      <c r="T829" s="4">
        <v>475</v>
      </c>
      <c r="U829" s="2">
        <v>500</v>
      </c>
      <c r="V829" s="4">
        <v>525</v>
      </c>
      <c r="W829" s="4">
        <v>550</v>
      </c>
      <c r="X829" s="15">
        <v>575</v>
      </c>
      <c r="Y829" s="4">
        <v>600</v>
      </c>
      <c r="Z829" s="4">
        <v>625</v>
      </c>
      <c r="AA829" s="4">
        <v>650</v>
      </c>
      <c r="AB829" s="4">
        <v>675</v>
      </c>
      <c r="AC829" s="4">
        <v>700</v>
      </c>
      <c r="AD829" s="15">
        <v>725</v>
      </c>
      <c r="AE829" s="1">
        <v>750</v>
      </c>
      <c r="AF829" s="4">
        <v>775</v>
      </c>
      <c r="AG829" s="4">
        <v>800</v>
      </c>
      <c r="AH829" s="4">
        <v>825</v>
      </c>
      <c r="AI829" s="4">
        <v>850</v>
      </c>
      <c r="AJ829" s="4">
        <v>875</v>
      </c>
      <c r="AK829" s="4">
        <v>900</v>
      </c>
      <c r="AL829" s="4">
        <v>925</v>
      </c>
      <c r="AM829" s="4">
        <v>950</v>
      </c>
      <c r="AN829" s="4">
        <v>975</v>
      </c>
      <c r="AO829" s="2">
        <v>1000</v>
      </c>
      <c r="AP829" s="4">
        <v>1025</v>
      </c>
      <c r="AQ829" s="4">
        <v>1050</v>
      </c>
      <c r="AR829" s="4">
        <v>1075</v>
      </c>
      <c r="AS829" s="4">
        <v>1100</v>
      </c>
      <c r="AT829" s="4">
        <v>1125</v>
      </c>
      <c r="AU829" s="4">
        <v>1150</v>
      </c>
      <c r="AV829" s="4">
        <v>1175</v>
      </c>
      <c r="AW829" s="4">
        <v>1200</v>
      </c>
      <c r="AX829" s="4">
        <v>1225</v>
      </c>
      <c r="AY829" s="1">
        <v>1250</v>
      </c>
      <c r="AZ829" s="4">
        <v>1275</v>
      </c>
      <c r="BA829" s="4">
        <v>1300</v>
      </c>
      <c r="BB829" s="4">
        <v>1325</v>
      </c>
      <c r="BC829" s="4">
        <v>1350</v>
      </c>
      <c r="BD829" s="4">
        <v>1375</v>
      </c>
      <c r="BE829" s="4">
        <v>1400</v>
      </c>
      <c r="BF829" s="4">
        <v>1425</v>
      </c>
      <c r="BG829" s="4">
        <v>1450</v>
      </c>
      <c r="BH829" s="4">
        <v>1475</v>
      </c>
      <c r="BI829" s="2">
        <v>1500</v>
      </c>
      <c r="BJ829" s="17" t="s">
        <v>0</v>
      </c>
    </row>
    <row r="830" spans="1:62">
      <c r="A830" s="4" t="s">
        <v>832</v>
      </c>
      <c r="B830" s="14">
        <v>6</v>
      </c>
      <c r="C830" s="14">
        <v>10</v>
      </c>
      <c r="D830" s="14">
        <v>14</v>
      </c>
      <c r="E830" s="14">
        <v>17</v>
      </c>
      <c r="F830" s="14">
        <v>20</v>
      </c>
      <c r="G830" s="14">
        <v>22</v>
      </c>
      <c r="H830" s="14">
        <v>23</v>
      </c>
      <c r="I830" s="4">
        <v>24</v>
      </c>
      <c r="J830" s="15">
        <v>26</v>
      </c>
      <c r="K830" s="1">
        <v>27</v>
      </c>
      <c r="L830" s="4">
        <v>28</v>
      </c>
      <c r="M830" s="4">
        <v>29</v>
      </c>
      <c r="N830" s="4">
        <v>30</v>
      </c>
      <c r="O830" s="4">
        <v>30</v>
      </c>
      <c r="P830" s="4">
        <v>31</v>
      </c>
      <c r="Q830" s="4">
        <v>32</v>
      </c>
      <c r="R830" s="15">
        <v>32</v>
      </c>
      <c r="S830" s="4">
        <v>32</v>
      </c>
      <c r="T830" s="4">
        <v>33</v>
      </c>
      <c r="U830" s="2">
        <v>33</v>
      </c>
      <c r="V830" s="4">
        <v>34</v>
      </c>
      <c r="W830" s="4">
        <v>34</v>
      </c>
      <c r="X830" s="15">
        <v>34</v>
      </c>
      <c r="Y830" s="4">
        <v>35</v>
      </c>
      <c r="Z830" s="4">
        <v>35</v>
      </c>
      <c r="AA830" s="4">
        <v>35</v>
      </c>
      <c r="AB830" s="4">
        <v>36</v>
      </c>
      <c r="AC830" s="4">
        <v>36</v>
      </c>
      <c r="AD830" s="15">
        <v>36</v>
      </c>
      <c r="AE830" s="1">
        <v>36</v>
      </c>
      <c r="AF830" s="4">
        <v>36</v>
      </c>
      <c r="AG830" s="4">
        <v>36</v>
      </c>
      <c r="AH830" s="4">
        <v>37</v>
      </c>
      <c r="AI830" s="4">
        <v>37</v>
      </c>
      <c r="AJ830" s="4">
        <v>37</v>
      </c>
      <c r="AK830" s="4">
        <v>37</v>
      </c>
      <c r="AL830" s="4">
        <v>37</v>
      </c>
      <c r="AM830" s="4">
        <v>38</v>
      </c>
      <c r="AN830" s="4">
        <v>38</v>
      </c>
      <c r="AO830" s="2">
        <v>38</v>
      </c>
      <c r="AP830" s="4">
        <v>38</v>
      </c>
      <c r="AQ830" s="4">
        <v>38</v>
      </c>
      <c r="AR830" s="4">
        <v>38</v>
      </c>
      <c r="AS830" s="4">
        <v>38</v>
      </c>
      <c r="AT830" s="4">
        <v>38</v>
      </c>
      <c r="AU830" s="4">
        <v>38</v>
      </c>
      <c r="AV830" s="4">
        <v>38</v>
      </c>
      <c r="AW830" s="4">
        <v>38</v>
      </c>
      <c r="AX830" s="4">
        <v>39</v>
      </c>
      <c r="AY830" s="1">
        <v>39</v>
      </c>
      <c r="AZ830" s="4">
        <v>39</v>
      </c>
      <c r="BA830" s="4">
        <v>39</v>
      </c>
      <c r="BB830" s="4">
        <v>39</v>
      </c>
      <c r="BC830" s="4">
        <v>39</v>
      </c>
      <c r="BD830" s="4">
        <v>39</v>
      </c>
      <c r="BE830" s="4">
        <v>39</v>
      </c>
      <c r="BF830" s="4">
        <v>39</v>
      </c>
      <c r="BG830" s="4">
        <v>39</v>
      </c>
      <c r="BH830" s="4">
        <v>39</v>
      </c>
      <c r="BI830" s="2">
        <v>40</v>
      </c>
      <c r="BJ830" s="17" t="s">
        <v>0</v>
      </c>
    </row>
    <row r="831" spans="1:62">
      <c r="A831" s="4" t="s">
        <v>3</v>
      </c>
      <c r="B831" s="14"/>
      <c r="C831" s="14"/>
      <c r="D831" s="14"/>
      <c r="E831" s="14"/>
      <c r="F831" s="14"/>
      <c r="G831" s="14"/>
      <c r="H831" s="14"/>
      <c r="J831" s="15"/>
      <c r="R831" s="15"/>
      <c r="X831" s="15"/>
      <c r="AD831" s="15"/>
      <c r="BJ831" s="17"/>
    </row>
    <row r="832" spans="1:62">
      <c r="A832" s="4" t="s">
        <v>833</v>
      </c>
      <c r="B832" s="14"/>
      <c r="C832" s="14"/>
      <c r="D832" s="14"/>
      <c r="E832" s="14"/>
      <c r="F832" s="14"/>
      <c r="G832" s="14"/>
      <c r="H832" s="14"/>
      <c r="J832" s="15"/>
      <c r="R832" s="15"/>
      <c r="X832" s="15"/>
      <c r="AD832" s="15"/>
      <c r="BJ832" s="17"/>
    </row>
    <row r="833" spans="1:62">
      <c r="A833" s="4" t="s">
        <v>834</v>
      </c>
      <c r="B833" s="14" t="s">
        <v>0</v>
      </c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550</v>
      </c>
      <c r="B834" s="14">
        <v>6</v>
      </c>
      <c r="C834" s="14">
        <v>9</v>
      </c>
      <c r="D834" s="14">
        <v>12</v>
      </c>
      <c r="E834" s="14">
        <v>15</v>
      </c>
      <c r="F834" s="14">
        <v>18</v>
      </c>
      <c r="G834" s="14">
        <v>21</v>
      </c>
      <c r="H834" s="14">
        <v>24</v>
      </c>
      <c r="I834" s="4">
        <v>27</v>
      </c>
      <c r="J834" s="15">
        <v>32</v>
      </c>
      <c r="K834" s="1">
        <v>37</v>
      </c>
      <c r="L834" s="4">
        <v>42</v>
      </c>
      <c r="M834" s="4">
        <v>47</v>
      </c>
      <c r="N834" s="4">
        <v>52</v>
      </c>
      <c r="O834" s="4">
        <v>57</v>
      </c>
      <c r="P834" s="4">
        <v>62</v>
      </c>
      <c r="Q834" s="4">
        <v>67</v>
      </c>
      <c r="R834" s="15">
        <v>75</v>
      </c>
      <c r="S834" s="4">
        <v>83</v>
      </c>
      <c r="T834" s="4">
        <v>91</v>
      </c>
      <c r="U834" s="2">
        <v>99</v>
      </c>
      <c r="V834" s="4">
        <v>107</v>
      </c>
      <c r="W834" s="4">
        <v>115</v>
      </c>
      <c r="X834" s="15">
        <v>126</v>
      </c>
      <c r="Y834" s="4">
        <v>137</v>
      </c>
      <c r="Z834" s="4">
        <v>148</v>
      </c>
      <c r="AA834" s="4">
        <v>159</v>
      </c>
      <c r="AB834" s="4">
        <v>170</v>
      </c>
      <c r="AC834" s="4">
        <v>181</v>
      </c>
      <c r="AD834" s="15">
        <v>195</v>
      </c>
      <c r="AE834" s="1">
        <v>209</v>
      </c>
      <c r="AF834" s="4">
        <v>223</v>
      </c>
      <c r="AG834" s="4">
        <v>237</v>
      </c>
      <c r="AH834" s="4">
        <v>251</v>
      </c>
      <c r="AI834" s="4">
        <v>265</v>
      </c>
      <c r="AJ834" s="4">
        <v>279</v>
      </c>
      <c r="AK834" s="4">
        <v>293</v>
      </c>
      <c r="AL834" s="4">
        <v>307</v>
      </c>
      <c r="AM834" s="4">
        <v>321</v>
      </c>
      <c r="AN834" s="4">
        <v>335</v>
      </c>
      <c r="AO834" s="2">
        <v>349</v>
      </c>
      <c r="AP834" s="4">
        <v>363</v>
      </c>
      <c r="AQ834" s="4">
        <v>377</v>
      </c>
      <c r="AR834" s="4">
        <v>391</v>
      </c>
      <c r="AS834" s="4">
        <v>405</v>
      </c>
      <c r="AT834" s="4">
        <v>419</v>
      </c>
      <c r="AU834" s="4">
        <v>433</v>
      </c>
      <c r="AV834" s="4">
        <v>447</v>
      </c>
      <c r="AW834" s="4">
        <v>461</v>
      </c>
      <c r="AX834" s="4">
        <v>475</v>
      </c>
      <c r="AY834" s="1">
        <v>489</v>
      </c>
      <c r="AZ834" s="4">
        <v>503</v>
      </c>
      <c r="BA834" s="4">
        <v>517</v>
      </c>
      <c r="BB834" s="4">
        <v>531</v>
      </c>
      <c r="BC834" s="4">
        <v>545</v>
      </c>
      <c r="BD834" s="4">
        <v>559</v>
      </c>
      <c r="BE834" s="4">
        <v>573</v>
      </c>
      <c r="BF834" s="4">
        <v>587</v>
      </c>
      <c r="BG834" s="4">
        <v>601</v>
      </c>
      <c r="BH834" s="4">
        <v>615</v>
      </c>
      <c r="BI834" s="2">
        <v>629</v>
      </c>
      <c r="BJ834" s="17" t="s">
        <v>0</v>
      </c>
    </row>
    <row r="835" spans="1:62">
      <c r="A835" s="4" t="s">
        <v>551</v>
      </c>
      <c r="B835" s="14">
        <v>6</v>
      </c>
      <c r="C835" s="14">
        <v>9</v>
      </c>
      <c r="D835" s="14">
        <v>12</v>
      </c>
      <c r="E835" s="14">
        <v>15</v>
      </c>
      <c r="F835" s="14">
        <v>18</v>
      </c>
      <c r="G835" s="14">
        <v>21</v>
      </c>
      <c r="H835" s="14">
        <v>24</v>
      </c>
      <c r="I835" s="4">
        <v>27</v>
      </c>
      <c r="J835" s="15">
        <v>32</v>
      </c>
      <c r="K835" s="1">
        <v>37</v>
      </c>
      <c r="L835" s="4">
        <v>42</v>
      </c>
      <c r="M835" s="4">
        <v>47</v>
      </c>
      <c r="N835" s="4">
        <v>52</v>
      </c>
      <c r="O835" s="4">
        <v>57</v>
      </c>
      <c r="P835" s="4">
        <v>62</v>
      </c>
      <c r="Q835" s="4">
        <v>67</v>
      </c>
      <c r="R835" s="15">
        <v>75</v>
      </c>
      <c r="S835" s="4">
        <v>83</v>
      </c>
      <c r="T835" s="4">
        <v>91</v>
      </c>
      <c r="U835" s="2">
        <v>99</v>
      </c>
      <c r="V835" s="4">
        <v>107</v>
      </c>
      <c r="W835" s="4">
        <v>115</v>
      </c>
      <c r="X835" s="15">
        <v>126</v>
      </c>
      <c r="Y835" s="4">
        <v>137</v>
      </c>
      <c r="Z835" s="4">
        <v>148</v>
      </c>
      <c r="AA835" s="4">
        <v>159</v>
      </c>
      <c r="AB835" s="4">
        <v>170</v>
      </c>
      <c r="AC835" s="4">
        <v>181</v>
      </c>
      <c r="AD835" s="15">
        <v>195</v>
      </c>
      <c r="AE835" s="1">
        <v>209</v>
      </c>
      <c r="AF835" s="4">
        <v>223</v>
      </c>
      <c r="AG835" s="4">
        <v>237</v>
      </c>
      <c r="AH835" s="4">
        <v>251</v>
      </c>
      <c r="AI835" s="4">
        <v>265</v>
      </c>
      <c r="AJ835" s="4">
        <v>279</v>
      </c>
      <c r="AK835" s="4">
        <v>293</v>
      </c>
      <c r="AL835" s="4">
        <v>307</v>
      </c>
      <c r="AM835" s="4">
        <v>321</v>
      </c>
      <c r="AN835" s="4">
        <v>335</v>
      </c>
      <c r="AO835" s="2">
        <v>349</v>
      </c>
      <c r="AP835" s="4">
        <v>363</v>
      </c>
      <c r="AQ835" s="4">
        <v>377</v>
      </c>
      <c r="AR835" s="4">
        <v>391</v>
      </c>
      <c r="AS835" s="4">
        <v>405</v>
      </c>
      <c r="AT835" s="4">
        <v>419</v>
      </c>
      <c r="AU835" s="4">
        <v>433</v>
      </c>
      <c r="AV835" s="4">
        <v>447</v>
      </c>
      <c r="AW835" s="4">
        <v>461</v>
      </c>
      <c r="AX835" s="4">
        <v>475</v>
      </c>
      <c r="AY835" s="1">
        <v>489</v>
      </c>
      <c r="AZ835" s="4">
        <v>503</v>
      </c>
      <c r="BA835" s="4">
        <v>517</v>
      </c>
      <c r="BB835" s="4">
        <v>531</v>
      </c>
      <c r="BC835" s="4">
        <v>545</v>
      </c>
      <c r="BD835" s="4">
        <v>559</v>
      </c>
      <c r="BE835" s="4">
        <v>573</v>
      </c>
      <c r="BF835" s="4">
        <v>587</v>
      </c>
      <c r="BG835" s="4">
        <v>601</v>
      </c>
      <c r="BH835" s="4">
        <v>615</v>
      </c>
      <c r="BI835" s="2">
        <v>629</v>
      </c>
      <c r="BJ835" s="17" t="s">
        <v>0</v>
      </c>
    </row>
    <row r="836" spans="1:62">
      <c r="A836" s="4" t="s">
        <v>545</v>
      </c>
      <c r="B836" s="14">
        <v>1</v>
      </c>
      <c r="C836" s="14">
        <v>2</v>
      </c>
      <c r="D836" s="14">
        <v>3</v>
      </c>
      <c r="E836" s="14">
        <v>4</v>
      </c>
      <c r="F836" s="14">
        <v>5</v>
      </c>
      <c r="G836" s="14">
        <v>6</v>
      </c>
      <c r="H836" s="14">
        <v>7</v>
      </c>
      <c r="I836" s="4">
        <v>8</v>
      </c>
      <c r="J836" s="15">
        <v>9</v>
      </c>
      <c r="K836" s="1">
        <v>10</v>
      </c>
      <c r="L836" s="4">
        <v>11</v>
      </c>
      <c r="M836" s="4">
        <v>12</v>
      </c>
      <c r="N836" s="4">
        <v>13</v>
      </c>
      <c r="O836" s="4">
        <v>14</v>
      </c>
      <c r="P836" s="4">
        <v>15</v>
      </c>
      <c r="Q836" s="4">
        <v>16</v>
      </c>
      <c r="R836" s="15">
        <v>17</v>
      </c>
      <c r="S836" s="4">
        <v>18</v>
      </c>
      <c r="T836" s="4">
        <v>19</v>
      </c>
      <c r="U836" s="2">
        <v>20</v>
      </c>
      <c r="V836" s="4">
        <v>21</v>
      </c>
      <c r="W836" s="4">
        <v>22</v>
      </c>
      <c r="X836" s="15">
        <v>23</v>
      </c>
      <c r="Y836" s="4">
        <v>24</v>
      </c>
      <c r="Z836" s="4">
        <v>25</v>
      </c>
      <c r="AA836" s="4">
        <v>26</v>
      </c>
      <c r="AB836" s="4">
        <v>27</v>
      </c>
      <c r="AC836" s="4">
        <v>28</v>
      </c>
      <c r="AD836" s="15">
        <v>29</v>
      </c>
      <c r="AE836" s="1">
        <v>30</v>
      </c>
      <c r="AF836" s="4">
        <v>31</v>
      </c>
      <c r="AG836" s="4">
        <v>32</v>
      </c>
      <c r="AH836" s="4">
        <v>33</v>
      </c>
      <c r="AI836" s="4">
        <v>34</v>
      </c>
      <c r="AJ836" s="4">
        <v>35</v>
      </c>
      <c r="AK836" s="4">
        <v>36</v>
      </c>
      <c r="AL836" s="4">
        <v>37</v>
      </c>
      <c r="AM836" s="4">
        <v>38</v>
      </c>
      <c r="AN836" s="4">
        <v>39</v>
      </c>
      <c r="AO836" s="2">
        <v>40</v>
      </c>
      <c r="AP836" s="4">
        <v>41</v>
      </c>
      <c r="AQ836" s="4">
        <v>42</v>
      </c>
      <c r="AR836" s="4">
        <v>43</v>
      </c>
      <c r="AS836" s="4">
        <v>44</v>
      </c>
      <c r="AT836" s="4">
        <v>45</v>
      </c>
      <c r="AU836" s="4">
        <v>46</v>
      </c>
      <c r="AV836" s="4">
        <v>47</v>
      </c>
      <c r="AW836" s="4">
        <v>48</v>
      </c>
      <c r="AX836" s="4">
        <v>49</v>
      </c>
      <c r="AY836" s="1">
        <v>50</v>
      </c>
      <c r="AZ836" s="4">
        <v>51</v>
      </c>
      <c r="BA836" s="4">
        <v>52</v>
      </c>
      <c r="BB836" s="4">
        <v>53</v>
      </c>
      <c r="BC836" s="4">
        <v>54</v>
      </c>
      <c r="BD836" s="4">
        <v>55</v>
      </c>
      <c r="BE836" s="4">
        <v>56</v>
      </c>
      <c r="BF836" s="4">
        <v>57</v>
      </c>
      <c r="BG836" s="4">
        <v>58</v>
      </c>
      <c r="BH836" s="4">
        <v>59</v>
      </c>
      <c r="BI836" s="2">
        <v>60</v>
      </c>
      <c r="BJ836" s="17" t="s">
        <v>0</v>
      </c>
    </row>
    <row r="837" spans="1:62">
      <c r="A837" s="4" t="s">
        <v>546</v>
      </c>
      <c r="B837" s="14">
        <v>12</v>
      </c>
      <c r="C837" s="14">
        <v>19</v>
      </c>
      <c r="D837" s="14">
        <v>26</v>
      </c>
      <c r="E837" s="14">
        <v>33</v>
      </c>
      <c r="F837" s="14">
        <v>40</v>
      </c>
      <c r="G837" s="14">
        <v>47</v>
      </c>
      <c r="H837" s="14">
        <v>54</v>
      </c>
      <c r="I837" s="4">
        <v>61</v>
      </c>
      <c r="J837" s="15">
        <v>71</v>
      </c>
      <c r="K837" s="1">
        <v>81</v>
      </c>
      <c r="L837" s="4">
        <v>91</v>
      </c>
      <c r="M837" s="4">
        <v>101</v>
      </c>
      <c r="N837" s="4">
        <v>111</v>
      </c>
      <c r="O837" s="4">
        <v>121</v>
      </c>
      <c r="P837" s="4">
        <v>131</v>
      </c>
      <c r="Q837" s="4">
        <v>141</v>
      </c>
      <c r="R837" s="15">
        <v>155</v>
      </c>
      <c r="S837" s="4">
        <v>169</v>
      </c>
      <c r="T837" s="4">
        <v>183</v>
      </c>
      <c r="U837" s="2">
        <v>197</v>
      </c>
      <c r="V837" s="4">
        <v>211</v>
      </c>
      <c r="W837" s="4">
        <v>225</v>
      </c>
      <c r="X837" s="15">
        <v>244</v>
      </c>
      <c r="Y837" s="4">
        <v>263</v>
      </c>
      <c r="Z837" s="4">
        <v>282</v>
      </c>
      <c r="AA837" s="4">
        <v>301</v>
      </c>
      <c r="AB837" s="4">
        <v>320</v>
      </c>
      <c r="AC837" s="4">
        <v>339</v>
      </c>
      <c r="AD837" s="15">
        <v>362</v>
      </c>
      <c r="AE837" s="1">
        <v>385</v>
      </c>
      <c r="AF837" s="4">
        <v>408</v>
      </c>
      <c r="AG837" s="4">
        <v>431</v>
      </c>
      <c r="AH837" s="4">
        <v>454</v>
      </c>
      <c r="AI837" s="4">
        <v>477</v>
      </c>
      <c r="AJ837" s="4">
        <v>500</v>
      </c>
      <c r="AK837" s="4">
        <v>523</v>
      </c>
      <c r="AL837" s="4">
        <v>546</v>
      </c>
      <c r="AM837" s="4">
        <v>569</v>
      </c>
      <c r="AN837" s="4">
        <v>592</v>
      </c>
      <c r="AO837" s="2">
        <v>615</v>
      </c>
      <c r="AP837" s="4">
        <v>638</v>
      </c>
      <c r="AQ837" s="4">
        <v>661</v>
      </c>
      <c r="AR837" s="4">
        <v>684</v>
      </c>
      <c r="AS837" s="4">
        <v>707</v>
      </c>
      <c r="AT837" s="4">
        <v>730</v>
      </c>
      <c r="AU837" s="4">
        <v>753</v>
      </c>
      <c r="AV837" s="4">
        <v>776</v>
      </c>
      <c r="AW837" s="4">
        <v>799</v>
      </c>
      <c r="AX837" s="4">
        <v>822</v>
      </c>
      <c r="AY837" s="1">
        <v>845</v>
      </c>
      <c r="AZ837" s="4">
        <v>868</v>
      </c>
      <c r="BA837" s="4">
        <v>891</v>
      </c>
      <c r="BB837" s="4">
        <v>914</v>
      </c>
      <c r="BC837" s="4">
        <v>937</v>
      </c>
      <c r="BD837" s="4">
        <v>960</v>
      </c>
      <c r="BE837" s="4">
        <v>983</v>
      </c>
      <c r="BF837" s="4">
        <v>1006</v>
      </c>
      <c r="BG837" s="4">
        <v>1029</v>
      </c>
      <c r="BH837" s="4">
        <v>1052</v>
      </c>
      <c r="BI837" s="2">
        <v>1075</v>
      </c>
      <c r="BJ837" s="17" t="s">
        <v>0</v>
      </c>
    </row>
    <row r="838" spans="1:62">
      <c r="A838" s="4" t="s">
        <v>538</v>
      </c>
      <c r="B838" s="14">
        <v>4</v>
      </c>
      <c r="C838" s="14">
        <v>7</v>
      </c>
      <c r="D838" s="14">
        <v>10</v>
      </c>
      <c r="E838" s="14">
        <v>13</v>
      </c>
      <c r="F838" s="14">
        <v>16</v>
      </c>
      <c r="G838" s="14">
        <v>19</v>
      </c>
      <c r="H838" s="14">
        <v>22</v>
      </c>
      <c r="I838" s="4">
        <v>25</v>
      </c>
      <c r="J838" s="15">
        <v>29</v>
      </c>
      <c r="K838" s="1">
        <v>33</v>
      </c>
      <c r="L838" s="4">
        <v>37</v>
      </c>
      <c r="M838" s="4">
        <v>41</v>
      </c>
      <c r="N838" s="4">
        <v>45</v>
      </c>
      <c r="O838" s="4">
        <v>49</v>
      </c>
      <c r="P838" s="4">
        <v>53</v>
      </c>
      <c r="Q838" s="4">
        <v>57</v>
      </c>
      <c r="R838" s="15">
        <v>64</v>
      </c>
      <c r="S838" s="4">
        <v>71</v>
      </c>
      <c r="T838" s="4">
        <v>78</v>
      </c>
      <c r="U838" s="2">
        <v>85</v>
      </c>
      <c r="V838" s="4">
        <v>92</v>
      </c>
      <c r="W838" s="4">
        <v>99</v>
      </c>
      <c r="X838" s="15">
        <v>109</v>
      </c>
      <c r="Y838" s="4">
        <v>119</v>
      </c>
      <c r="Z838" s="4">
        <v>129</v>
      </c>
      <c r="AA838" s="4">
        <v>139</v>
      </c>
      <c r="AB838" s="4">
        <v>149</v>
      </c>
      <c r="AC838" s="4">
        <v>159</v>
      </c>
      <c r="AD838" s="15">
        <v>171</v>
      </c>
      <c r="AE838" s="1">
        <v>183</v>
      </c>
      <c r="AF838" s="4">
        <v>195</v>
      </c>
      <c r="AG838" s="4">
        <v>207</v>
      </c>
      <c r="AH838" s="4">
        <v>219</v>
      </c>
      <c r="AI838" s="4">
        <v>231</v>
      </c>
      <c r="AJ838" s="4">
        <v>243</v>
      </c>
      <c r="AK838" s="4">
        <v>255</v>
      </c>
      <c r="AL838" s="4">
        <v>267</v>
      </c>
      <c r="AM838" s="4">
        <v>279</v>
      </c>
      <c r="AN838" s="4">
        <v>291</v>
      </c>
      <c r="AO838" s="2">
        <v>303</v>
      </c>
      <c r="AP838" s="4">
        <v>315</v>
      </c>
      <c r="AQ838" s="4">
        <v>327</v>
      </c>
      <c r="AR838" s="4">
        <v>339</v>
      </c>
      <c r="AS838" s="4">
        <v>351</v>
      </c>
      <c r="AT838" s="4">
        <v>363</v>
      </c>
      <c r="AU838" s="4">
        <v>375</v>
      </c>
      <c r="AV838" s="4">
        <v>387</v>
      </c>
      <c r="AW838" s="4">
        <v>399</v>
      </c>
      <c r="AX838" s="4">
        <v>411</v>
      </c>
      <c r="AY838" s="1">
        <v>423</v>
      </c>
      <c r="AZ838" s="4">
        <v>435</v>
      </c>
      <c r="BA838" s="4">
        <v>447</v>
      </c>
      <c r="BB838" s="4">
        <v>459</v>
      </c>
      <c r="BC838" s="4">
        <v>471</v>
      </c>
      <c r="BD838" s="4">
        <v>483</v>
      </c>
      <c r="BE838" s="4">
        <v>495</v>
      </c>
      <c r="BF838" s="4">
        <v>507</v>
      </c>
      <c r="BG838" s="4">
        <v>519</v>
      </c>
      <c r="BH838" s="4">
        <v>531</v>
      </c>
      <c r="BI838" s="2">
        <v>543</v>
      </c>
      <c r="BJ838" s="17" t="s">
        <v>0</v>
      </c>
    </row>
    <row r="839" spans="1:62">
      <c r="A839" s="4" t="s">
        <v>595</v>
      </c>
      <c r="B839" s="14">
        <v>7</v>
      </c>
      <c r="C839" s="14">
        <v>10</v>
      </c>
      <c r="D839" s="14">
        <v>13</v>
      </c>
      <c r="E839" s="14">
        <v>16</v>
      </c>
      <c r="F839" s="14">
        <v>19</v>
      </c>
      <c r="G839" s="14">
        <v>22</v>
      </c>
      <c r="H839" s="14">
        <v>25</v>
      </c>
      <c r="I839" s="4">
        <v>28</v>
      </c>
      <c r="J839" s="15">
        <v>33</v>
      </c>
      <c r="K839" s="1">
        <v>38</v>
      </c>
      <c r="L839" s="4">
        <v>43</v>
      </c>
      <c r="M839" s="4">
        <v>48</v>
      </c>
      <c r="N839" s="4">
        <v>53</v>
      </c>
      <c r="O839" s="4">
        <v>58</v>
      </c>
      <c r="P839" s="4">
        <v>63</v>
      </c>
      <c r="Q839" s="4">
        <v>68</v>
      </c>
      <c r="R839" s="15">
        <v>76</v>
      </c>
      <c r="S839" s="4">
        <v>84</v>
      </c>
      <c r="T839" s="4">
        <v>92</v>
      </c>
      <c r="U839" s="2">
        <v>100</v>
      </c>
      <c r="V839" s="4">
        <v>108</v>
      </c>
      <c r="W839" s="4">
        <v>116</v>
      </c>
      <c r="X839" s="15">
        <v>127</v>
      </c>
      <c r="Y839" s="4">
        <v>138</v>
      </c>
      <c r="Z839" s="4">
        <v>149</v>
      </c>
      <c r="AA839" s="4">
        <v>160</v>
      </c>
      <c r="AB839" s="4">
        <v>171</v>
      </c>
      <c r="AC839" s="4">
        <v>182</v>
      </c>
      <c r="AD839" s="15">
        <v>196</v>
      </c>
      <c r="AE839" s="1">
        <v>210</v>
      </c>
      <c r="AF839" s="4">
        <v>224</v>
      </c>
      <c r="AG839" s="4">
        <v>238</v>
      </c>
      <c r="AH839" s="4">
        <v>252</v>
      </c>
      <c r="AI839" s="4">
        <v>266</v>
      </c>
      <c r="AJ839" s="4">
        <v>280</v>
      </c>
      <c r="AK839" s="4">
        <v>294</v>
      </c>
      <c r="AL839" s="4">
        <v>308</v>
      </c>
      <c r="AM839" s="4">
        <v>322</v>
      </c>
      <c r="AN839" s="4">
        <v>336</v>
      </c>
      <c r="AO839" s="2">
        <v>350</v>
      </c>
      <c r="AP839" s="4">
        <v>364</v>
      </c>
      <c r="AQ839" s="4">
        <v>378</v>
      </c>
      <c r="AR839" s="4">
        <v>392</v>
      </c>
      <c r="AS839" s="4">
        <v>406</v>
      </c>
      <c r="AT839" s="4">
        <v>420</v>
      </c>
      <c r="AU839" s="4">
        <v>434</v>
      </c>
      <c r="AV839" s="4">
        <v>448</v>
      </c>
      <c r="AW839" s="4">
        <v>462</v>
      </c>
      <c r="AX839" s="4">
        <v>476</v>
      </c>
      <c r="AY839" s="1">
        <v>490</v>
      </c>
      <c r="AZ839" s="4">
        <v>504</v>
      </c>
      <c r="BA839" s="4">
        <v>518</v>
      </c>
      <c r="BB839" s="4">
        <v>532</v>
      </c>
      <c r="BC839" s="4">
        <v>546</v>
      </c>
      <c r="BD839" s="4">
        <v>560</v>
      </c>
      <c r="BE839" s="4">
        <v>574</v>
      </c>
      <c r="BF839" s="4">
        <v>588</v>
      </c>
      <c r="BG839" s="4">
        <v>602</v>
      </c>
      <c r="BH839" s="4">
        <v>616</v>
      </c>
      <c r="BI839" s="2">
        <v>630</v>
      </c>
      <c r="BJ839" s="17" t="s">
        <v>0</v>
      </c>
    </row>
    <row r="840" spans="1:62">
      <c r="A840" s="4" t="s">
        <v>602</v>
      </c>
      <c r="B840" s="14">
        <v>4</v>
      </c>
      <c r="C840" s="14">
        <v>8</v>
      </c>
      <c r="D840" s="14">
        <v>12</v>
      </c>
      <c r="E840" s="14">
        <v>16</v>
      </c>
      <c r="F840" s="14">
        <v>20</v>
      </c>
      <c r="G840" s="14">
        <v>24</v>
      </c>
      <c r="H840" s="14">
        <v>28</v>
      </c>
      <c r="I840" s="4">
        <v>32</v>
      </c>
      <c r="J840" s="15">
        <v>37</v>
      </c>
      <c r="K840" s="1">
        <v>42</v>
      </c>
      <c r="L840" s="4">
        <v>47</v>
      </c>
      <c r="M840" s="4">
        <v>52</v>
      </c>
      <c r="N840" s="4">
        <v>57</v>
      </c>
      <c r="O840" s="4">
        <v>62</v>
      </c>
      <c r="P840" s="4">
        <v>67</v>
      </c>
      <c r="Q840" s="4">
        <v>72</v>
      </c>
      <c r="R840" s="15">
        <v>80</v>
      </c>
      <c r="S840" s="4">
        <v>88</v>
      </c>
      <c r="T840" s="4">
        <v>96</v>
      </c>
      <c r="U840" s="2">
        <v>104</v>
      </c>
      <c r="V840" s="4">
        <v>112</v>
      </c>
      <c r="W840" s="4">
        <v>120</v>
      </c>
      <c r="X840" s="15">
        <v>131</v>
      </c>
      <c r="Y840" s="4">
        <v>142</v>
      </c>
      <c r="Z840" s="4">
        <v>153</v>
      </c>
      <c r="AA840" s="4">
        <v>164</v>
      </c>
      <c r="AB840" s="4">
        <v>175</v>
      </c>
      <c r="AC840" s="4">
        <v>186</v>
      </c>
      <c r="AD840" s="15">
        <v>200</v>
      </c>
      <c r="AE840" s="1">
        <v>214</v>
      </c>
      <c r="AF840" s="4">
        <v>228</v>
      </c>
      <c r="AG840" s="4">
        <v>242</v>
      </c>
      <c r="AH840" s="4">
        <v>256</v>
      </c>
      <c r="AI840" s="4">
        <v>270</v>
      </c>
      <c r="AJ840" s="4">
        <v>284</v>
      </c>
      <c r="AK840" s="4">
        <v>298</v>
      </c>
      <c r="AL840" s="4">
        <v>312</v>
      </c>
      <c r="AM840" s="4">
        <v>326</v>
      </c>
      <c r="AN840" s="4">
        <v>340</v>
      </c>
      <c r="AO840" s="2">
        <v>354</v>
      </c>
      <c r="AP840" s="4">
        <v>368</v>
      </c>
      <c r="AQ840" s="4">
        <v>382</v>
      </c>
      <c r="AR840" s="4">
        <v>396</v>
      </c>
      <c r="AS840" s="4">
        <v>410</v>
      </c>
      <c r="AT840" s="4">
        <v>424</v>
      </c>
      <c r="AU840" s="4">
        <v>438</v>
      </c>
      <c r="AV840" s="4">
        <v>452</v>
      </c>
      <c r="AW840" s="4">
        <v>466</v>
      </c>
      <c r="AX840" s="4">
        <v>480</v>
      </c>
      <c r="AY840" s="1">
        <v>494</v>
      </c>
      <c r="AZ840" s="4">
        <v>508</v>
      </c>
      <c r="BA840" s="4">
        <v>522</v>
      </c>
      <c r="BB840" s="4">
        <v>536</v>
      </c>
      <c r="BC840" s="4">
        <v>550</v>
      </c>
      <c r="BD840" s="4">
        <v>564</v>
      </c>
      <c r="BE840" s="4">
        <v>578</v>
      </c>
      <c r="BF840" s="4">
        <v>592</v>
      </c>
      <c r="BG840" s="4">
        <v>606</v>
      </c>
      <c r="BH840" s="4">
        <v>620</v>
      </c>
      <c r="BI840" s="2">
        <v>634</v>
      </c>
      <c r="BJ840" s="17" t="s">
        <v>0</v>
      </c>
    </row>
    <row r="841" spans="1:62">
      <c r="A841" s="4" t="s">
        <v>603</v>
      </c>
      <c r="B841" s="14">
        <v>10</v>
      </c>
      <c r="C841" s="14">
        <v>14</v>
      </c>
      <c r="D841" s="14">
        <v>18</v>
      </c>
      <c r="E841" s="14">
        <v>22</v>
      </c>
      <c r="F841" s="14">
        <v>26</v>
      </c>
      <c r="G841" s="14">
        <v>30</v>
      </c>
      <c r="H841" s="14">
        <v>34</v>
      </c>
      <c r="I841" s="4">
        <v>38</v>
      </c>
      <c r="J841" s="15">
        <v>44</v>
      </c>
      <c r="K841" s="1">
        <v>50</v>
      </c>
      <c r="L841" s="4">
        <v>56</v>
      </c>
      <c r="M841" s="4">
        <v>62</v>
      </c>
      <c r="N841" s="4">
        <v>68</v>
      </c>
      <c r="O841" s="4">
        <v>74</v>
      </c>
      <c r="P841" s="4">
        <v>80</v>
      </c>
      <c r="Q841" s="4">
        <v>86</v>
      </c>
      <c r="R841" s="15">
        <v>93</v>
      </c>
      <c r="S841" s="4">
        <v>100</v>
      </c>
      <c r="T841" s="4">
        <v>107</v>
      </c>
      <c r="U841" s="2">
        <v>114</v>
      </c>
      <c r="V841" s="4">
        <v>121</v>
      </c>
      <c r="W841" s="4">
        <v>128</v>
      </c>
      <c r="X841" s="15">
        <v>138</v>
      </c>
      <c r="Y841" s="4">
        <v>148</v>
      </c>
      <c r="Z841" s="4">
        <v>158</v>
      </c>
      <c r="AA841" s="4">
        <v>168</v>
      </c>
      <c r="AB841" s="4">
        <v>178</v>
      </c>
      <c r="AC841" s="4">
        <v>188</v>
      </c>
      <c r="AD841" s="15">
        <v>201</v>
      </c>
      <c r="AE841" s="1">
        <v>214</v>
      </c>
      <c r="AF841" s="4">
        <v>227</v>
      </c>
      <c r="AG841" s="4">
        <v>240</v>
      </c>
      <c r="AH841" s="4">
        <v>253</v>
      </c>
      <c r="AI841" s="4">
        <v>266</v>
      </c>
      <c r="AJ841" s="4">
        <v>279</v>
      </c>
      <c r="AK841" s="4">
        <v>292</v>
      </c>
      <c r="AL841" s="4">
        <v>305</v>
      </c>
      <c r="AM841" s="4">
        <v>318</v>
      </c>
      <c r="AN841" s="4">
        <v>331</v>
      </c>
      <c r="AO841" s="2">
        <v>344</v>
      </c>
      <c r="AP841" s="4">
        <v>357</v>
      </c>
      <c r="AQ841" s="4">
        <v>370</v>
      </c>
      <c r="AR841" s="4">
        <v>383</v>
      </c>
      <c r="AS841" s="4">
        <v>396</v>
      </c>
      <c r="AT841" s="4">
        <v>409</v>
      </c>
      <c r="AU841" s="4">
        <v>422</v>
      </c>
      <c r="AV841" s="4">
        <v>435</v>
      </c>
      <c r="AW841" s="4">
        <v>448</v>
      </c>
      <c r="AX841" s="4">
        <v>461</v>
      </c>
      <c r="AY841" s="1">
        <v>474</v>
      </c>
      <c r="AZ841" s="4">
        <v>487</v>
      </c>
      <c r="BA841" s="4">
        <v>500</v>
      </c>
      <c r="BB841" s="4">
        <v>513</v>
      </c>
      <c r="BC841" s="4">
        <v>526</v>
      </c>
      <c r="BD841" s="4">
        <v>539</v>
      </c>
      <c r="BE841" s="4">
        <v>552</v>
      </c>
      <c r="BF841" s="4">
        <v>565</v>
      </c>
      <c r="BG841" s="4">
        <v>578</v>
      </c>
      <c r="BH841" s="4">
        <v>591</v>
      </c>
      <c r="BI841" s="2">
        <v>604</v>
      </c>
      <c r="BJ841" s="17" t="s">
        <v>0</v>
      </c>
    </row>
    <row r="842" spans="1:62">
      <c r="A842" s="4" t="s">
        <v>835</v>
      </c>
      <c r="B842" s="14">
        <v>61</v>
      </c>
      <c r="C842" s="14">
        <v>88</v>
      </c>
      <c r="D842" s="14">
        <v>123</v>
      </c>
      <c r="E842" s="14" t="s">
        <v>0</v>
      </c>
      <c r="F842" s="14"/>
      <c r="G842" s="14"/>
      <c r="H842" s="14"/>
      <c r="J842" s="15"/>
      <c r="R842" s="15"/>
      <c r="X842" s="15"/>
      <c r="AD842" s="15"/>
      <c r="BJ842" s="17"/>
    </row>
    <row r="843" spans="1:62">
      <c r="A843" s="4" t="s">
        <v>543</v>
      </c>
      <c r="B843" s="14">
        <v>6</v>
      </c>
      <c r="C843" s="14">
        <v>6.5</v>
      </c>
      <c r="D843" s="14">
        <v>7</v>
      </c>
      <c r="E843" s="14">
        <v>7.5</v>
      </c>
      <c r="F843" s="14">
        <v>8</v>
      </c>
      <c r="G843" s="14">
        <v>8.5</v>
      </c>
      <c r="H843" s="14">
        <v>9</v>
      </c>
      <c r="I843" s="4">
        <v>9.5</v>
      </c>
      <c r="J843" s="15">
        <v>10</v>
      </c>
      <c r="K843" s="1">
        <v>10.5</v>
      </c>
      <c r="L843" s="4">
        <v>11</v>
      </c>
      <c r="M843" s="4">
        <v>11.5</v>
      </c>
      <c r="N843" s="4">
        <v>12</v>
      </c>
      <c r="O843" s="4">
        <v>12.5</v>
      </c>
      <c r="P843" s="4">
        <v>13</v>
      </c>
      <c r="Q843" s="4">
        <v>13.5</v>
      </c>
      <c r="R843" s="15">
        <v>14</v>
      </c>
      <c r="S843" s="4">
        <v>14.5</v>
      </c>
      <c r="T843" s="4">
        <v>15</v>
      </c>
      <c r="U843" s="2">
        <v>15.5</v>
      </c>
      <c r="V843" s="4">
        <v>16</v>
      </c>
      <c r="W843" s="4">
        <v>16.5</v>
      </c>
      <c r="X843" s="15">
        <v>17</v>
      </c>
      <c r="Y843" s="4">
        <v>17.5</v>
      </c>
      <c r="Z843" s="4">
        <v>18</v>
      </c>
      <c r="AA843" s="4">
        <v>18.5</v>
      </c>
      <c r="AB843" s="4">
        <v>19</v>
      </c>
      <c r="AC843" s="4">
        <v>19.5</v>
      </c>
      <c r="AD843" s="15">
        <v>20</v>
      </c>
      <c r="AE843" s="1">
        <v>20.5</v>
      </c>
      <c r="AF843" s="4">
        <v>21</v>
      </c>
      <c r="AG843" s="4">
        <v>21.5</v>
      </c>
      <c r="AH843" s="4">
        <v>22</v>
      </c>
      <c r="AI843" s="4">
        <v>22.5</v>
      </c>
      <c r="AJ843" s="4">
        <v>23</v>
      </c>
      <c r="AK843" s="4">
        <v>23.5</v>
      </c>
      <c r="AL843" s="4">
        <v>24</v>
      </c>
      <c r="AM843" s="4">
        <v>24.5</v>
      </c>
      <c r="AN843" s="4">
        <v>25</v>
      </c>
      <c r="AO843" s="2">
        <v>25.5</v>
      </c>
      <c r="AP843" s="4">
        <v>26</v>
      </c>
      <c r="AQ843" s="4">
        <v>26.5</v>
      </c>
      <c r="AR843" s="4">
        <v>27</v>
      </c>
      <c r="AS843" s="4">
        <v>27.5</v>
      </c>
      <c r="AT843" s="4">
        <v>28</v>
      </c>
      <c r="AU843" s="4">
        <v>28.5</v>
      </c>
      <c r="AV843" s="4">
        <v>29</v>
      </c>
      <c r="AW843" s="4">
        <v>29.5</v>
      </c>
      <c r="AX843" s="4">
        <v>30</v>
      </c>
      <c r="AY843" s="1">
        <v>30.5</v>
      </c>
      <c r="AZ843" s="4">
        <v>31</v>
      </c>
      <c r="BA843" s="4">
        <v>31.5</v>
      </c>
      <c r="BB843" s="4">
        <v>32</v>
      </c>
      <c r="BC843" s="4">
        <v>32.5</v>
      </c>
      <c r="BD843" s="4">
        <v>33</v>
      </c>
      <c r="BE843" s="4">
        <v>33.5</v>
      </c>
      <c r="BF843" s="4">
        <v>34</v>
      </c>
      <c r="BG843" s="4">
        <v>34.5</v>
      </c>
      <c r="BH843" s="4">
        <v>35</v>
      </c>
      <c r="BI843" s="2">
        <v>35.5</v>
      </c>
      <c r="BJ843" s="17" t="s">
        <v>0</v>
      </c>
    </row>
    <row r="844" spans="1:62">
      <c r="A844" s="4" t="s">
        <v>3</v>
      </c>
      <c r="B844" s="14"/>
      <c r="C844" s="14"/>
      <c r="D844" s="14"/>
      <c r="E844" s="14"/>
      <c r="F844" s="14"/>
      <c r="G844" s="14"/>
      <c r="H844" s="14"/>
      <c r="J844" s="15"/>
      <c r="R844" s="15"/>
      <c r="X844" s="15"/>
      <c r="AD844" s="15"/>
      <c r="BJ844" s="17"/>
    </row>
    <row r="845" spans="1:62">
      <c r="A845" s="4" t="s">
        <v>836</v>
      </c>
      <c r="B845" s="14"/>
      <c r="C845" s="14"/>
      <c r="D845" s="14"/>
      <c r="E845" s="14"/>
      <c r="F845" s="14"/>
      <c r="G845" s="14"/>
      <c r="H845" s="14"/>
      <c r="J845" s="15"/>
      <c r="R845" s="15"/>
      <c r="X845" s="15"/>
      <c r="AD845" s="15"/>
      <c r="BJ845" s="17"/>
    </row>
    <row r="846" spans="1:62">
      <c r="A846" s="4" t="s">
        <v>773</v>
      </c>
      <c r="B846" s="14" t="s">
        <v>0</v>
      </c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688</v>
      </c>
      <c r="B847" s="14" t="s">
        <v>0</v>
      </c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582</v>
      </c>
      <c r="B848" s="14"/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585</v>
      </c>
      <c r="B849" s="14">
        <v>231</v>
      </c>
      <c r="C849" s="14">
        <v>261</v>
      </c>
      <c r="D849" s="14">
        <v>291</v>
      </c>
      <c r="E849" s="14">
        <v>321</v>
      </c>
      <c r="F849" s="14">
        <v>351</v>
      </c>
      <c r="G849" s="14">
        <v>381</v>
      </c>
      <c r="H849" s="14">
        <v>412</v>
      </c>
      <c r="I849" s="4">
        <v>442</v>
      </c>
      <c r="J849" s="15">
        <v>472</v>
      </c>
      <c r="K849" s="1">
        <v>502</v>
      </c>
      <c r="L849" s="4">
        <v>532</v>
      </c>
      <c r="M849" s="4">
        <v>562</v>
      </c>
      <c r="N849" s="4">
        <v>592</v>
      </c>
      <c r="O849" s="4">
        <v>623</v>
      </c>
      <c r="P849" s="4">
        <v>653</v>
      </c>
      <c r="Q849" s="4">
        <v>683</v>
      </c>
      <c r="R849" s="15">
        <v>713</v>
      </c>
      <c r="S849" s="4">
        <v>743</v>
      </c>
      <c r="T849" s="4">
        <v>773</v>
      </c>
      <c r="U849" s="2">
        <v>804</v>
      </c>
      <c r="V849" s="4">
        <v>834</v>
      </c>
      <c r="W849" s="4">
        <v>864</v>
      </c>
      <c r="X849" s="15">
        <v>894</v>
      </c>
      <c r="Y849" s="4">
        <v>924</v>
      </c>
      <c r="Z849" s="4">
        <v>954</v>
      </c>
      <c r="AA849" s="4">
        <v>984</v>
      </c>
      <c r="AB849" s="4">
        <v>1015</v>
      </c>
      <c r="AC849" s="4">
        <v>1045</v>
      </c>
      <c r="AD849" s="15">
        <v>1075</v>
      </c>
      <c r="AE849" s="1">
        <v>1105</v>
      </c>
      <c r="AF849" s="4">
        <v>1135</v>
      </c>
      <c r="AG849" s="4">
        <v>1165</v>
      </c>
      <c r="AH849" s="4">
        <v>1196</v>
      </c>
      <c r="AI849" s="4">
        <v>1226</v>
      </c>
      <c r="AJ849" s="4">
        <v>1256</v>
      </c>
      <c r="AK849" s="4">
        <v>1286</v>
      </c>
      <c r="AL849" s="4">
        <v>1316</v>
      </c>
      <c r="AM849" s="4">
        <v>1346</v>
      </c>
      <c r="AN849" s="4">
        <v>1376</v>
      </c>
      <c r="AO849" s="2">
        <v>1407</v>
      </c>
      <c r="AP849" s="4">
        <v>1437</v>
      </c>
      <c r="AQ849" s="4">
        <v>1467</v>
      </c>
      <c r="AR849" s="4">
        <v>1497</v>
      </c>
      <c r="AS849" s="4">
        <v>1527</v>
      </c>
      <c r="AT849" s="4">
        <v>1557</v>
      </c>
      <c r="AU849" s="4">
        <v>1587</v>
      </c>
      <c r="AV849" s="4">
        <v>1618</v>
      </c>
      <c r="AW849" s="4">
        <v>1648</v>
      </c>
      <c r="AX849" s="4">
        <v>1678</v>
      </c>
      <c r="AY849" s="1">
        <v>1708</v>
      </c>
      <c r="AZ849" s="4">
        <v>1738</v>
      </c>
      <c r="BA849" s="4">
        <v>1768</v>
      </c>
      <c r="BB849" s="4">
        <v>1798</v>
      </c>
      <c r="BC849" s="4">
        <v>1829</v>
      </c>
      <c r="BD849" s="4">
        <v>1859</v>
      </c>
      <c r="BE849" s="4">
        <v>1889</v>
      </c>
      <c r="BF849" s="4">
        <v>1919</v>
      </c>
      <c r="BG849" s="4">
        <v>1949</v>
      </c>
      <c r="BH849" s="4">
        <v>1979</v>
      </c>
      <c r="BI849" s="2">
        <v>2010</v>
      </c>
      <c r="BJ849" s="17" t="s">
        <v>0</v>
      </c>
    </row>
    <row r="850" spans="1:62">
      <c r="A850" s="4" t="s">
        <v>586</v>
      </c>
      <c r="B850" s="14">
        <v>446</v>
      </c>
      <c r="C850" s="14">
        <v>504</v>
      </c>
      <c r="D850" s="14">
        <v>562</v>
      </c>
      <c r="E850" s="14">
        <v>620</v>
      </c>
      <c r="F850" s="14">
        <v>679</v>
      </c>
      <c r="G850" s="14">
        <v>737</v>
      </c>
      <c r="H850" s="14">
        <v>795</v>
      </c>
      <c r="I850" s="4">
        <v>853</v>
      </c>
      <c r="J850" s="15">
        <v>911</v>
      </c>
      <c r="K850" s="1">
        <v>970</v>
      </c>
      <c r="L850" s="4">
        <v>1028</v>
      </c>
      <c r="M850" s="4">
        <v>1086</v>
      </c>
      <c r="N850" s="4">
        <v>1144</v>
      </c>
      <c r="O850" s="4">
        <v>1202</v>
      </c>
      <c r="P850" s="4">
        <v>1261</v>
      </c>
      <c r="Q850" s="4">
        <v>1319</v>
      </c>
      <c r="R850" s="15">
        <v>1377</v>
      </c>
      <c r="S850" s="4">
        <v>1435</v>
      </c>
      <c r="T850" s="4">
        <v>1493</v>
      </c>
      <c r="U850" s="2">
        <v>1552</v>
      </c>
      <c r="V850" s="4">
        <v>1610</v>
      </c>
      <c r="W850" s="4">
        <v>1668</v>
      </c>
      <c r="X850" s="15">
        <v>1726</v>
      </c>
      <c r="Y850" s="4">
        <v>1784</v>
      </c>
      <c r="Z850" s="4">
        <v>1843</v>
      </c>
      <c r="AA850" s="4">
        <v>1901</v>
      </c>
      <c r="AB850" s="4">
        <v>1959</v>
      </c>
      <c r="AC850" s="4">
        <v>2017</v>
      </c>
      <c r="AD850" s="15">
        <v>2075</v>
      </c>
      <c r="AE850" s="1">
        <v>2134</v>
      </c>
      <c r="AF850" s="4">
        <v>2192</v>
      </c>
      <c r="AG850" s="4">
        <v>2250</v>
      </c>
      <c r="AH850" s="4">
        <v>2308</v>
      </c>
      <c r="AI850" s="4">
        <v>2366</v>
      </c>
      <c r="AJ850" s="4">
        <v>2425</v>
      </c>
      <c r="AK850" s="4">
        <v>2483</v>
      </c>
      <c r="AL850" s="4">
        <v>2541</v>
      </c>
      <c r="AM850" s="4">
        <v>2599</v>
      </c>
      <c r="AN850" s="4">
        <v>2657</v>
      </c>
      <c r="AO850" s="2">
        <v>2716</v>
      </c>
      <c r="AP850" s="4">
        <v>2774</v>
      </c>
      <c r="AQ850" s="4">
        <v>2832</v>
      </c>
      <c r="AR850" s="4">
        <v>2890</v>
      </c>
      <c r="AS850" s="4">
        <v>2948</v>
      </c>
      <c r="AT850" s="4">
        <v>3007</v>
      </c>
      <c r="AU850" s="4">
        <v>3065</v>
      </c>
      <c r="AV850" s="4">
        <v>3123</v>
      </c>
      <c r="AW850" s="4">
        <v>3181</v>
      </c>
      <c r="AX850" s="4">
        <v>3239</v>
      </c>
      <c r="AY850" s="1">
        <v>3298</v>
      </c>
      <c r="AZ850" s="4">
        <v>3356</v>
      </c>
      <c r="BA850" s="4">
        <v>3414</v>
      </c>
      <c r="BB850" s="4">
        <v>3472</v>
      </c>
      <c r="BC850" s="4">
        <v>3530</v>
      </c>
      <c r="BD850" s="4">
        <v>3589</v>
      </c>
      <c r="BE850" s="4">
        <v>3647</v>
      </c>
      <c r="BF850" s="4">
        <v>3705</v>
      </c>
      <c r="BG850" s="4">
        <v>3763</v>
      </c>
      <c r="BH850" s="4">
        <v>3821</v>
      </c>
      <c r="BI850" s="2">
        <v>3880</v>
      </c>
      <c r="BJ850" s="17" t="s">
        <v>0</v>
      </c>
    </row>
    <row r="851" spans="1:62">
      <c r="A851" s="4" t="s">
        <v>587</v>
      </c>
      <c r="B851" s="14">
        <v>732</v>
      </c>
      <c r="C851" s="14">
        <v>828</v>
      </c>
      <c r="D851" s="14">
        <v>923</v>
      </c>
      <c r="E851" s="14">
        <v>1019</v>
      </c>
      <c r="F851" s="14">
        <v>1114</v>
      </c>
      <c r="G851" s="14">
        <v>1210</v>
      </c>
      <c r="H851" s="14">
        <v>1305</v>
      </c>
      <c r="I851" s="4">
        <v>1401</v>
      </c>
      <c r="J851" s="15">
        <v>1496</v>
      </c>
      <c r="K851" s="1">
        <v>1592</v>
      </c>
      <c r="L851" s="4">
        <v>1687</v>
      </c>
      <c r="M851" s="4">
        <v>1783</v>
      </c>
      <c r="N851" s="4">
        <v>1878</v>
      </c>
      <c r="O851" s="4">
        <v>1974</v>
      </c>
      <c r="P851" s="4">
        <v>2069</v>
      </c>
      <c r="Q851" s="4">
        <v>2165</v>
      </c>
      <c r="R851" s="15">
        <v>2260</v>
      </c>
      <c r="S851" s="4">
        <v>2356</v>
      </c>
      <c r="T851" s="4">
        <v>2452</v>
      </c>
      <c r="U851" s="2">
        <v>2548</v>
      </c>
      <c r="V851" s="4">
        <v>2643</v>
      </c>
      <c r="W851" s="4">
        <v>2739</v>
      </c>
      <c r="X851" s="15">
        <v>2834</v>
      </c>
      <c r="Y851" s="4">
        <v>2930</v>
      </c>
      <c r="Z851" s="4">
        <v>3025</v>
      </c>
      <c r="AA851" s="4">
        <v>3121</v>
      </c>
      <c r="AB851" s="4">
        <v>3216</v>
      </c>
      <c r="AC851" s="4">
        <v>3312</v>
      </c>
      <c r="AD851" s="15">
        <v>3407</v>
      </c>
      <c r="AE851" s="1">
        <v>3503</v>
      </c>
      <c r="AF851" s="4">
        <v>3598</v>
      </c>
      <c r="AG851" s="4">
        <v>3694</v>
      </c>
      <c r="AH851" s="4">
        <v>3789</v>
      </c>
      <c r="AI851" s="4">
        <v>3885</v>
      </c>
      <c r="AJ851" s="4">
        <v>3980</v>
      </c>
      <c r="AK851" s="4">
        <v>4076</v>
      </c>
      <c r="AL851" s="4">
        <v>4171</v>
      </c>
      <c r="AM851" s="4">
        <v>4267</v>
      </c>
      <c r="AN851" s="4">
        <v>4363</v>
      </c>
      <c r="AO851" s="2">
        <v>4459</v>
      </c>
      <c r="AP851" s="4">
        <v>4554</v>
      </c>
      <c r="AQ851" s="4">
        <v>4650</v>
      </c>
      <c r="AR851" s="4">
        <v>4745</v>
      </c>
      <c r="AS851" s="4">
        <v>4841</v>
      </c>
      <c r="AT851" s="4">
        <v>4936</v>
      </c>
      <c r="AU851" s="4">
        <v>5032</v>
      </c>
      <c r="AV851" s="4">
        <v>5127</v>
      </c>
      <c r="AW851" s="4">
        <v>5223</v>
      </c>
      <c r="AX851" s="4">
        <v>5318</v>
      </c>
      <c r="AY851" s="1">
        <v>5414</v>
      </c>
      <c r="AZ851" s="4">
        <v>5509</v>
      </c>
      <c r="BA851" s="4">
        <v>5605</v>
      </c>
      <c r="BB851" s="4">
        <v>5700</v>
      </c>
      <c r="BC851" s="4">
        <v>5796</v>
      </c>
      <c r="BD851" s="4">
        <v>5891</v>
      </c>
      <c r="BE851" s="4">
        <v>5987</v>
      </c>
      <c r="BF851" s="4">
        <v>6082</v>
      </c>
      <c r="BG851" s="4">
        <v>6178</v>
      </c>
      <c r="BH851" s="4">
        <v>6274</v>
      </c>
      <c r="BI851" s="2">
        <v>6370</v>
      </c>
      <c r="BJ851" s="17" t="s">
        <v>0</v>
      </c>
    </row>
    <row r="852" spans="1:62">
      <c r="A852" s="4" t="s">
        <v>588</v>
      </c>
      <c r="B852" s="14"/>
      <c r="C852" s="14"/>
      <c r="D852" s="14"/>
      <c r="E852" s="14"/>
      <c r="F852" s="14"/>
      <c r="G852" s="14"/>
      <c r="H852" s="14"/>
      <c r="J852" s="15"/>
      <c r="R852" s="15"/>
      <c r="X852" s="15"/>
      <c r="AD852" s="15"/>
      <c r="BJ852" s="17"/>
    </row>
    <row r="853" spans="1:62">
      <c r="A853" s="4" t="s">
        <v>837</v>
      </c>
      <c r="B853" s="14">
        <v>8</v>
      </c>
      <c r="C853" s="14">
        <v>9</v>
      </c>
      <c r="D853" s="14">
        <v>10</v>
      </c>
      <c r="E853" s="14">
        <v>11</v>
      </c>
      <c r="F853" s="14">
        <v>12</v>
      </c>
      <c r="G853" s="14">
        <v>13</v>
      </c>
      <c r="H853" s="14">
        <v>14</v>
      </c>
      <c r="I853" s="4">
        <v>15</v>
      </c>
      <c r="J853" s="15">
        <v>16</v>
      </c>
      <c r="K853" s="1">
        <v>17</v>
      </c>
      <c r="L853" s="4">
        <v>18</v>
      </c>
      <c r="M853" s="4">
        <v>19</v>
      </c>
      <c r="N853" s="4">
        <v>20</v>
      </c>
      <c r="O853" s="4">
        <v>21</v>
      </c>
      <c r="P853" s="4">
        <v>22</v>
      </c>
      <c r="Q853" s="4">
        <v>23</v>
      </c>
      <c r="R853" s="15">
        <v>24</v>
      </c>
      <c r="S853" s="4">
        <v>25</v>
      </c>
      <c r="T853" s="4">
        <v>26</v>
      </c>
      <c r="U853" s="2">
        <v>27</v>
      </c>
      <c r="V853" s="4">
        <v>28</v>
      </c>
      <c r="W853" s="4">
        <v>29</v>
      </c>
      <c r="X853" s="15">
        <v>30</v>
      </c>
      <c r="Y853" s="4">
        <v>31</v>
      </c>
      <c r="Z853" s="4">
        <v>32</v>
      </c>
      <c r="AA853" s="4">
        <v>33</v>
      </c>
      <c r="AB853" s="4">
        <v>34</v>
      </c>
      <c r="AC853" s="4">
        <v>35</v>
      </c>
      <c r="AD853" s="15">
        <v>36</v>
      </c>
      <c r="AE853" s="1">
        <v>37</v>
      </c>
      <c r="AF853" s="4">
        <v>38</v>
      </c>
      <c r="AG853" s="4">
        <v>39</v>
      </c>
      <c r="AH853" s="4">
        <v>40</v>
      </c>
      <c r="AI853" s="4">
        <v>41</v>
      </c>
      <c r="AJ853" s="4">
        <v>42</v>
      </c>
      <c r="AK853" s="4">
        <v>43</v>
      </c>
      <c r="AL853" s="4">
        <v>44</v>
      </c>
      <c r="AM853" s="4">
        <v>45</v>
      </c>
      <c r="AN853" s="4">
        <v>46</v>
      </c>
      <c r="AO853" s="2">
        <v>47</v>
      </c>
      <c r="AP853" s="4">
        <v>48</v>
      </c>
      <c r="AQ853" s="4">
        <v>49</v>
      </c>
      <c r="AR853" s="4">
        <v>50</v>
      </c>
      <c r="AS853" s="4">
        <v>51</v>
      </c>
      <c r="AT853" s="4">
        <v>52</v>
      </c>
      <c r="AU853" s="4">
        <v>53</v>
      </c>
      <c r="AV853" s="4">
        <v>54</v>
      </c>
      <c r="AW853" s="4">
        <v>55</v>
      </c>
      <c r="AX853" s="4">
        <v>56</v>
      </c>
      <c r="AY853" s="1">
        <v>57</v>
      </c>
      <c r="AZ853" s="4">
        <v>58</v>
      </c>
      <c r="BA853" s="4">
        <v>59</v>
      </c>
      <c r="BB853" s="4">
        <v>60</v>
      </c>
      <c r="BC853" s="4">
        <v>61</v>
      </c>
      <c r="BD853" s="4">
        <v>62</v>
      </c>
      <c r="BE853" s="4">
        <v>63</v>
      </c>
      <c r="BF853" s="4">
        <v>64</v>
      </c>
      <c r="BG853" s="4">
        <v>65</v>
      </c>
      <c r="BH853" s="4">
        <v>66</v>
      </c>
      <c r="BI853" s="2">
        <v>67</v>
      </c>
      <c r="BJ853" s="17" t="s">
        <v>0</v>
      </c>
    </row>
    <row r="854" spans="1:62">
      <c r="A854" s="4" t="s">
        <v>819</v>
      </c>
      <c r="B854" s="14"/>
      <c r="C854" s="14"/>
      <c r="D854" s="14"/>
      <c r="E854" s="14"/>
      <c r="F854" s="14"/>
      <c r="G854" s="14"/>
      <c r="H854" s="14"/>
      <c r="J854" s="15"/>
      <c r="R854" s="15"/>
      <c r="X854" s="15"/>
      <c r="AD854" s="15"/>
      <c r="BJ854" s="17"/>
    </row>
    <row r="855" spans="1:62">
      <c r="A855" s="4" t="s">
        <v>820</v>
      </c>
      <c r="B855" s="14">
        <v>27</v>
      </c>
      <c r="C855" s="14">
        <v>47</v>
      </c>
      <c r="D855" s="14">
        <v>67</v>
      </c>
      <c r="E855" s="14">
        <v>87</v>
      </c>
      <c r="F855" s="14">
        <v>108</v>
      </c>
      <c r="G855" s="14">
        <v>128</v>
      </c>
      <c r="H855" s="14">
        <v>148</v>
      </c>
      <c r="I855" s="4">
        <v>168</v>
      </c>
      <c r="J855" s="15">
        <v>189</v>
      </c>
      <c r="K855" s="1">
        <v>209</v>
      </c>
      <c r="L855" s="4">
        <v>229</v>
      </c>
      <c r="M855" s="4">
        <v>249</v>
      </c>
      <c r="N855" s="4">
        <v>270</v>
      </c>
      <c r="O855" s="4">
        <v>290</v>
      </c>
      <c r="P855" s="4">
        <v>310</v>
      </c>
      <c r="Q855" s="4">
        <v>330</v>
      </c>
      <c r="R855" s="15">
        <v>351</v>
      </c>
      <c r="S855" s="4">
        <v>371</v>
      </c>
      <c r="T855" s="4">
        <v>391</v>
      </c>
      <c r="U855" s="2">
        <v>411</v>
      </c>
      <c r="V855" s="4">
        <v>432</v>
      </c>
      <c r="W855" s="4">
        <v>452</v>
      </c>
      <c r="X855" s="15">
        <v>472</v>
      </c>
      <c r="Y855" s="4">
        <v>492</v>
      </c>
      <c r="Z855" s="4">
        <v>513</v>
      </c>
      <c r="AA855" s="4">
        <v>533</v>
      </c>
      <c r="AB855" s="4">
        <v>553</v>
      </c>
      <c r="AC855" s="4">
        <v>573</v>
      </c>
      <c r="AD855" s="15">
        <v>594</v>
      </c>
      <c r="AE855" s="1">
        <v>614</v>
      </c>
      <c r="AF855" s="4">
        <v>634</v>
      </c>
      <c r="AG855" s="4">
        <v>654</v>
      </c>
      <c r="AH855" s="4">
        <v>675</v>
      </c>
      <c r="AI855" s="4">
        <v>695</v>
      </c>
      <c r="AJ855" s="4">
        <v>715</v>
      </c>
      <c r="AK855" s="4">
        <v>735</v>
      </c>
      <c r="AL855" s="4">
        <v>756</v>
      </c>
      <c r="AM855" s="4">
        <v>776</v>
      </c>
      <c r="AN855" s="4">
        <v>796</v>
      </c>
      <c r="AO855" s="2">
        <v>816</v>
      </c>
      <c r="AP855" s="4">
        <v>837</v>
      </c>
      <c r="AQ855" s="4">
        <v>857</v>
      </c>
      <c r="AR855" s="4">
        <v>877</v>
      </c>
      <c r="AS855" s="4">
        <v>897</v>
      </c>
      <c r="AT855" s="4">
        <v>918</v>
      </c>
      <c r="AU855" s="4">
        <v>938</v>
      </c>
      <c r="AV855" s="4">
        <v>958</v>
      </c>
      <c r="AW855" s="4">
        <v>978</v>
      </c>
      <c r="AX855" s="4">
        <v>999</v>
      </c>
      <c r="AY855" s="1">
        <v>1019</v>
      </c>
      <c r="AZ855" s="4">
        <v>1039</v>
      </c>
      <c r="BA855" s="4">
        <v>1059</v>
      </c>
      <c r="BB855" s="4">
        <v>1080</v>
      </c>
      <c r="BC855" s="4">
        <v>1100</v>
      </c>
      <c r="BD855" s="4">
        <v>1120</v>
      </c>
      <c r="BE855" s="4">
        <v>1140</v>
      </c>
      <c r="BF855" s="4">
        <v>1161</v>
      </c>
      <c r="BG855" s="4">
        <v>1181</v>
      </c>
      <c r="BH855" s="4">
        <v>1201</v>
      </c>
      <c r="BI855" s="2">
        <v>1221</v>
      </c>
      <c r="BJ855" s="17" t="s">
        <v>0</v>
      </c>
    </row>
    <row r="856" spans="1:62">
      <c r="A856" s="4" t="s">
        <v>821</v>
      </c>
      <c r="B856" s="14">
        <v>27</v>
      </c>
      <c r="C856" s="14">
        <v>47</v>
      </c>
      <c r="D856" s="14">
        <v>67</v>
      </c>
      <c r="E856" s="14">
        <v>87</v>
      </c>
      <c r="F856" s="14">
        <v>108</v>
      </c>
      <c r="G856" s="14">
        <v>128</v>
      </c>
      <c r="H856" s="14">
        <v>148</v>
      </c>
      <c r="I856" s="4">
        <v>168</v>
      </c>
      <c r="J856" s="15">
        <v>189</v>
      </c>
      <c r="K856" s="1">
        <v>209</v>
      </c>
      <c r="L856" s="4">
        <v>229</v>
      </c>
      <c r="M856" s="4">
        <v>249</v>
      </c>
      <c r="N856" s="4">
        <v>270</v>
      </c>
      <c r="O856" s="4">
        <v>290</v>
      </c>
      <c r="P856" s="4">
        <v>310</v>
      </c>
      <c r="Q856" s="4">
        <v>330</v>
      </c>
      <c r="R856" s="15">
        <v>351</v>
      </c>
      <c r="S856" s="4">
        <v>371</v>
      </c>
      <c r="T856" s="4">
        <v>391</v>
      </c>
      <c r="U856" s="2">
        <v>411</v>
      </c>
      <c r="V856" s="4">
        <v>432</v>
      </c>
      <c r="W856" s="4">
        <v>452</v>
      </c>
      <c r="X856" s="15">
        <v>472</v>
      </c>
      <c r="Y856" s="4">
        <v>492</v>
      </c>
      <c r="Z856" s="4">
        <v>513</v>
      </c>
      <c r="AA856" s="4">
        <v>533</v>
      </c>
      <c r="AB856" s="4">
        <v>553</v>
      </c>
      <c r="AC856" s="4">
        <v>573</v>
      </c>
      <c r="AD856" s="15">
        <v>594</v>
      </c>
      <c r="AE856" s="1">
        <v>614</v>
      </c>
      <c r="AF856" s="4">
        <v>634</v>
      </c>
      <c r="AG856" s="4">
        <v>654</v>
      </c>
      <c r="AH856" s="4">
        <v>675</v>
      </c>
      <c r="AI856" s="4">
        <v>695</v>
      </c>
      <c r="AJ856" s="4">
        <v>715</v>
      </c>
      <c r="AK856" s="4">
        <v>735</v>
      </c>
      <c r="AL856" s="4">
        <v>756</v>
      </c>
      <c r="AM856" s="4">
        <v>776</v>
      </c>
      <c r="AN856" s="4">
        <v>796</v>
      </c>
      <c r="AO856" s="2">
        <v>816</v>
      </c>
      <c r="AP856" s="4">
        <v>837</v>
      </c>
      <c r="AQ856" s="4">
        <v>857</v>
      </c>
      <c r="AR856" s="4">
        <v>877</v>
      </c>
      <c r="AS856" s="4">
        <v>897</v>
      </c>
      <c r="AT856" s="4">
        <v>918</v>
      </c>
      <c r="AU856" s="4">
        <v>938</v>
      </c>
      <c r="AV856" s="4">
        <v>958</v>
      </c>
      <c r="AW856" s="4">
        <v>978</v>
      </c>
      <c r="AX856" s="4">
        <v>999</v>
      </c>
      <c r="AY856" s="1">
        <v>1019</v>
      </c>
      <c r="AZ856" s="4">
        <v>1039</v>
      </c>
      <c r="BA856" s="4">
        <v>1059</v>
      </c>
      <c r="BB856" s="4">
        <v>1080</v>
      </c>
      <c r="BC856" s="4">
        <v>1100</v>
      </c>
      <c r="BD856" s="4">
        <v>1120</v>
      </c>
      <c r="BE856" s="4">
        <v>1140</v>
      </c>
      <c r="BF856" s="4">
        <v>1161</v>
      </c>
      <c r="BG856" s="4">
        <v>1181</v>
      </c>
      <c r="BH856" s="4">
        <v>1201</v>
      </c>
      <c r="BI856" s="2">
        <v>1221</v>
      </c>
      <c r="BJ856" s="17" t="s">
        <v>0</v>
      </c>
    </row>
    <row r="857" spans="1:62">
      <c r="A857" s="4" t="s">
        <v>822</v>
      </c>
      <c r="B857" s="14">
        <v>60</v>
      </c>
      <c r="C857" s="14">
        <v>105</v>
      </c>
      <c r="D857" s="14">
        <v>150</v>
      </c>
      <c r="E857" s="14">
        <v>195</v>
      </c>
      <c r="F857" s="14">
        <v>240</v>
      </c>
      <c r="G857" s="14">
        <v>285</v>
      </c>
      <c r="H857" s="14">
        <v>330</v>
      </c>
      <c r="I857" s="4">
        <v>375</v>
      </c>
      <c r="J857" s="15">
        <v>420</v>
      </c>
      <c r="K857" s="1">
        <v>465</v>
      </c>
      <c r="L857" s="4">
        <v>510</v>
      </c>
      <c r="M857" s="4">
        <v>555</v>
      </c>
      <c r="N857" s="4">
        <v>600</v>
      </c>
      <c r="O857" s="4">
        <v>645</v>
      </c>
      <c r="P857" s="4">
        <v>690</v>
      </c>
      <c r="Q857" s="4">
        <v>735</v>
      </c>
      <c r="R857" s="15">
        <v>780</v>
      </c>
      <c r="S857" s="4">
        <v>825</v>
      </c>
      <c r="T857" s="4">
        <v>870</v>
      </c>
      <c r="U857" s="2">
        <v>915</v>
      </c>
      <c r="V857" s="4">
        <v>960</v>
      </c>
      <c r="W857" s="4">
        <v>1005</v>
      </c>
      <c r="X857" s="15">
        <v>1050</v>
      </c>
      <c r="Y857" s="4">
        <v>1095</v>
      </c>
      <c r="Z857" s="4">
        <v>1140</v>
      </c>
      <c r="AA857" s="4">
        <v>1185</v>
      </c>
      <c r="AB857" s="4">
        <v>1230</v>
      </c>
      <c r="AC857" s="4">
        <v>1275</v>
      </c>
      <c r="AD857" s="15">
        <v>1320</v>
      </c>
      <c r="AE857" s="1">
        <v>1365</v>
      </c>
      <c r="AF857" s="4">
        <v>1410</v>
      </c>
      <c r="AG857" s="4">
        <v>1455</v>
      </c>
      <c r="AH857" s="4">
        <v>1500</v>
      </c>
      <c r="AI857" s="4">
        <v>1545</v>
      </c>
      <c r="AJ857" s="4">
        <v>1590</v>
      </c>
      <c r="AK857" s="4">
        <v>1635</v>
      </c>
      <c r="AL857" s="4">
        <v>1680</v>
      </c>
      <c r="AM857" s="4">
        <v>1725</v>
      </c>
      <c r="AN857" s="4">
        <v>1770</v>
      </c>
      <c r="AO857" s="2">
        <v>1815</v>
      </c>
      <c r="AP857" s="4">
        <v>1860</v>
      </c>
      <c r="AQ857" s="4">
        <v>1905</v>
      </c>
      <c r="AR857" s="4">
        <v>1950</v>
      </c>
      <c r="AS857" s="4">
        <v>1995</v>
      </c>
      <c r="AT857" s="4">
        <v>2040</v>
      </c>
      <c r="AU857" s="4">
        <v>2085</v>
      </c>
      <c r="AV857" s="4">
        <v>2130</v>
      </c>
      <c r="AW857" s="4">
        <v>2175</v>
      </c>
      <c r="AX857" s="4">
        <v>2220</v>
      </c>
      <c r="AY857" s="1">
        <v>2265</v>
      </c>
      <c r="AZ857" s="4">
        <v>2310</v>
      </c>
      <c r="BA857" s="4">
        <v>2355</v>
      </c>
      <c r="BB857" s="4">
        <v>2400</v>
      </c>
      <c r="BC857" s="4">
        <v>2445</v>
      </c>
      <c r="BD857" s="4">
        <v>2490</v>
      </c>
      <c r="BE857" s="4">
        <v>2535</v>
      </c>
      <c r="BF857" s="4">
        <v>2580</v>
      </c>
      <c r="BG857" s="4">
        <v>2625</v>
      </c>
      <c r="BH857" s="4">
        <v>2670</v>
      </c>
      <c r="BI857" s="2">
        <v>2715</v>
      </c>
      <c r="BJ857" s="17" t="s">
        <v>0</v>
      </c>
    </row>
    <row r="858" spans="1:62">
      <c r="A858" s="4" t="s">
        <v>588</v>
      </c>
      <c r="B858" s="14"/>
      <c r="C858" s="14"/>
      <c r="D858" s="14"/>
      <c r="E858" s="14"/>
      <c r="F858" s="14"/>
      <c r="G858" s="14"/>
      <c r="H858" s="14"/>
      <c r="J858" s="15"/>
      <c r="R858" s="15"/>
      <c r="X858" s="15"/>
      <c r="AD858" s="15"/>
      <c r="BJ858" s="17"/>
    </row>
    <row r="859" spans="1:62">
      <c r="A859" s="4" t="s">
        <v>823</v>
      </c>
      <c r="B859" s="14"/>
      <c r="C859" s="14"/>
      <c r="D859" s="14"/>
      <c r="E859" s="14"/>
      <c r="F859" s="14"/>
      <c r="G859" s="14"/>
      <c r="H859" s="14"/>
      <c r="J859" s="15"/>
      <c r="R859" s="15"/>
      <c r="X859" s="15"/>
      <c r="AD859" s="15"/>
      <c r="BJ859" s="17"/>
    </row>
    <row r="860" spans="1:62">
      <c r="A860" s="4" t="s">
        <v>824</v>
      </c>
      <c r="B860" s="14">
        <v>48</v>
      </c>
      <c r="C860" s="14">
        <v>84</v>
      </c>
      <c r="D860" s="14">
        <v>120</v>
      </c>
      <c r="E860" s="14">
        <v>156</v>
      </c>
      <c r="F860" s="14">
        <v>192</v>
      </c>
      <c r="G860" s="14">
        <v>228</v>
      </c>
      <c r="H860" s="14">
        <v>264</v>
      </c>
      <c r="I860" s="4">
        <v>300</v>
      </c>
      <c r="J860" s="15">
        <v>336</v>
      </c>
      <c r="K860" s="1">
        <v>372</v>
      </c>
      <c r="L860" s="4">
        <v>408</v>
      </c>
      <c r="M860" s="4">
        <v>444</v>
      </c>
      <c r="N860" s="4">
        <v>480</v>
      </c>
      <c r="O860" s="4">
        <v>516</v>
      </c>
      <c r="P860" s="4">
        <v>552</v>
      </c>
      <c r="Q860" s="4">
        <v>588</v>
      </c>
      <c r="R860" s="15">
        <v>624</v>
      </c>
      <c r="S860" s="4">
        <v>660</v>
      </c>
      <c r="T860" s="4">
        <v>696</v>
      </c>
      <c r="U860" s="2">
        <v>732</v>
      </c>
      <c r="V860" s="4">
        <v>768</v>
      </c>
      <c r="W860" s="4">
        <v>804</v>
      </c>
      <c r="X860" s="15">
        <v>840</v>
      </c>
      <c r="Y860" s="4">
        <v>876</v>
      </c>
      <c r="Z860" s="4">
        <v>912</v>
      </c>
      <c r="AA860" s="4">
        <v>948</v>
      </c>
      <c r="AB860" s="4">
        <v>984</v>
      </c>
      <c r="AC860" s="4">
        <v>1020</v>
      </c>
      <c r="AD860" s="15">
        <v>1056</v>
      </c>
      <c r="AE860" s="1">
        <v>1092</v>
      </c>
      <c r="AF860" s="4">
        <v>1128</v>
      </c>
      <c r="AG860" s="4">
        <v>1164</v>
      </c>
      <c r="AH860" s="4">
        <v>1200</v>
      </c>
      <c r="AI860" s="4">
        <v>1236</v>
      </c>
      <c r="AJ860" s="4">
        <v>1272</v>
      </c>
      <c r="AK860" s="4">
        <v>1308</v>
      </c>
      <c r="AL860" s="4">
        <v>1344</v>
      </c>
      <c r="AM860" s="4">
        <v>1380</v>
      </c>
      <c r="AN860" s="4">
        <v>1416</v>
      </c>
      <c r="AO860" s="2">
        <v>1452</v>
      </c>
      <c r="AP860" s="4">
        <v>1488</v>
      </c>
      <c r="AQ860" s="4">
        <v>1524</v>
      </c>
      <c r="AR860" s="4">
        <v>1560</v>
      </c>
      <c r="AS860" s="4">
        <v>1596</v>
      </c>
      <c r="AT860" s="4">
        <v>1632</v>
      </c>
      <c r="AU860" s="4">
        <v>1668</v>
      </c>
      <c r="AV860" s="4">
        <v>1704</v>
      </c>
      <c r="AW860" s="4">
        <v>1740</v>
      </c>
      <c r="AX860" s="4">
        <v>1776</v>
      </c>
      <c r="AY860" s="1">
        <v>1812</v>
      </c>
      <c r="AZ860" s="4">
        <v>1848</v>
      </c>
      <c r="BA860" s="4">
        <v>1884</v>
      </c>
      <c r="BB860" s="4">
        <v>1920</v>
      </c>
      <c r="BC860" s="4">
        <v>1956</v>
      </c>
      <c r="BD860" s="4">
        <v>1992</v>
      </c>
      <c r="BE860" s="4">
        <v>2028</v>
      </c>
      <c r="BF860" s="4">
        <v>2064</v>
      </c>
      <c r="BG860" s="4">
        <v>2100</v>
      </c>
      <c r="BH860" s="4">
        <v>2136</v>
      </c>
      <c r="BI860" s="2">
        <v>2172</v>
      </c>
      <c r="BJ860" s="17" t="s">
        <v>0</v>
      </c>
    </row>
    <row r="861" spans="1:62">
      <c r="A861" s="4" t="s">
        <v>825</v>
      </c>
      <c r="B861" s="14">
        <v>96</v>
      </c>
      <c r="C861" s="14">
        <v>168</v>
      </c>
      <c r="D861" s="14">
        <v>240</v>
      </c>
      <c r="E861" s="14">
        <v>312</v>
      </c>
      <c r="F861" s="14">
        <v>384</v>
      </c>
      <c r="G861" s="14">
        <v>456</v>
      </c>
      <c r="H861" s="14">
        <v>528</v>
      </c>
      <c r="I861" s="4">
        <v>600</v>
      </c>
      <c r="J861" s="15">
        <v>672</v>
      </c>
      <c r="K861" s="1">
        <v>744</v>
      </c>
      <c r="L861" s="4">
        <v>816</v>
      </c>
      <c r="M861" s="4">
        <v>888</v>
      </c>
      <c r="N861" s="4">
        <v>960</v>
      </c>
      <c r="O861" s="4">
        <v>1032</v>
      </c>
      <c r="P861" s="4">
        <v>1104</v>
      </c>
      <c r="Q861" s="4">
        <v>1176</v>
      </c>
      <c r="R861" s="15">
        <v>1248</v>
      </c>
      <c r="S861" s="4">
        <v>1320</v>
      </c>
      <c r="T861" s="4">
        <v>1392</v>
      </c>
      <c r="U861" s="2">
        <v>1464</v>
      </c>
      <c r="V861" s="4">
        <v>1536</v>
      </c>
      <c r="W861" s="4">
        <v>1608</v>
      </c>
      <c r="X861" s="15">
        <v>1680</v>
      </c>
      <c r="Y861" s="4">
        <v>1752</v>
      </c>
      <c r="Z861" s="4">
        <v>1824</v>
      </c>
      <c r="AA861" s="4">
        <v>1896</v>
      </c>
      <c r="AB861" s="4">
        <v>1968</v>
      </c>
      <c r="AC861" s="4">
        <v>2040</v>
      </c>
      <c r="AD861" s="15">
        <v>2112</v>
      </c>
      <c r="AE861" s="1">
        <v>2184</v>
      </c>
      <c r="AF861" s="4">
        <v>2256</v>
      </c>
      <c r="AG861" s="4">
        <v>2328</v>
      </c>
      <c r="AH861" s="4">
        <v>2400</v>
      </c>
      <c r="AI861" s="4">
        <v>2472</v>
      </c>
      <c r="AJ861" s="4">
        <v>2544</v>
      </c>
      <c r="AK861" s="4">
        <v>2616</v>
      </c>
      <c r="AL861" s="4">
        <v>2688</v>
      </c>
      <c r="AM861" s="4">
        <v>2760</v>
      </c>
      <c r="AN861" s="4">
        <v>2832</v>
      </c>
      <c r="AO861" s="2">
        <v>2904</v>
      </c>
      <c r="AP861" s="4">
        <v>2976</v>
      </c>
      <c r="AQ861" s="4">
        <v>3048</v>
      </c>
      <c r="AR861" s="4">
        <v>3120</v>
      </c>
      <c r="AS861" s="4">
        <v>3192</v>
      </c>
      <c r="AT861" s="4">
        <v>3264</v>
      </c>
      <c r="AU861" s="4">
        <v>3336</v>
      </c>
      <c r="AV861" s="4">
        <v>3408</v>
      </c>
      <c r="AW861" s="4">
        <v>3480</v>
      </c>
      <c r="AX861" s="4">
        <v>3552</v>
      </c>
      <c r="AY861" s="1">
        <v>3624</v>
      </c>
      <c r="AZ861" s="4">
        <v>3696</v>
      </c>
      <c r="BA861" s="4">
        <v>3768</v>
      </c>
      <c r="BB861" s="4">
        <v>3840</v>
      </c>
      <c r="BC861" s="4">
        <v>3912</v>
      </c>
      <c r="BD861" s="4">
        <v>3984</v>
      </c>
      <c r="BE861" s="4">
        <v>4056</v>
      </c>
      <c r="BF861" s="4">
        <v>4128</v>
      </c>
      <c r="BG861" s="4">
        <v>4200</v>
      </c>
      <c r="BH861" s="4">
        <v>4272</v>
      </c>
      <c r="BI861" s="2">
        <v>4344</v>
      </c>
      <c r="BJ861" s="17" t="s">
        <v>0</v>
      </c>
    </row>
    <row r="862" spans="1:62">
      <c r="A862" s="4" t="s">
        <v>826</v>
      </c>
      <c r="B862" s="14">
        <v>188</v>
      </c>
      <c r="C862" s="14">
        <v>329</v>
      </c>
      <c r="D862" s="14">
        <v>470</v>
      </c>
      <c r="E862" s="14">
        <v>611</v>
      </c>
      <c r="F862" s="14">
        <v>752</v>
      </c>
      <c r="G862" s="14">
        <v>893</v>
      </c>
      <c r="H862" s="14">
        <v>1034</v>
      </c>
      <c r="I862" s="4">
        <v>1175</v>
      </c>
      <c r="J862" s="15">
        <v>1316</v>
      </c>
      <c r="K862" s="1">
        <v>1457</v>
      </c>
      <c r="L862" s="4">
        <v>1598</v>
      </c>
      <c r="M862" s="4">
        <v>1739</v>
      </c>
      <c r="N862" s="4">
        <v>1880</v>
      </c>
      <c r="O862" s="4">
        <v>2021</v>
      </c>
      <c r="P862" s="4">
        <v>2162</v>
      </c>
      <c r="Q862" s="4">
        <v>2303</v>
      </c>
      <c r="R862" s="15">
        <v>2444</v>
      </c>
      <c r="S862" s="4">
        <v>2585</v>
      </c>
      <c r="T862" s="4">
        <v>2726</v>
      </c>
      <c r="U862" s="2">
        <v>2867</v>
      </c>
      <c r="V862" s="4">
        <v>3008</v>
      </c>
      <c r="W862" s="4">
        <v>3149</v>
      </c>
      <c r="X862" s="15">
        <v>3290</v>
      </c>
      <c r="Y862" s="4">
        <v>3431</v>
      </c>
      <c r="Z862" s="4">
        <v>3572</v>
      </c>
      <c r="AA862" s="4">
        <v>3713</v>
      </c>
      <c r="AB862" s="4">
        <v>3854</v>
      </c>
      <c r="AC862" s="4">
        <v>3995</v>
      </c>
      <c r="AD862" s="15">
        <v>4136</v>
      </c>
      <c r="AE862" s="1">
        <v>4277</v>
      </c>
      <c r="AF862" s="4">
        <v>4418</v>
      </c>
      <c r="AG862" s="4">
        <v>4559</v>
      </c>
      <c r="AH862" s="4">
        <v>4700</v>
      </c>
      <c r="AI862" s="4">
        <v>4841</v>
      </c>
      <c r="AJ862" s="4">
        <v>4982</v>
      </c>
      <c r="AK862" s="4">
        <v>5123</v>
      </c>
      <c r="AL862" s="4">
        <v>5264</v>
      </c>
      <c r="AM862" s="4">
        <v>5405</v>
      </c>
      <c r="AN862" s="4">
        <v>5546</v>
      </c>
      <c r="AO862" s="2">
        <v>5687</v>
      </c>
      <c r="AP862" s="4">
        <v>5828</v>
      </c>
      <c r="AQ862" s="4">
        <v>5969</v>
      </c>
      <c r="AR862" s="4">
        <v>6110</v>
      </c>
      <c r="AS862" s="4">
        <v>6251</v>
      </c>
      <c r="AT862" s="4">
        <v>6392</v>
      </c>
      <c r="AU862" s="4">
        <v>6533</v>
      </c>
      <c r="AV862" s="4">
        <v>6674</v>
      </c>
      <c r="AW862" s="4">
        <v>6815</v>
      </c>
      <c r="AX862" s="4">
        <v>6956</v>
      </c>
      <c r="AY862" s="1">
        <v>7097</v>
      </c>
      <c r="AZ862" s="4">
        <v>7238</v>
      </c>
      <c r="BA862" s="4">
        <v>7379</v>
      </c>
      <c r="BB862" s="4">
        <v>7520</v>
      </c>
      <c r="BC862" s="4">
        <v>7661</v>
      </c>
      <c r="BD862" s="4">
        <v>7802</v>
      </c>
      <c r="BE862" s="4">
        <v>7943</v>
      </c>
      <c r="BF862" s="4">
        <v>8084</v>
      </c>
      <c r="BG862" s="4">
        <v>8225</v>
      </c>
      <c r="BH862" s="4">
        <v>8366</v>
      </c>
      <c r="BI862" s="2">
        <v>8507</v>
      </c>
      <c r="BJ862" s="17" t="s">
        <v>0</v>
      </c>
    </row>
    <row r="863" spans="1:62">
      <c r="A863" s="4" t="s">
        <v>588</v>
      </c>
      <c r="B863" s="14"/>
      <c r="C863" s="14"/>
      <c r="D863" s="14"/>
      <c r="E863" s="14"/>
      <c r="F863" s="14"/>
      <c r="G863" s="14"/>
      <c r="H863" s="14"/>
      <c r="J863" s="15"/>
      <c r="R863" s="15"/>
      <c r="X863" s="15"/>
      <c r="AD863" s="15"/>
      <c r="BJ863" s="17"/>
    </row>
    <row r="864" spans="1:62">
      <c r="A864" s="4" t="s">
        <v>543</v>
      </c>
      <c r="B864" s="14">
        <v>25</v>
      </c>
      <c r="C864" s="14">
        <v>29</v>
      </c>
      <c r="D864" s="14">
        <v>33</v>
      </c>
      <c r="E864" s="14">
        <v>37</v>
      </c>
      <c r="F864" s="14">
        <v>41</v>
      </c>
      <c r="G864" s="14">
        <v>45</v>
      </c>
      <c r="H864" s="14">
        <v>49</v>
      </c>
      <c r="I864" s="4">
        <v>53</v>
      </c>
      <c r="J864" s="15">
        <v>57</v>
      </c>
      <c r="K864" s="1">
        <v>61</v>
      </c>
      <c r="L864" s="4">
        <v>65</v>
      </c>
      <c r="M864" s="4">
        <v>69</v>
      </c>
      <c r="N864" s="4">
        <v>73</v>
      </c>
      <c r="O864" s="4">
        <v>77</v>
      </c>
      <c r="P864" s="4">
        <v>81</v>
      </c>
      <c r="Q864" s="4">
        <v>85</v>
      </c>
      <c r="R864" s="15">
        <v>89</v>
      </c>
      <c r="S864" s="4">
        <v>93</v>
      </c>
      <c r="T864" s="4">
        <v>97</v>
      </c>
      <c r="U864" s="2">
        <v>101</v>
      </c>
      <c r="V864" s="4">
        <v>105</v>
      </c>
      <c r="W864" s="4">
        <v>109</v>
      </c>
      <c r="X864" s="15">
        <v>113</v>
      </c>
      <c r="Y864" s="4">
        <v>117</v>
      </c>
      <c r="Z864" s="4">
        <v>121</v>
      </c>
      <c r="AA864" s="4">
        <v>125</v>
      </c>
      <c r="AB864" s="4">
        <v>129</v>
      </c>
      <c r="AC864" s="4">
        <v>133</v>
      </c>
      <c r="AD864" s="15">
        <v>137</v>
      </c>
      <c r="AE864" s="1">
        <v>141</v>
      </c>
      <c r="AF864" s="4">
        <v>145</v>
      </c>
      <c r="AG864" s="4">
        <v>149</v>
      </c>
      <c r="AH864" s="4">
        <v>153</v>
      </c>
      <c r="AI864" s="4">
        <v>157</v>
      </c>
      <c r="AJ864" s="4">
        <v>161</v>
      </c>
      <c r="AK864" s="4">
        <v>165</v>
      </c>
      <c r="AL864" s="4">
        <v>169</v>
      </c>
      <c r="AM864" s="4">
        <v>173</v>
      </c>
      <c r="AN864" s="4">
        <v>177</v>
      </c>
      <c r="AO864" s="2">
        <v>181</v>
      </c>
      <c r="AP864" s="4">
        <v>185</v>
      </c>
      <c r="AQ864" s="4">
        <v>189</v>
      </c>
      <c r="AR864" s="4">
        <v>193</v>
      </c>
      <c r="AS864" s="4">
        <v>197</v>
      </c>
      <c r="AT864" s="4">
        <v>201</v>
      </c>
      <c r="AU864" s="4">
        <v>205</v>
      </c>
      <c r="AV864" s="4">
        <v>209</v>
      </c>
      <c r="AW864" s="4">
        <v>213</v>
      </c>
      <c r="AX864" s="4">
        <v>217</v>
      </c>
      <c r="AY864" s="1">
        <v>221</v>
      </c>
      <c r="AZ864" s="4">
        <v>225</v>
      </c>
      <c r="BA864" s="4">
        <v>229</v>
      </c>
      <c r="BB864" s="4">
        <v>233</v>
      </c>
      <c r="BC864" s="4">
        <v>237</v>
      </c>
      <c r="BD864" s="4">
        <v>241</v>
      </c>
      <c r="BE864" s="4">
        <v>245</v>
      </c>
      <c r="BF864" s="4">
        <v>249</v>
      </c>
      <c r="BG864" s="4">
        <v>253</v>
      </c>
      <c r="BH864" s="4">
        <v>257</v>
      </c>
      <c r="BI864" s="2">
        <v>261</v>
      </c>
      <c r="BJ864" s="17" t="s">
        <v>0</v>
      </c>
    </row>
    <row r="865" spans="1:62">
      <c r="A865" s="4" t="s">
        <v>3</v>
      </c>
      <c r="B865" s="14"/>
      <c r="C865" s="14"/>
      <c r="D865" s="14"/>
      <c r="E865" s="14"/>
      <c r="F865" s="14"/>
      <c r="G865" s="14"/>
      <c r="H865" s="14"/>
      <c r="J865" s="15"/>
      <c r="R865" s="15"/>
      <c r="X865" s="15"/>
      <c r="AD865" s="15"/>
      <c r="BJ865" s="17"/>
    </row>
    <row r="866" spans="1:62">
      <c r="A866" s="4" t="s">
        <v>838</v>
      </c>
      <c r="B866" s="14"/>
      <c r="C866" s="14"/>
      <c r="D866" s="14"/>
      <c r="E866" s="14"/>
      <c r="F866" s="14"/>
      <c r="G866" s="14"/>
      <c r="H866" s="14"/>
      <c r="J866" s="15"/>
      <c r="R866" s="15"/>
      <c r="X866" s="15"/>
      <c r="AD866" s="15"/>
      <c r="BJ866" s="17"/>
    </row>
    <row r="867" spans="1:62">
      <c r="A867" s="4" t="s">
        <v>839</v>
      </c>
      <c r="B867" s="14">
        <v>5.8</v>
      </c>
      <c r="C867" s="14">
        <v>5.6</v>
      </c>
      <c r="D867" s="14">
        <v>5.4</v>
      </c>
      <c r="E867" s="14">
        <v>5.2</v>
      </c>
      <c r="F867" s="14">
        <v>5</v>
      </c>
      <c r="G867" s="14">
        <v>4.8</v>
      </c>
      <c r="H867" s="14">
        <v>4.5999999999999996</v>
      </c>
      <c r="I867" s="4">
        <v>4.4000000000000004</v>
      </c>
      <c r="J867" s="15">
        <v>4.2</v>
      </c>
      <c r="K867" s="1">
        <v>4</v>
      </c>
      <c r="L867" s="4">
        <v>3.8</v>
      </c>
      <c r="M867" s="4">
        <v>3.6</v>
      </c>
      <c r="N867" s="4">
        <v>3.4</v>
      </c>
      <c r="O867" s="4">
        <v>3.2</v>
      </c>
      <c r="P867" s="4">
        <v>3</v>
      </c>
      <c r="Q867" s="4">
        <v>2.8</v>
      </c>
      <c r="R867" s="15">
        <v>2.6</v>
      </c>
      <c r="S867" s="4">
        <v>2.4</v>
      </c>
      <c r="T867" s="4">
        <v>2.2000000000000002</v>
      </c>
      <c r="U867" s="2">
        <v>2</v>
      </c>
      <c r="V867" s="4">
        <v>1.8</v>
      </c>
      <c r="W867" s="4">
        <v>1.6</v>
      </c>
      <c r="X867" s="15">
        <v>1.4</v>
      </c>
      <c r="Y867" s="4">
        <v>1.2</v>
      </c>
      <c r="Z867" s="4">
        <v>1</v>
      </c>
      <c r="AA867" s="4">
        <v>0.8</v>
      </c>
      <c r="AB867" s="4">
        <v>0.6</v>
      </c>
      <c r="AC867" s="4">
        <v>0.4</v>
      </c>
      <c r="AD867" s="15">
        <v>0.2</v>
      </c>
      <c r="AE867" s="1">
        <v>0</v>
      </c>
      <c r="AF867" s="4">
        <v>0</v>
      </c>
      <c r="AG867" s="4">
        <v>0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2">
        <v>0</v>
      </c>
      <c r="AP867" s="4">
        <v>0</v>
      </c>
      <c r="AQ867" s="4">
        <v>0</v>
      </c>
      <c r="AR867" s="4">
        <v>0</v>
      </c>
      <c r="AS867" s="4">
        <v>0</v>
      </c>
      <c r="AT867" s="4">
        <v>0</v>
      </c>
      <c r="AU867" s="4">
        <v>0</v>
      </c>
      <c r="AV867" s="4">
        <v>0</v>
      </c>
      <c r="AW867" s="4">
        <v>0</v>
      </c>
      <c r="AX867" s="4">
        <v>0</v>
      </c>
      <c r="AY867" s="1">
        <v>0</v>
      </c>
      <c r="AZ867" s="4">
        <v>0</v>
      </c>
      <c r="BA867" s="4">
        <v>0</v>
      </c>
      <c r="BB867" s="4">
        <v>0</v>
      </c>
      <c r="BC867" s="4">
        <v>0</v>
      </c>
      <c r="BD867" s="4">
        <v>0</v>
      </c>
      <c r="BE867" s="4">
        <v>0</v>
      </c>
      <c r="BF867" s="4">
        <v>0</v>
      </c>
      <c r="BG867" s="4">
        <v>0</v>
      </c>
      <c r="BH867" s="4">
        <v>0</v>
      </c>
      <c r="BI867" s="2">
        <v>0</v>
      </c>
      <c r="BJ867" s="17" t="s">
        <v>0</v>
      </c>
    </row>
    <row r="868" spans="1:62">
      <c r="A868" s="4" t="s">
        <v>840</v>
      </c>
      <c r="B868" s="14">
        <v>2</v>
      </c>
      <c r="C868" s="14">
        <v>4</v>
      </c>
      <c r="D868" s="14">
        <v>6</v>
      </c>
      <c r="E868" s="14">
        <v>8</v>
      </c>
      <c r="F868" s="14">
        <v>10</v>
      </c>
      <c r="G868" s="14">
        <v>12</v>
      </c>
      <c r="H868" s="14">
        <v>14</v>
      </c>
      <c r="I868" s="4">
        <v>16</v>
      </c>
      <c r="J868" s="15">
        <v>18</v>
      </c>
      <c r="K868" s="1">
        <v>20</v>
      </c>
      <c r="L868" s="4">
        <v>22</v>
      </c>
      <c r="M868" s="4">
        <v>24</v>
      </c>
      <c r="N868" s="4">
        <v>26</v>
      </c>
      <c r="O868" s="4">
        <v>28</v>
      </c>
      <c r="P868" s="4">
        <v>30</v>
      </c>
      <c r="Q868" s="4">
        <v>30</v>
      </c>
      <c r="R868" s="15">
        <v>30</v>
      </c>
      <c r="S868" s="4">
        <v>30</v>
      </c>
      <c r="T868" s="4">
        <v>30</v>
      </c>
      <c r="U868" s="2">
        <v>30</v>
      </c>
      <c r="V868" s="4">
        <v>30</v>
      </c>
      <c r="W868" s="4">
        <v>30</v>
      </c>
      <c r="X868" s="15">
        <v>30</v>
      </c>
      <c r="Y868" s="4">
        <v>30</v>
      </c>
      <c r="Z868" s="4">
        <v>30</v>
      </c>
      <c r="AA868" s="4">
        <v>30</v>
      </c>
      <c r="AB868" s="4">
        <v>30</v>
      </c>
      <c r="AC868" s="4">
        <v>30</v>
      </c>
      <c r="AD868" s="15">
        <v>30</v>
      </c>
      <c r="AE868" s="1">
        <v>30</v>
      </c>
      <c r="AF868" s="4">
        <v>30</v>
      </c>
      <c r="AG868" s="4">
        <v>30</v>
      </c>
      <c r="AH868" s="4">
        <v>30</v>
      </c>
      <c r="AI868" s="4">
        <v>30</v>
      </c>
      <c r="AJ868" s="4">
        <v>30</v>
      </c>
      <c r="AK868" s="4">
        <v>30</v>
      </c>
      <c r="AL868" s="4">
        <v>30</v>
      </c>
      <c r="AM868" s="4">
        <v>30</v>
      </c>
      <c r="AN868" s="4">
        <v>30</v>
      </c>
      <c r="AO868" s="2">
        <v>30</v>
      </c>
      <c r="AP868" s="4">
        <v>30</v>
      </c>
      <c r="AQ868" s="4">
        <v>30</v>
      </c>
      <c r="AR868" s="4">
        <v>30</v>
      </c>
      <c r="AS868" s="4">
        <v>30</v>
      </c>
      <c r="AT868" s="4">
        <v>30</v>
      </c>
      <c r="AU868" s="4">
        <v>30</v>
      </c>
      <c r="AV868" s="4">
        <v>30</v>
      </c>
      <c r="AW868" s="4">
        <v>30</v>
      </c>
      <c r="AX868" s="4">
        <v>30</v>
      </c>
      <c r="AY868" s="1">
        <v>30</v>
      </c>
      <c r="AZ868" s="4">
        <v>30</v>
      </c>
      <c r="BA868" s="4">
        <v>30</v>
      </c>
      <c r="BB868" s="4">
        <v>30</v>
      </c>
      <c r="BC868" s="4">
        <v>30</v>
      </c>
      <c r="BD868" s="4">
        <v>30</v>
      </c>
      <c r="BE868" s="4">
        <v>30</v>
      </c>
      <c r="BF868" s="4">
        <v>30</v>
      </c>
      <c r="BG868" s="4">
        <v>30</v>
      </c>
      <c r="BH868" s="4">
        <v>30</v>
      </c>
      <c r="BI868" s="2">
        <v>30</v>
      </c>
      <c r="BJ868" s="17" t="s">
        <v>0</v>
      </c>
    </row>
    <row r="869" spans="1:62">
      <c r="A869" s="4" t="s">
        <v>3</v>
      </c>
      <c r="B869" s="14"/>
      <c r="C869" s="14"/>
      <c r="D869" s="14"/>
      <c r="E869" s="14"/>
      <c r="F869" s="14"/>
      <c r="G869" s="14"/>
      <c r="H869" s="14"/>
      <c r="J869" s="15"/>
      <c r="R869" s="15"/>
      <c r="X869" s="15"/>
      <c r="AD869" s="15"/>
      <c r="BJ869" s="17"/>
    </row>
    <row r="870" spans="1:62">
      <c r="A870" s="4" t="s">
        <v>841</v>
      </c>
      <c r="B870" s="14"/>
      <c r="C870" s="14"/>
      <c r="D870" s="14"/>
      <c r="E870" s="14"/>
      <c r="F870" s="14"/>
      <c r="G870" s="14"/>
      <c r="H870" s="14"/>
      <c r="J870" s="15"/>
      <c r="R870" s="15"/>
      <c r="X870" s="15"/>
      <c r="AD870" s="15"/>
      <c r="BJ870" s="17"/>
    </row>
    <row r="871" spans="1:62">
      <c r="A871" s="4" t="s">
        <v>842</v>
      </c>
      <c r="B871" s="14">
        <v>7</v>
      </c>
      <c r="C871" s="14">
        <v>11</v>
      </c>
      <c r="D871" s="14">
        <v>12</v>
      </c>
      <c r="E871" s="14" t="s">
        <v>0</v>
      </c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843</v>
      </c>
      <c r="B872" s="14">
        <v>19</v>
      </c>
      <c r="C872" s="14">
        <v>30</v>
      </c>
      <c r="D872" s="14">
        <v>33</v>
      </c>
      <c r="E872" s="14" t="s">
        <v>0</v>
      </c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773</v>
      </c>
      <c r="B873" s="14" t="s">
        <v>0</v>
      </c>
      <c r="C873" s="14"/>
      <c r="D873" s="14"/>
      <c r="E873" s="14"/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688</v>
      </c>
      <c r="B874" s="14">
        <v>210</v>
      </c>
      <c r="C874" s="14">
        <v>245</v>
      </c>
      <c r="D874" s="14">
        <v>280</v>
      </c>
      <c r="E874" s="14">
        <v>315</v>
      </c>
      <c r="F874" s="14">
        <v>350</v>
      </c>
      <c r="G874" s="14">
        <v>385</v>
      </c>
      <c r="H874" s="14">
        <v>420</v>
      </c>
      <c r="I874" s="4">
        <v>455</v>
      </c>
      <c r="J874" s="15">
        <v>490</v>
      </c>
      <c r="K874" s="1">
        <v>525</v>
      </c>
      <c r="L874" s="4">
        <v>560</v>
      </c>
      <c r="M874" s="4">
        <v>595</v>
      </c>
      <c r="N874" s="4">
        <v>630</v>
      </c>
      <c r="O874" s="4">
        <v>665</v>
      </c>
      <c r="P874" s="4">
        <v>700</v>
      </c>
      <c r="Q874" s="4">
        <v>735</v>
      </c>
      <c r="R874" s="15">
        <v>770</v>
      </c>
      <c r="S874" s="4">
        <v>805</v>
      </c>
      <c r="T874" s="4">
        <v>840</v>
      </c>
      <c r="U874" s="2">
        <v>875</v>
      </c>
      <c r="V874" s="4">
        <v>910</v>
      </c>
      <c r="W874" s="4">
        <v>945</v>
      </c>
      <c r="X874" s="15">
        <v>980</v>
      </c>
      <c r="Y874" s="4">
        <v>1015</v>
      </c>
      <c r="Z874" s="4">
        <v>1050</v>
      </c>
      <c r="AA874" s="4">
        <v>1085</v>
      </c>
      <c r="AB874" s="4">
        <v>1120</v>
      </c>
      <c r="AC874" s="4">
        <v>1155</v>
      </c>
      <c r="AD874" s="15">
        <v>1190</v>
      </c>
      <c r="AE874" s="1">
        <v>1225</v>
      </c>
      <c r="AF874" s="4">
        <v>1260</v>
      </c>
      <c r="AG874" s="4">
        <v>1295</v>
      </c>
      <c r="AH874" s="4">
        <v>1330</v>
      </c>
      <c r="AI874" s="4">
        <v>1365</v>
      </c>
      <c r="AJ874" s="4">
        <v>1400</v>
      </c>
      <c r="AK874" s="4">
        <v>1435</v>
      </c>
      <c r="AL874" s="4">
        <v>1470</v>
      </c>
      <c r="AM874" s="4">
        <v>1505</v>
      </c>
      <c r="AN874" s="4">
        <v>1540</v>
      </c>
      <c r="AO874" s="2">
        <v>1575</v>
      </c>
      <c r="AP874" s="4">
        <v>1610</v>
      </c>
      <c r="AQ874" s="4">
        <v>1645</v>
      </c>
      <c r="AR874" s="4">
        <v>1680</v>
      </c>
      <c r="AS874" s="4">
        <v>1715</v>
      </c>
      <c r="AT874" s="4">
        <v>1750</v>
      </c>
      <c r="AU874" s="4">
        <v>1785</v>
      </c>
      <c r="AV874" s="4">
        <v>1820</v>
      </c>
      <c r="AW874" s="4">
        <v>1855</v>
      </c>
      <c r="AX874" s="4">
        <v>1890</v>
      </c>
      <c r="AY874" s="1">
        <v>1925</v>
      </c>
      <c r="AZ874" s="4">
        <v>1960</v>
      </c>
      <c r="BA874" s="4">
        <v>1995</v>
      </c>
      <c r="BB874" s="4">
        <v>2030</v>
      </c>
      <c r="BC874" s="4">
        <v>2065</v>
      </c>
      <c r="BD874" s="4">
        <v>2100</v>
      </c>
      <c r="BE874" s="4">
        <v>2135</v>
      </c>
      <c r="BF874" s="4">
        <v>2170</v>
      </c>
      <c r="BG874" s="4">
        <v>2205</v>
      </c>
      <c r="BH874" s="4">
        <v>2240</v>
      </c>
      <c r="BI874" s="2">
        <v>2275</v>
      </c>
      <c r="BJ874" s="17" t="s">
        <v>0</v>
      </c>
    </row>
    <row r="875" spans="1:62">
      <c r="A875" s="4" t="s">
        <v>582</v>
      </c>
      <c r="B875" s="14"/>
      <c r="C875" s="14"/>
      <c r="D875" s="14"/>
      <c r="E875" s="14"/>
      <c r="F875" s="14"/>
      <c r="G875" s="14"/>
      <c r="H875" s="14"/>
      <c r="J875" s="15"/>
      <c r="R875" s="15"/>
      <c r="X875" s="15"/>
      <c r="AD875" s="15"/>
      <c r="BJ875" s="17"/>
    </row>
    <row r="876" spans="1:62">
      <c r="A876" s="4" t="s">
        <v>585</v>
      </c>
      <c r="B876" s="14">
        <v>321</v>
      </c>
      <c r="C876" s="14">
        <v>336</v>
      </c>
      <c r="D876" s="14">
        <v>351</v>
      </c>
      <c r="E876" s="14">
        <v>367</v>
      </c>
      <c r="F876" s="14">
        <v>382</v>
      </c>
      <c r="G876" s="14">
        <v>397</v>
      </c>
      <c r="H876" s="14">
        <v>413</v>
      </c>
      <c r="I876" s="4">
        <v>428</v>
      </c>
      <c r="J876" s="15">
        <v>443</v>
      </c>
      <c r="K876" s="1">
        <v>459</v>
      </c>
      <c r="L876" s="4">
        <v>474</v>
      </c>
      <c r="M876" s="4">
        <v>489</v>
      </c>
      <c r="N876" s="4">
        <v>504</v>
      </c>
      <c r="O876" s="4">
        <v>520</v>
      </c>
      <c r="P876" s="4">
        <v>535</v>
      </c>
      <c r="Q876" s="4">
        <v>550</v>
      </c>
      <c r="R876" s="15">
        <v>566</v>
      </c>
      <c r="S876" s="4">
        <v>581</v>
      </c>
      <c r="T876" s="4">
        <v>596</v>
      </c>
      <c r="U876" s="2">
        <v>612</v>
      </c>
      <c r="V876" s="4">
        <v>627</v>
      </c>
      <c r="W876" s="4">
        <v>642</v>
      </c>
      <c r="X876" s="15">
        <v>657</v>
      </c>
      <c r="Y876" s="4">
        <v>673</v>
      </c>
      <c r="Z876" s="4">
        <v>688</v>
      </c>
      <c r="AA876" s="4">
        <v>703</v>
      </c>
      <c r="AB876" s="4">
        <v>719</v>
      </c>
      <c r="AC876" s="4">
        <v>734</v>
      </c>
      <c r="AD876" s="15">
        <v>749</v>
      </c>
      <c r="AE876" s="1">
        <v>765</v>
      </c>
      <c r="AF876" s="4">
        <v>780</v>
      </c>
      <c r="AG876" s="4">
        <v>795</v>
      </c>
      <c r="AH876" s="4">
        <v>811</v>
      </c>
      <c r="AI876" s="4">
        <v>826</v>
      </c>
      <c r="AJ876" s="4">
        <v>841</v>
      </c>
      <c r="AK876" s="4">
        <v>856</v>
      </c>
      <c r="AL876" s="4">
        <v>872</v>
      </c>
      <c r="AM876" s="4">
        <v>887</v>
      </c>
      <c r="AN876" s="4">
        <v>902</v>
      </c>
      <c r="AO876" s="2">
        <v>918</v>
      </c>
      <c r="AP876" s="4">
        <v>933</v>
      </c>
      <c r="AQ876" s="4">
        <v>948</v>
      </c>
      <c r="AR876" s="4">
        <v>964</v>
      </c>
      <c r="AS876" s="4">
        <v>979</v>
      </c>
      <c r="AT876" s="4">
        <v>994</v>
      </c>
      <c r="AU876" s="4">
        <v>1010</v>
      </c>
      <c r="AV876" s="4">
        <v>1025</v>
      </c>
      <c r="AW876" s="4">
        <v>1040</v>
      </c>
      <c r="AX876" s="4">
        <v>1055</v>
      </c>
      <c r="AY876" s="1">
        <v>1071</v>
      </c>
      <c r="AZ876" s="4">
        <v>1086</v>
      </c>
      <c r="BA876" s="4">
        <v>1101</v>
      </c>
      <c r="BB876" s="4">
        <v>1117</v>
      </c>
      <c r="BC876" s="4">
        <v>1132</v>
      </c>
      <c r="BD876" s="4">
        <v>1147</v>
      </c>
      <c r="BE876" s="4">
        <v>1163</v>
      </c>
      <c r="BF876" s="4">
        <v>1178</v>
      </c>
      <c r="BG876" s="4">
        <v>1193</v>
      </c>
      <c r="BH876" s="4">
        <v>1209</v>
      </c>
      <c r="BI876" s="2">
        <v>1224</v>
      </c>
      <c r="BJ876" s="17" t="s">
        <v>0</v>
      </c>
    </row>
    <row r="877" spans="1:62">
      <c r="A877" s="4" t="s">
        <v>586</v>
      </c>
      <c r="B877" s="14">
        <v>624</v>
      </c>
      <c r="C877" s="14">
        <v>654</v>
      </c>
      <c r="D877" s="14">
        <v>684</v>
      </c>
      <c r="E877" s="14">
        <v>714</v>
      </c>
      <c r="F877" s="14">
        <v>743</v>
      </c>
      <c r="G877" s="14">
        <v>773</v>
      </c>
      <c r="H877" s="14">
        <v>803</v>
      </c>
      <c r="I877" s="4">
        <v>833</v>
      </c>
      <c r="J877" s="15">
        <v>862</v>
      </c>
      <c r="K877" s="1">
        <v>892</v>
      </c>
      <c r="L877" s="4">
        <v>922</v>
      </c>
      <c r="M877" s="4">
        <v>952</v>
      </c>
      <c r="N877" s="4">
        <v>981</v>
      </c>
      <c r="O877" s="4">
        <v>1011</v>
      </c>
      <c r="P877" s="4">
        <v>1041</v>
      </c>
      <c r="Q877" s="4">
        <v>1071</v>
      </c>
      <c r="R877" s="15">
        <v>1100</v>
      </c>
      <c r="S877" s="4">
        <v>1130</v>
      </c>
      <c r="T877" s="4">
        <v>1160</v>
      </c>
      <c r="U877" s="2">
        <v>1190</v>
      </c>
      <c r="V877" s="4">
        <v>1219</v>
      </c>
      <c r="W877" s="4">
        <v>1249</v>
      </c>
      <c r="X877" s="15">
        <v>1279</v>
      </c>
      <c r="Y877" s="4">
        <v>1309</v>
      </c>
      <c r="Z877" s="4">
        <v>1338</v>
      </c>
      <c r="AA877" s="4">
        <v>1368</v>
      </c>
      <c r="AB877" s="4">
        <v>1398</v>
      </c>
      <c r="AC877" s="4">
        <v>1428</v>
      </c>
      <c r="AD877" s="15">
        <v>1457</v>
      </c>
      <c r="AE877" s="1">
        <v>1487</v>
      </c>
      <c r="AF877" s="4">
        <v>1517</v>
      </c>
      <c r="AG877" s="4">
        <v>1547</v>
      </c>
      <c r="AH877" s="4">
        <v>1576</v>
      </c>
      <c r="AI877" s="4">
        <v>1606</v>
      </c>
      <c r="AJ877" s="4">
        <v>1636</v>
      </c>
      <c r="AK877" s="4">
        <v>1666</v>
      </c>
      <c r="AL877" s="4">
        <v>1695</v>
      </c>
      <c r="AM877" s="4">
        <v>1725</v>
      </c>
      <c r="AN877" s="4">
        <v>1755</v>
      </c>
      <c r="AO877" s="2">
        <v>1785</v>
      </c>
      <c r="AP877" s="4">
        <v>1814</v>
      </c>
      <c r="AQ877" s="4">
        <v>1844</v>
      </c>
      <c r="AR877" s="4">
        <v>1874</v>
      </c>
      <c r="AS877" s="4">
        <v>1904</v>
      </c>
      <c r="AT877" s="4">
        <v>1933</v>
      </c>
      <c r="AU877" s="4">
        <v>1963</v>
      </c>
      <c r="AV877" s="4">
        <v>1993</v>
      </c>
      <c r="AW877" s="4">
        <v>2023</v>
      </c>
      <c r="AX877" s="4">
        <v>2052</v>
      </c>
      <c r="AY877" s="1">
        <v>2082</v>
      </c>
      <c r="AZ877" s="4">
        <v>2112</v>
      </c>
      <c r="BA877" s="4">
        <v>2142</v>
      </c>
      <c r="BB877" s="4">
        <v>2171</v>
      </c>
      <c r="BC877" s="4">
        <v>2201</v>
      </c>
      <c r="BD877" s="4">
        <v>2231</v>
      </c>
      <c r="BE877" s="4">
        <v>2261</v>
      </c>
      <c r="BF877" s="4">
        <v>2290</v>
      </c>
      <c r="BG877" s="4">
        <v>2320</v>
      </c>
      <c r="BH877" s="4">
        <v>2350</v>
      </c>
      <c r="BI877" s="2">
        <v>2380</v>
      </c>
      <c r="BJ877" s="17" t="s">
        <v>0</v>
      </c>
    </row>
    <row r="878" spans="1:62">
      <c r="A878" s="4" t="s">
        <v>587</v>
      </c>
      <c r="B878" s="14">
        <v>1029</v>
      </c>
      <c r="C878" s="14">
        <v>1078</v>
      </c>
      <c r="D878" s="14">
        <v>1127</v>
      </c>
      <c r="E878" s="14">
        <v>1176</v>
      </c>
      <c r="F878" s="14">
        <v>1225</v>
      </c>
      <c r="G878" s="14">
        <v>1274</v>
      </c>
      <c r="H878" s="14">
        <v>1323</v>
      </c>
      <c r="I878" s="4">
        <v>1372</v>
      </c>
      <c r="J878" s="15">
        <v>1421</v>
      </c>
      <c r="K878" s="1">
        <v>1470</v>
      </c>
      <c r="L878" s="4">
        <v>1519</v>
      </c>
      <c r="M878" s="4">
        <v>1568</v>
      </c>
      <c r="N878" s="4">
        <v>1617</v>
      </c>
      <c r="O878" s="4">
        <v>1666</v>
      </c>
      <c r="P878" s="4">
        <v>1715</v>
      </c>
      <c r="Q878" s="4">
        <v>1764</v>
      </c>
      <c r="R878" s="15">
        <v>1813</v>
      </c>
      <c r="S878" s="4">
        <v>1862</v>
      </c>
      <c r="T878" s="4">
        <v>1911</v>
      </c>
      <c r="U878" s="2">
        <v>1960</v>
      </c>
      <c r="V878" s="4">
        <v>2009</v>
      </c>
      <c r="W878" s="4">
        <v>2058</v>
      </c>
      <c r="X878" s="15">
        <v>2107</v>
      </c>
      <c r="Y878" s="4">
        <v>2156</v>
      </c>
      <c r="Z878" s="4">
        <v>2205</v>
      </c>
      <c r="AA878" s="4">
        <v>2254</v>
      </c>
      <c r="AB878" s="4">
        <v>2303</v>
      </c>
      <c r="AC878" s="4">
        <v>2352</v>
      </c>
      <c r="AD878" s="15">
        <v>2401</v>
      </c>
      <c r="AE878" s="1">
        <v>2450</v>
      </c>
      <c r="AF878" s="4">
        <v>2499</v>
      </c>
      <c r="AG878" s="4">
        <v>2548</v>
      </c>
      <c r="AH878" s="4">
        <v>2597</v>
      </c>
      <c r="AI878" s="4">
        <v>2646</v>
      </c>
      <c r="AJ878" s="4">
        <v>2695</v>
      </c>
      <c r="AK878" s="4">
        <v>2744</v>
      </c>
      <c r="AL878" s="4">
        <v>2793</v>
      </c>
      <c r="AM878" s="4">
        <v>2842</v>
      </c>
      <c r="AN878" s="4">
        <v>2891</v>
      </c>
      <c r="AO878" s="2">
        <v>2940</v>
      </c>
      <c r="AP878" s="4">
        <v>2989</v>
      </c>
      <c r="AQ878" s="4">
        <v>3038</v>
      </c>
      <c r="AR878" s="4">
        <v>3087</v>
      </c>
      <c r="AS878" s="4">
        <v>3136</v>
      </c>
      <c r="AT878" s="4">
        <v>3185</v>
      </c>
      <c r="AU878" s="4">
        <v>3234</v>
      </c>
      <c r="AV878" s="4">
        <v>3283</v>
      </c>
      <c r="AW878" s="4">
        <v>3332</v>
      </c>
      <c r="AX878" s="4">
        <v>3381</v>
      </c>
      <c r="AY878" s="1">
        <v>3430</v>
      </c>
      <c r="AZ878" s="4">
        <v>3479</v>
      </c>
      <c r="BA878" s="4">
        <v>3528</v>
      </c>
      <c r="BB878" s="4">
        <v>3577</v>
      </c>
      <c r="BC878" s="4">
        <v>3626</v>
      </c>
      <c r="BD878" s="4">
        <v>3675</v>
      </c>
      <c r="BE878" s="4">
        <v>3724</v>
      </c>
      <c r="BF878" s="4">
        <v>3773</v>
      </c>
      <c r="BG878" s="4">
        <v>3822</v>
      </c>
      <c r="BH878" s="4">
        <v>3871</v>
      </c>
      <c r="BI878" s="2">
        <v>3920</v>
      </c>
      <c r="BJ878" s="17" t="s">
        <v>0</v>
      </c>
    </row>
    <row r="879" spans="1:62">
      <c r="A879" s="4" t="s">
        <v>588</v>
      </c>
      <c r="B879" s="14"/>
      <c r="C879" s="14"/>
      <c r="D879" s="14"/>
      <c r="E879" s="14"/>
      <c r="F879" s="14"/>
      <c r="G879" s="14"/>
      <c r="H879" s="14"/>
      <c r="J879" s="15"/>
      <c r="R879" s="15"/>
      <c r="X879" s="15"/>
      <c r="AD879" s="15"/>
      <c r="BJ879" s="17"/>
    </row>
    <row r="880" spans="1:62">
      <c r="A880" s="4" t="s">
        <v>844</v>
      </c>
      <c r="B880" s="14">
        <v>150</v>
      </c>
      <c r="C880" s="14">
        <v>165</v>
      </c>
      <c r="D880" s="14">
        <v>180</v>
      </c>
      <c r="E880" s="14">
        <v>195</v>
      </c>
      <c r="F880" s="14">
        <v>210</v>
      </c>
      <c r="G880" s="14">
        <v>225</v>
      </c>
      <c r="H880" s="14">
        <v>240</v>
      </c>
      <c r="I880" s="4">
        <v>255</v>
      </c>
      <c r="J880" s="15">
        <v>270</v>
      </c>
      <c r="K880" s="1">
        <v>285</v>
      </c>
      <c r="L880" s="4">
        <v>300</v>
      </c>
      <c r="M880" s="4">
        <v>315</v>
      </c>
      <c r="N880" s="4">
        <v>330</v>
      </c>
      <c r="O880" s="4">
        <v>345</v>
      </c>
      <c r="P880" s="4">
        <v>360</v>
      </c>
      <c r="Q880" s="4">
        <v>375</v>
      </c>
      <c r="R880" s="15">
        <v>390</v>
      </c>
      <c r="S880" s="4">
        <v>405</v>
      </c>
      <c r="T880" s="4">
        <v>420</v>
      </c>
      <c r="U880" s="2">
        <v>435</v>
      </c>
      <c r="V880" s="4">
        <v>450</v>
      </c>
      <c r="W880" s="4">
        <v>465</v>
      </c>
      <c r="X880" s="15">
        <v>480</v>
      </c>
      <c r="Y880" s="4">
        <v>495</v>
      </c>
      <c r="Z880" s="4">
        <v>510</v>
      </c>
      <c r="AA880" s="4">
        <v>525</v>
      </c>
      <c r="AB880" s="4">
        <v>540</v>
      </c>
      <c r="AC880" s="4">
        <v>555</v>
      </c>
      <c r="AD880" s="15">
        <v>570</v>
      </c>
      <c r="AE880" s="1">
        <v>585</v>
      </c>
      <c r="AF880" s="4">
        <v>600</v>
      </c>
      <c r="AG880" s="4">
        <v>615</v>
      </c>
      <c r="AH880" s="4">
        <v>630</v>
      </c>
      <c r="AI880" s="4">
        <v>645</v>
      </c>
      <c r="AJ880" s="4">
        <v>660</v>
      </c>
      <c r="AK880" s="4">
        <v>675</v>
      </c>
      <c r="AL880" s="4">
        <v>690</v>
      </c>
      <c r="AM880" s="4">
        <v>705</v>
      </c>
      <c r="AN880" s="4">
        <v>720</v>
      </c>
      <c r="AO880" s="2">
        <v>735</v>
      </c>
      <c r="AP880" s="4">
        <v>750</v>
      </c>
      <c r="AQ880" s="4">
        <v>765</v>
      </c>
      <c r="AR880" s="4">
        <v>780</v>
      </c>
      <c r="AS880" s="4">
        <v>795</v>
      </c>
      <c r="AT880" s="4">
        <v>810</v>
      </c>
      <c r="AU880" s="4">
        <v>825</v>
      </c>
      <c r="AV880" s="4">
        <v>840</v>
      </c>
      <c r="AW880" s="4">
        <v>855</v>
      </c>
      <c r="AX880" s="4">
        <v>870</v>
      </c>
      <c r="AY880" s="1">
        <v>885</v>
      </c>
      <c r="AZ880" s="4">
        <v>900</v>
      </c>
      <c r="BA880" s="4">
        <v>915</v>
      </c>
      <c r="BB880" s="4">
        <v>930</v>
      </c>
      <c r="BC880" s="4">
        <v>945</v>
      </c>
      <c r="BD880" s="4">
        <v>960</v>
      </c>
      <c r="BE880" s="4">
        <v>975</v>
      </c>
      <c r="BF880" s="4">
        <v>990</v>
      </c>
      <c r="BG880" s="4">
        <v>1005</v>
      </c>
      <c r="BH880" s="4">
        <v>1020</v>
      </c>
      <c r="BI880" s="2">
        <v>1035</v>
      </c>
      <c r="BJ880" s="17" t="s">
        <v>0</v>
      </c>
    </row>
    <row r="881" spans="1:62">
      <c r="A881" s="4" t="s">
        <v>845</v>
      </c>
      <c r="B881" s="14">
        <v>35</v>
      </c>
      <c r="C881" s="14">
        <v>70</v>
      </c>
      <c r="D881" s="14">
        <v>105</v>
      </c>
      <c r="E881" s="14">
        <v>140</v>
      </c>
      <c r="F881" s="14">
        <v>175</v>
      </c>
      <c r="G881" s="14">
        <v>210</v>
      </c>
      <c r="H881" s="14">
        <v>245</v>
      </c>
      <c r="I881" s="4">
        <v>280</v>
      </c>
      <c r="J881" s="15">
        <v>315</v>
      </c>
      <c r="K881" s="1">
        <v>350</v>
      </c>
      <c r="L881" s="4">
        <v>385</v>
      </c>
      <c r="M881" s="4">
        <v>420</v>
      </c>
      <c r="N881" s="4">
        <v>455</v>
      </c>
      <c r="O881" s="4">
        <v>490</v>
      </c>
      <c r="P881" s="4">
        <v>525</v>
      </c>
      <c r="Q881" s="4">
        <v>560</v>
      </c>
      <c r="R881" s="15">
        <v>595</v>
      </c>
      <c r="S881" s="4">
        <v>630</v>
      </c>
      <c r="T881" s="4">
        <v>665</v>
      </c>
      <c r="U881" s="2">
        <v>700</v>
      </c>
      <c r="V881" s="4">
        <v>735</v>
      </c>
      <c r="W881" s="4">
        <v>770</v>
      </c>
      <c r="X881" s="15">
        <v>805</v>
      </c>
      <c r="Y881" s="4">
        <v>840</v>
      </c>
      <c r="Z881" s="4">
        <v>875</v>
      </c>
      <c r="AA881" s="4">
        <v>910</v>
      </c>
      <c r="AB881" s="4">
        <v>945</v>
      </c>
      <c r="AC881" s="4">
        <v>980</v>
      </c>
      <c r="AD881" s="15">
        <v>1015</v>
      </c>
      <c r="AE881" s="1">
        <v>1050</v>
      </c>
      <c r="AF881" s="4">
        <v>1085</v>
      </c>
      <c r="AG881" s="4">
        <v>1120</v>
      </c>
      <c r="AH881" s="4">
        <v>1155</v>
      </c>
      <c r="AI881" s="4">
        <v>1190</v>
      </c>
      <c r="AJ881" s="4">
        <v>1225</v>
      </c>
      <c r="AK881" s="4">
        <v>1260</v>
      </c>
      <c r="AL881" s="4">
        <v>1295</v>
      </c>
      <c r="AM881" s="4">
        <v>1330</v>
      </c>
      <c r="AN881" s="4">
        <v>1365</v>
      </c>
      <c r="AO881" s="2">
        <v>1400</v>
      </c>
      <c r="AP881" s="4">
        <v>1435</v>
      </c>
      <c r="AQ881" s="4">
        <v>1470</v>
      </c>
      <c r="AR881" s="4">
        <v>1505</v>
      </c>
      <c r="AS881" s="4">
        <v>1540</v>
      </c>
      <c r="AT881" s="4">
        <v>1575</v>
      </c>
      <c r="AU881" s="4">
        <v>1610</v>
      </c>
      <c r="AV881" s="4">
        <v>1645</v>
      </c>
      <c r="AW881" s="4">
        <v>1680</v>
      </c>
      <c r="AX881" s="4">
        <v>1715</v>
      </c>
      <c r="AY881" s="1">
        <v>1750</v>
      </c>
      <c r="AZ881" s="4">
        <v>1785</v>
      </c>
      <c r="BA881" s="4">
        <v>1820</v>
      </c>
      <c r="BB881" s="4">
        <v>1855</v>
      </c>
      <c r="BC881" s="4">
        <v>1890</v>
      </c>
      <c r="BD881" s="4">
        <v>1925</v>
      </c>
      <c r="BE881" s="4">
        <v>1960</v>
      </c>
      <c r="BF881" s="4">
        <v>1995</v>
      </c>
      <c r="BG881" s="4">
        <v>2030</v>
      </c>
      <c r="BH881" s="4">
        <v>2065</v>
      </c>
      <c r="BI881" s="2">
        <v>2100</v>
      </c>
      <c r="BJ881" s="17" t="s">
        <v>0</v>
      </c>
    </row>
    <row r="882" spans="1:62">
      <c r="A882" s="4" t="s">
        <v>3</v>
      </c>
      <c r="B882" s="14"/>
      <c r="C882" s="14"/>
      <c r="D882" s="14"/>
      <c r="E882" s="14"/>
      <c r="F882" s="14"/>
      <c r="G882" s="14"/>
      <c r="H882" s="14"/>
      <c r="J882" s="15"/>
      <c r="R882" s="15"/>
      <c r="X882" s="15"/>
      <c r="AD882" s="15"/>
      <c r="BJ882" s="17"/>
    </row>
    <row r="883" spans="1:62">
      <c r="A883" s="4" t="s">
        <v>846</v>
      </c>
      <c r="B883" s="14"/>
      <c r="C883" s="14"/>
      <c r="D883" s="14"/>
      <c r="E883" s="14"/>
      <c r="F883" s="14"/>
      <c r="G883" s="14"/>
      <c r="H883" s="14"/>
      <c r="J883" s="15"/>
      <c r="R883" s="15"/>
      <c r="X883" s="15"/>
      <c r="AD883" s="15"/>
      <c r="BJ883" s="17"/>
    </row>
    <row r="884" spans="1:62">
      <c r="A884" s="4" t="s">
        <v>773</v>
      </c>
      <c r="B884" s="14" t="s">
        <v>0</v>
      </c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688</v>
      </c>
      <c r="B885" s="14" t="s">
        <v>0</v>
      </c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582</v>
      </c>
      <c r="B886" s="14"/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585</v>
      </c>
      <c r="B887" s="14">
        <v>180</v>
      </c>
      <c r="C887" s="14">
        <v>204</v>
      </c>
      <c r="D887" s="14">
        <v>227</v>
      </c>
      <c r="E887" s="14">
        <v>251</v>
      </c>
      <c r="F887" s="14">
        <v>274</v>
      </c>
      <c r="G887" s="14">
        <v>298</v>
      </c>
      <c r="H887" s="14">
        <v>321</v>
      </c>
      <c r="I887" s="4">
        <v>345</v>
      </c>
      <c r="J887" s="15">
        <v>368</v>
      </c>
      <c r="K887" s="1">
        <v>392</v>
      </c>
      <c r="L887" s="4">
        <v>415</v>
      </c>
      <c r="M887" s="4">
        <v>439</v>
      </c>
      <c r="N887" s="4">
        <v>462</v>
      </c>
      <c r="O887" s="4">
        <v>486</v>
      </c>
      <c r="P887" s="4">
        <v>509</v>
      </c>
      <c r="Q887" s="4">
        <v>533</v>
      </c>
      <c r="R887" s="15">
        <v>556</v>
      </c>
      <c r="S887" s="4">
        <v>580</v>
      </c>
      <c r="T887" s="4">
        <v>603</v>
      </c>
      <c r="U887" s="2">
        <v>627</v>
      </c>
      <c r="V887" s="4">
        <v>650</v>
      </c>
      <c r="W887" s="4">
        <v>674</v>
      </c>
      <c r="X887" s="15">
        <v>697</v>
      </c>
      <c r="Y887" s="4">
        <v>721</v>
      </c>
      <c r="Z887" s="4">
        <v>744</v>
      </c>
      <c r="AA887" s="4">
        <v>768</v>
      </c>
      <c r="AB887" s="4">
        <v>791</v>
      </c>
      <c r="AC887" s="4">
        <v>815</v>
      </c>
      <c r="AD887" s="15">
        <v>838</v>
      </c>
      <c r="AE887" s="1">
        <v>862</v>
      </c>
      <c r="AF887" s="4">
        <v>885</v>
      </c>
      <c r="AG887" s="4">
        <v>909</v>
      </c>
      <c r="AH887" s="4">
        <v>932</v>
      </c>
      <c r="AI887" s="4">
        <v>956</v>
      </c>
      <c r="AJ887" s="4">
        <v>979</v>
      </c>
      <c r="AK887" s="4">
        <v>1003</v>
      </c>
      <c r="AL887" s="4">
        <v>1026</v>
      </c>
      <c r="AM887" s="4">
        <v>1050</v>
      </c>
      <c r="AN887" s="4">
        <v>1073</v>
      </c>
      <c r="AO887" s="2">
        <v>1097</v>
      </c>
      <c r="AP887" s="4">
        <v>1120</v>
      </c>
      <c r="AQ887" s="4">
        <v>1144</v>
      </c>
      <c r="AR887" s="4">
        <v>1167</v>
      </c>
      <c r="AS887" s="4">
        <v>1191</v>
      </c>
      <c r="AT887" s="4">
        <v>1214</v>
      </c>
      <c r="AU887" s="4">
        <v>1238</v>
      </c>
      <c r="AV887" s="4">
        <v>1261</v>
      </c>
      <c r="AW887" s="4">
        <v>1285</v>
      </c>
      <c r="AX887" s="4">
        <v>1308</v>
      </c>
      <c r="AY887" s="1">
        <v>1332</v>
      </c>
      <c r="AZ887" s="4">
        <v>1355</v>
      </c>
      <c r="BA887" s="4">
        <v>1379</v>
      </c>
      <c r="BB887" s="4">
        <v>1402</v>
      </c>
      <c r="BC887" s="4">
        <v>1426</v>
      </c>
      <c r="BD887" s="4">
        <v>1449</v>
      </c>
      <c r="BE887" s="4">
        <v>1473</v>
      </c>
      <c r="BF887" s="4">
        <v>1496</v>
      </c>
      <c r="BG887" s="4">
        <v>1520</v>
      </c>
      <c r="BH887" s="4">
        <v>1543</v>
      </c>
      <c r="BI887" s="2">
        <v>1567</v>
      </c>
      <c r="BJ887" s="17" t="s">
        <v>0</v>
      </c>
    </row>
    <row r="888" spans="1:62">
      <c r="A888" s="4" t="s">
        <v>586</v>
      </c>
      <c r="B888" s="14">
        <v>295</v>
      </c>
      <c r="C888" s="14">
        <v>334</v>
      </c>
      <c r="D888" s="14">
        <v>372</v>
      </c>
      <c r="E888" s="14">
        <v>411</v>
      </c>
      <c r="F888" s="14">
        <v>449</v>
      </c>
      <c r="G888" s="14">
        <v>488</v>
      </c>
      <c r="H888" s="14">
        <v>526</v>
      </c>
      <c r="I888" s="4">
        <v>565</v>
      </c>
      <c r="J888" s="15">
        <v>603</v>
      </c>
      <c r="K888" s="1">
        <v>642</v>
      </c>
      <c r="L888" s="4">
        <v>681</v>
      </c>
      <c r="M888" s="4">
        <v>719</v>
      </c>
      <c r="N888" s="4">
        <v>758</v>
      </c>
      <c r="O888" s="4">
        <v>796</v>
      </c>
      <c r="P888" s="4">
        <v>835</v>
      </c>
      <c r="Q888" s="4">
        <v>873</v>
      </c>
      <c r="R888" s="15">
        <v>912</v>
      </c>
      <c r="S888" s="4">
        <v>950</v>
      </c>
      <c r="T888" s="4">
        <v>989</v>
      </c>
      <c r="U888" s="2">
        <v>1027</v>
      </c>
      <c r="V888" s="4">
        <v>1066</v>
      </c>
      <c r="W888" s="4">
        <v>1105</v>
      </c>
      <c r="X888" s="15">
        <v>1143</v>
      </c>
      <c r="Y888" s="4">
        <v>1182</v>
      </c>
      <c r="Z888" s="4">
        <v>1220</v>
      </c>
      <c r="AA888" s="4">
        <v>1259</v>
      </c>
      <c r="AB888" s="4">
        <v>1297</v>
      </c>
      <c r="AC888" s="4">
        <v>1336</v>
      </c>
      <c r="AD888" s="15">
        <v>1374</v>
      </c>
      <c r="AE888" s="1">
        <v>1413</v>
      </c>
      <c r="AF888" s="4">
        <v>1452</v>
      </c>
      <c r="AG888" s="4">
        <v>1490</v>
      </c>
      <c r="AH888" s="4">
        <v>1529</v>
      </c>
      <c r="AI888" s="4">
        <v>1567</v>
      </c>
      <c r="AJ888" s="4">
        <v>1606</v>
      </c>
      <c r="AK888" s="4">
        <v>1644</v>
      </c>
      <c r="AL888" s="4">
        <v>1683</v>
      </c>
      <c r="AM888" s="4">
        <v>1721</v>
      </c>
      <c r="AN888" s="4">
        <v>1760</v>
      </c>
      <c r="AO888" s="2">
        <v>1798</v>
      </c>
      <c r="AP888" s="4">
        <v>1837</v>
      </c>
      <c r="AQ888" s="4">
        <v>1875</v>
      </c>
      <c r="AR888" s="4">
        <v>1914</v>
      </c>
      <c r="AS888" s="4">
        <v>1953</v>
      </c>
      <c r="AT888" s="4">
        <v>1991</v>
      </c>
      <c r="AU888" s="4">
        <v>2030</v>
      </c>
      <c r="AV888" s="4">
        <v>2068</v>
      </c>
      <c r="AW888" s="4">
        <v>2107</v>
      </c>
      <c r="AX888" s="4">
        <v>2145</v>
      </c>
      <c r="AY888" s="1">
        <v>2184</v>
      </c>
      <c r="AZ888" s="4">
        <v>2222</v>
      </c>
      <c r="BA888" s="4">
        <v>2261</v>
      </c>
      <c r="BB888" s="4">
        <v>2299</v>
      </c>
      <c r="BC888" s="4">
        <v>2338</v>
      </c>
      <c r="BD888" s="4">
        <v>2377</v>
      </c>
      <c r="BE888" s="4">
        <v>2415</v>
      </c>
      <c r="BF888" s="4">
        <v>2454</v>
      </c>
      <c r="BG888" s="4">
        <v>2492</v>
      </c>
      <c r="BH888" s="4">
        <v>2531</v>
      </c>
      <c r="BI888" s="2">
        <v>2569</v>
      </c>
      <c r="BJ888" s="17" t="s">
        <v>0</v>
      </c>
    </row>
    <row r="889" spans="1:62">
      <c r="A889" s="4" t="s">
        <v>587</v>
      </c>
      <c r="B889" s="14">
        <v>468</v>
      </c>
      <c r="C889" s="14">
        <v>529</v>
      </c>
      <c r="D889" s="14">
        <v>590</v>
      </c>
      <c r="E889" s="14">
        <v>651</v>
      </c>
      <c r="F889" s="14">
        <v>712</v>
      </c>
      <c r="G889" s="14">
        <v>773</v>
      </c>
      <c r="H889" s="14">
        <v>834</v>
      </c>
      <c r="I889" s="4">
        <v>895</v>
      </c>
      <c r="J889" s="15">
        <v>956</v>
      </c>
      <c r="K889" s="1">
        <v>1017</v>
      </c>
      <c r="L889" s="4">
        <v>1078</v>
      </c>
      <c r="M889" s="4">
        <v>1139</v>
      </c>
      <c r="N889" s="4">
        <v>1200</v>
      </c>
      <c r="O889" s="4">
        <v>1261</v>
      </c>
      <c r="P889" s="4">
        <v>1322</v>
      </c>
      <c r="Q889" s="4">
        <v>1383</v>
      </c>
      <c r="R889" s="15">
        <v>1444</v>
      </c>
      <c r="S889" s="4">
        <v>1505</v>
      </c>
      <c r="T889" s="4">
        <v>1566</v>
      </c>
      <c r="U889" s="2">
        <v>1628</v>
      </c>
      <c r="V889" s="4">
        <v>1689</v>
      </c>
      <c r="W889" s="4">
        <v>1750</v>
      </c>
      <c r="X889" s="15">
        <v>1811</v>
      </c>
      <c r="Y889" s="4">
        <v>1872</v>
      </c>
      <c r="Z889" s="4">
        <v>1933</v>
      </c>
      <c r="AA889" s="4">
        <v>1994</v>
      </c>
      <c r="AB889" s="4">
        <v>2055</v>
      </c>
      <c r="AC889" s="4">
        <v>2116</v>
      </c>
      <c r="AD889" s="15">
        <v>2177</v>
      </c>
      <c r="AE889" s="1">
        <v>2238</v>
      </c>
      <c r="AF889" s="4">
        <v>2299</v>
      </c>
      <c r="AG889" s="4">
        <v>2360</v>
      </c>
      <c r="AH889" s="4">
        <v>2421</v>
      </c>
      <c r="AI889" s="4">
        <v>2482</v>
      </c>
      <c r="AJ889" s="4">
        <v>2543</v>
      </c>
      <c r="AK889" s="4">
        <v>2604</v>
      </c>
      <c r="AL889" s="4">
        <v>2665</v>
      </c>
      <c r="AM889" s="4">
        <v>2726</v>
      </c>
      <c r="AN889" s="4">
        <v>2787</v>
      </c>
      <c r="AO889" s="2">
        <v>2849</v>
      </c>
      <c r="AP889" s="4">
        <v>2910</v>
      </c>
      <c r="AQ889" s="4">
        <v>2971</v>
      </c>
      <c r="AR889" s="4">
        <v>3032</v>
      </c>
      <c r="AS889" s="4">
        <v>3093</v>
      </c>
      <c r="AT889" s="4">
        <v>3154</v>
      </c>
      <c r="AU889" s="4">
        <v>3215</v>
      </c>
      <c r="AV889" s="4">
        <v>3276</v>
      </c>
      <c r="AW889" s="4">
        <v>3337</v>
      </c>
      <c r="AX889" s="4">
        <v>3398</v>
      </c>
      <c r="AY889" s="1">
        <v>3459</v>
      </c>
      <c r="AZ889" s="4">
        <v>3520</v>
      </c>
      <c r="BA889" s="4">
        <v>3581</v>
      </c>
      <c r="BB889" s="4">
        <v>3642</v>
      </c>
      <c r="BC889" s="4">
        <v>3703</v>
      </c>
      <c r="BD889" s="4">
        <v>3764</v>
      </c>
      <c r="BE889" s="4">
        <v>3825</v>
      </c>
      <c r="BF889" s="4">
        <v>3886</v>
      </c>
      <c r="BG889" s="4">
        <v>3947</v>
      </c>
      <c r="BH889" s="4">
        <v>4008</v>
      </c>
      <c r="BI889" s="2">
        <v>4070</v>
      </c>
      <c r="BJ889" s="17" t="s">
        <v>0</v>
      </c>
    </row>
    <row r="890" spans="1:62">
      <c r="A890" s="4" t="s">
        <v>588</v>
      </c>
      <c r="B890" s="14"/>
      <c r="C890" s="14"/>
      <c r="D890" s="14"/>
      <c r="E890" s="14"/>
      <c r="F890" s="14"/>
      <c r="G890" s="14"/>
      <c r="H890" s="14"/>
      <c r="J890" s="15"/>
      <c r="R890" s="15"/>
      <c r="X890" s="15"/>
      <c r="AD890" s="15"/>
      <c r="BJ890" s="17"/>
    </row>
    <row r="891" spans="1:62">
      <c r="A891" s="4" t="s">
        <v>602</v>
      </c>
      <c r="B891" s="14">
        <v>20</v>
      </c>
      <c r="C891" s="14">
        <v>30</v>
      </c>
      <c r="D891" s="14">
        <v>40</v>
      </c>
      <c r="E891" s="14">
        <v>50</v>
      </c>
      <c r="F891" s="14">
        <v>60</v>
      </c>
      <c r="G891" s="14">
        <v>70</v>
      </c>
      <c r="H891" s="14">
        <v>80</v>
      </c>
      <c r="I891" s="4">
        <v>90</v>
      </c>
      <c r="J891" s="15">
        <v>101</v>
      </c>
      <c r="K891" s="1">
        <v>112</v>
      </c>
      <c r="L891" s="4">
        <v>123</v>
      </c>
      <c r="M891" s="4">
        <v>134</v>
      </c>
      <c r="N891" s="4">
        <v>145</v>
      </c>
      <c r="O891" s="4">
        <v>156</v>
      </c>
      <c r="P891" s="4">
        <v>167</v>
      </c>
      <c r="Q891" s="4">
        <v>178</v>
      </c>
      <c r="R891" s="15">
        <v>190</v>
      </c>
      <c r="S891" s="4">
        <v>202</v>
      </c>
      <c r="T891" s="4">
        <v>214</v>
      </c>
      <c r="U891" s="2">
        <v>226</v>
      </c>
      <c r="V891" s="4">
        <v>238</v>
      </c>
      <c r="W891" s="4">
        <v>250</v>
      </c>
      <c r="X891" s="15">
        <v>263</v>
      </c>
      <c r="Y891" s="4">
        <v>276</v>
      </c>
      <c r="Z891" s="4">
        <v>289</v>
      </c>
      <c r="AA891" s="4">
        <v>302</v>
      </c>
      <c r="AB891" s="4">
        <v>315</v>
      </c>
      <c r="AC891" s="4">
        <v>328</v>
      </c>
      <c r="AD891" s="15">
        <v>342</v>
      </c>
      <c r="AE891" s="1">
        <v>356</v>
      </c>
      <c r="AF891" s="4">
        <v>370</v>
      </c>
      <c r="AG891" s="4">
        <v>384</v>
      </c>
      <c r="AH891" s="4">
        <v>398</v>
      </c>
      <c r="AI891" s="4">
        <v>412</v>
      </c>
      <c r="AJ891" s="4">
        <v>426</v>
      </c>
      <c r="AK891" s="4">
        <v>440</v>
      </c>
      <c r="AL891" s="4">
        <v>454</v>
      </c>
      <c r="AM891" s="4">
        <v>468</v>
      </c>
      <c r="AN891" s="4">
        <v>482</v>
      </c>
      <c r="AO891" s="2">
        <v>496</v>
      </c>
      <c r="AP891" s="4">
        <v>510</v>
      </c>
      <c r="AQ891" s="4">
        <v>524</v>
      </c>
      <c r="AR891" s="4">
        <v>538</v>
      </c>
      <c r="AS891" s="4">
        <v>552</v>
      </c>
      <c r="AT891" s="4">
        <v>566</v>
      </c>
      <c r="AU891" s="4">
        <v>580</v>
      </c>
      <c r="AV891" s="4">
        <v>594</v>
      </c>
      <c r="AW891" s="4">
        <v>608</v>
      </c>
      <c r="AX891" s="4">
        <v>622</v>
      </c>
      <c r="AY891" s="1">
        <v>636</v>
      </c>
      <c r="AZ891" s="4">
        <v>650</v>
      </c>
      <c r="BA891" s="4">
        <v>664</v>
      </c>
      <c r="BB891" s="4">
        <v>678</v>
      </c>
      <c r="BC891" s="4">
        <v>692</v>
      </c>
      <c r="BD891" s="4">
        <v>706</v>
      </c>
      <c r="BE891" s="4">
        <v>720</v>
      </c>
      <c r="BF891" s="4">
        <v>734</v>
      </c>
      <c r="BG891" s="4">
        <v>748</v>
      </c>
      <c r="BH891" s="4">
        <v>762</v>
      </c>
      <c r="BI891" s="2">
        <v>776</v>
      </c>
      <c r="BJ891" s="17" t="s">
        <v>0</v>
      </c>
    </row>
    <row r="892" spans="1:62">
      <c r="A892" s="4" t="s">
        <v>603</v>
      </c>
      <c r="B892" s="14">
        <v>25</v>
      </c>
      <c r="C892" s="14">
        <v>37</v>
      </c>
      <c r="D892" s="14">
        <v>49</v>
      </c>
      <c r="E892" s="14">
        <v>61</v>
      </c>
      <c r="F892" s="14">
        <v>73</v>
      </c>
      <c r="G892" s="14">
        <v>85</v>
      </c>
      <c r="H892" s="14">
        <v>97</v>
      </c>
      <c r="I892" s="4">
        <v>109</v>
      </c>
      <c r="J892" s="15">
        <v>122</v>
      </c>
      <c r="K892" s="1">
        <v>135</v>
      </c>
      <c r="L892" s="4">
        <v>148</v>
      </c>
      <c r="M892" s="4">
        <v>161</v>
      </c>
      <c r="N892" s="4">
        <v>174</v>
      </c>
      <c r="O892" s="4">
        <v>187</v>
      </c>
      <c r="P892" s="4">
        <v>200</v>
      </c>
      <c r="Q892" s="4">
        <v>213</v>
      </c>
      <c r="R892" s="15">
        <v>227</v>
      </c>
      <c r="S892" s="4">
        <v>241</v>
      </c>
      <c r="T892" s="4">
        <v>255</v>
      </c>
      <c r="U892" s="2">
        <v>269</v>
      </c>
      <c r="V892" s="4">
        <v>283</v>
      </c>
      <c r="W892" s="4">
        <v>297</v>
      </c>
      <c r="X892" s="15">
        <v>312</v>
      </c>
      <c r="Y892" s="4">
        <v>327</v>
      </c>
      <c r="Z892" s="4">
        <v>342</v>
      </c>
      <c r="AA892" s="4">
        <v>357</v>
      </c>
      <c r="AB892" s="4">
        <v>372</v>
      </c>
      <c r="AC892" s="4">
        <v>387</v>
      </c>
      <c r="AD892" s="15">
        <v>403</v>
      </c>
      <c r="AE892" s="1">
        <v>419</v>
      </c>
      <c r="AF892" s="4">
        <v>435</v>
      </c>
      <c r="AG892" s="4">
        <v>451</v>
      </c>
      <c r="AH892" s="4">
        <v>467</v>
      </c>
      <c r="AI892" s="4">
        <v>483</v>
      </c>
      <c r="AJ892" s="4">
        <v>499</v>
      </c>
      <c r="AK892" s="4">
        <v>515</v>
      </c>
      <c r="AL892" s="4">
        <v>531</v>
      </c>
      <c r="AM892" s="4">
        <v>547</v>
      </c>
      <c r="AN892" s="4">
        <v>563</v>
      </c>
      <c r="AO892" s="2">
        <v>579</v>
      </c>
      <c r="AP892" s="4">
        <v>595</v>
      </c>
      <c r="AQ892" s="4">
        <v>611</v>
      </c>
      <c r="AR892" s="4">
        <v>627</v>
      </c>
      <c r="AS892" s="4">
        <v>643</v>
      </c>
      <c r="AT892" s="4">
        <v>659</v>
      </c>
      <c r="AU892" s="4">
        <v>675</v>
      </c>
      <c r="AV892" s="4">
        <v>691</v>
      </c>
      <c r="AW892" s="4">
        <v>707</v>
      </c>
      <c r="AX892" s="4">
        <v>723</v>
      </c>
      <c r="AY892" s="1">
        <v>739</v>
      </c>
      <c r="AZ892" s="4">
        <v>755</v>
      </c>
      <c r="BA892" s="4">
        <v>771</v>
      </c>
      <c r="BB892" s="4">
        <v>787</v>
      </c>
      <c r="BC892" s="4">
        <v>803</v>
      </c>
      <c r="BD892" s="4">
        <v>819</v>
      </c>
      <c r="BE892" s="4">
        <v>835</v>
      </c>
      <c r="BF892" s="4">
        <v>851</v>
      </c>
      <c r="BG892" s="4">
        <v>867</v>
      </c>
      <c r="BH892" s="4">
        <v>883</v>
      </c>
      <c r="BI892" s="2">
        <v>899</v>
      </c>
      <c r="BJ892" s="17" t="s">
        <v>0</v>
      </c>
    </row>
    <row r="893" spans="1:62">
      <c r="A893" s="4" t="s">
        <v>847</v>
      </c>
      <c r="B893" s="14">
        <v>25</v>
      </c>
      <c r="C893" s="14">
        <v>40</v>
      </c>
      <c r="D893" s="14">
        <v>55</v>
      </c>
      <c r="E893" s="14">
        <v>70</v>
      </c>
      <c r="F893" s="14">
        <v>85</v>
      </c>
      <c r="G893" s="14">
        <v>100</v>
      </c>
      <c r="H893" s="14">
        <v>115</v>
      </c>
      <c r="I893" s="4">
        <v>130</v>
      </c>
      <c r="J893" s="15">
        <v>150</v>
      </c>
      <c r="K893" s="1">
        <v>170</v>
      </c>
      <c r="L893" s="4">
        <v>190</v>
      </c>
      <c r="M893" s="4">
        <v>210</v>
      </c>
      <c r="N893" s="4">
        <v>230</v>
      </c>
      <c r="O893" s="4">
        <v>250</v>
      </c>
      <c r="P893" s="4">
        <v>270</v>
      </c>
      <c r="Q893" s="4">
        <v>290</v>
      </c>
      <c r="R893" s="15">
        <v>315</v>
      </c>
      <c r="S893" s="4">
        <v>340</v>
      </c>
      <c r="T893" s="4">
        <v>365</v>
      </c>
      <c r="U893" s="2">
        <v>390</v>
      </c>
      <c r="V893" s="4">
        <v>415</v>
      </c>
      <c r="W893" s="4">
        <v>440</v>
      </c>
      <c r="X893" s="15">
        <v>470</v>
      </c>
      <c r="Y893" s="4">
        <v>500</v>
      </c>
      <c r="Z893" s="4">
        <v>530</v>
      </c>
      <c r="AA893" s="4">
        <v>560</v>
      </c>
      <c r="AB893" s="4">
        <v>590</v>
      </c>
      <c r="AC893" s="4">
        <v>620</v>
      </c>
      <c r="AD893" s="15">
        <v>650</v>
      </c>
      <c r="AE893" s="1">
        <v>680</v>
      </c>
      <c r="AF893" s="4">
        <v>710</v>
      </c>
      <c r="AG893" s="4">
        <v>740</v>
      </c>
      <c r="AH893" s="4">
        <v>770</v>
      </c>
      <c r="AI893" s="4">
        <v>800</v>
      </c>
      <c r="AJ893" s="4">
        <v>830</v>
      </c>
      <c r="AK893" s="4">
        <v>860</v>
      </c>
      <c r="AL893" s="4">
        <v>890</v>
      </c>
      <c r="AM893" s="4">
        <v>920</v>
      </c>
      <c r="AN893" s="4">
        <v>950</v>
      </c>
      <c r="AO893" s="2">
        <v>980</v>
      </c>
      <c r="AP893" s="4">
        <v>1010</v>
      </c>
      <c r="AQ893" s="4">
        <v>1040</v>
      </c>
      <c r="AR893" s="4">
        <v>1070</v>
      </c>
      <c r="AS893" s="4">
        <v>1100</v>
      </c>
      <c r="AT893" s="4">
        <v>1130</v>
      </c>
      <c r="AU893" s="4">
        <v>1160</v>
      </c>
      <c r="AV893" s="4">
        <v>1190</v>
      </c>
      <c r="AW893" s="4">
        <v>1220</v>
      </c>
      <c r="AX893" s="4">
        <v>1250</v>
      </c>
      <c r="AY893" s="1">
        <v>1280</v>
      </c>
      <c r="AZ893" s="4">
        <v>1310</v>
      </c>
      <c r="BA893" s="4">
        <v>1340</v>
      </c>
      <c r="BB893" s="4">
        <v>1370</v>
      </c>
      <c r="BC893" s="4">
        <v>1400</v>
      </c>
      <c r="BD893" s="4">
        <v>1430</v>
      </c>
      <c r="BE893" s="4">
        <v>1460</v>
      </c>
      <c r="BF893" s="4">
        <v>1490</v>
      </c>
      <c r="BG893" s="4">
        <v>1520</v>
      </c>
      <c r="BH893" s="4">
        <v>1550</v>
      </c>
      <c r="BI893" s="2">
        <v>1580</v>
      </c>
      <c r="BJ893" s="17" t="s">
        <v>0</v>
      </c>
    </row>
    <row r="894" spans="1:62">
      <c r="A894" s="4" t="s">
        <v>848</v>
      </c>
      <c r="B894" s="14">
        <v>35</v>
      </c>
      <c r="C894" s="14">
        <v>52</v>
      </c>
      <c r="D894" s="14">
        <v>69</v>
      </c>
      <c r="E894" s="14">
        <v>86</v>
      </c>
      <c r="F894" s="14">
        <v>103</v>
      </c>
      <c r="G894" s="14">
        <v>120</v>
      </c>
      <c r="H894" s="14">
        <v>137</v>
      </c>
      <c r="I894" s="4">
        <v>154</v>
      </c>
      <c r="J894" s="15">
        <v>176</v>
      </c>
      <c r="K894" s="1">
        <v>198</v>
      </c>
      <c r="L894" s="4">
        <v>220</v>
      </c>
      <c r="M894" s="4">
        <v>242</v>
      </c>
      <c r="N894" s="4">
        <v>264</v>
      </c>
      <c r="O894" s="4">
        <v>286</v>
      </c>
      <c r="P894" s="4">
        <v>308</v>
      </c>
      <c r="Q894" s="4">
        <v>330</v>
      </c>
      <c r="R894" s="15">
        <v>357</v>
      </c>
      <c r="S894" s="4">
        <v>384</v>
      </c>
      <c r="T894" s="4">
        <v>411</v>
      </c>
      <c r="U894" s="2">
        <v>438</v>
      </c>
      <c r="V894" s="4">
        <v>465</v>
      </c>
      <c r="W894" s="4">
        <v>492</v>
      </c>
      <c r="X894" s="15">
        <v>524</v>
      </c>
      <c r="Y894" s="4">
        <v>556</v>
      </c>
      <c r="Z894" s="4">
        <v>588</v>
      </c>
      <c r="AA894" s="4">
        <v>620</v>
      </c>
      <c r="AB894" s="4">
        <v>652</v>
      </c>
      <c r="AC894" s="4">
        <v>684</v>
      </c>
      <c r="AD894" s="15">
        <v>716</v>
      </c>
      <c r="AE894" s="1">
        <v>748</v>
      </c>
      <c r="AF894" s="4">
        <v>780</v>
      </c>
      <c r="AG894" s="4">
        <v>812</v>
      </c>
      <c r="AH894" s="4">
        <v>844</v>
      </c>
      <c r="AI894" s="4">
        <v>876</v>
      </c>
      <c r="AJ894" s="4">
        <v>908</v>
      </c>
      <c r="AK894" s="4">
        <v>940</v>
      </c>
      <c r="AL894" s="4">
        <v>972</v>
      </c>
      <c r="AM894" s="4">
        <v>1004</v>
      </c>
      <c r="AN894" s="4">
        <v>1036</v>
      </c>
      <c r="AO894" s="2">
        <v>1068</v>
      </c>
      <c r="AP894" s="4">
        <v>1100</v>
      </c>
      <c r="AQ894" s="4">
        <v>1132</v>
      </c>
      <c r="AR894" s="4">
        <v>1164</v>
      </c>
      <c r="AS894" s="4">
        <v>1196</v>
      </c>
      <c r="AT894" s="4">
        <v>1228</v>
      </c>
      <c r="AU894" s="4">
        <v>1260</v>
      </c>
      <c r="AV894" s="4">
        <v>1292</v>
      </c>
      <c r="AW894" s="4">
        <v>1324</v>
      </c>
      <c r="AX894" s="4">
        <v>1356</v>
      </c>
      <c r="AY894" s="1">
        <v>1388</v>
      </c>
      <c r="AZ894" s="4">
        <v>1420</v>
      </c>
      <c r="BA894" s="4">
        <v>1452</v>
      </c>
      <c r="BB894" s="4">
        <v>1484</v>
      </c>
      <c r="BC894" s="4">
        <v>1516</v>
      </c>
      <c r="BD894" s="4">
        <v>1548</v>
      </c>
      <c r="BE894" s="4">
        <v>1580</v>
      </c>
      <c r="BF894" s="4">
        <v>1612</v>
      </c>
      <c r="BG894" s="4">
        <v>1644</v>
      </c>
      <c r="BH894" s="4">
        <v>1676</v>
      </c>
      <c r="BI894" s="2">
        <v>1708</v>
      </c>
      <c r="BJ894" s="17" t="s">
        <v>0</v>
      </c>
    </row>
    <row r="895" spans="1:62">
      <c r="A895" s="4" t="s">
        <v>543</v>
      </c>
      <c r="B895" s="14">
        <v>10</v>
      </c>
      <c r="C895" s="14">
        <v>10.5</v>
      </c>
      <c r="D895" s="14">
        <v>11</v>
      </c>
      <c r="E895" s="14">
        <v>11.5</v>
      </c>
      <c r="F895" s="14">
        <v>12</v>
      </c>
      <c r="G895" s="14">
        <v>12.5</v>
      </c>
      <c r="H895" s="14">
        <v>13</v>
      </c>
      <c r="I895" s="4">
        <v>13.5</v>
      </c>
      <c r="J895" s="15">
        <v>14</v>
      </c>
      <c r="K895" s="1">
        <v>14.5</v>
      </c>
      <c r="L895" s="4">
        <v>15</v>
      </c>
      <c r="M895" s="4">
        <v>15.5</v>
      </c>
      <c r="N895" s="4">
        <v>16</v>
      </c>
      <c r="O895" s="4">
        <v>16.5</v>
      </c>
      <c r="P895" s="4">
        <v>17</v>
      </c>
      <c r="Q895" s="4">
        <v>17.5</v>
      </c>
      <c r="R895" s="15">
        <v>18</v>
      </c>
      <c r="S895" s="4">
        <v>18.5</v>
      </c>
      <c r="T895" s="4">
        <v>19</v>
      </c>
      <c r="U895" s="2">
        <v>19.5</v>
      </c>
      <c r="V895" s="4">
        <v>20</v>
      </c>
      <c r="W895" s="4">
        <v>20.5</v>
      </c>
      <c r="X895" s="15">
        <v>21</v>
      </c>
      <c r="Y895" s="4">
        <v>21</v>
      </c>
      <c r="Z895" s="4">
        <v>22</v>
      </c>
      <c r="AA895" s="4">
        <v>22</v>
      </c>
      <c r="AB895" s="4">
        <v>23</v>
      </c>
      <c r="AC895" s="4">
        <v>23</v>
      </c>
      <c r="AD895" s="15">
        <v>24</v>
      </c>
      <c r="AE895" s="1">
        <v>24</v>
      </c>
      <c r="AF895" s="4">
        <v>25</v>
      </c>
      <c r="AG895" s="4">
        <v>25</v>
      </c>
      <c r="AH895" s="4">
        <v>26</v>
      </c>
      <c r="AI895" s="4">
        <v>26</v>
      </c>
      <c r="AJ895" s="4">
        <v>27</v>
      </c>
      <c r="AK895" s="4">
        <v>27</v>
      </c>
      <c r="AL895" s="4">
        <v>28</v>
      </c>
      <c r="AM895" s="4">
        <v>28</v>
      </c>
      <c r="AN895" s="4">
        <v>29</v>
      </c>
      <c r="AO895" s="2">
        <v>29</v>
      </c>
      <c r="AP895" s="4">
        <v>30</v>
      </c>
      <c r="AQ895" s="4">
        <v>30</v>
      </c>
      <c r="AR895" s="4">
        <v>31</v>
      </c>
      <c r="AS895" s="4">
        <v>31</v>
      </c>
      <c r="AT895" s="4">
        <v>32</v>
      </c>
      <c r="AU895" s="4">
        <v>32</v>
      </c>
      <c r="AV895" s="4">
        <v>33</v>
      </c>
      <c r="AW895" s="4">
        <v>33</v>
      </c>
      <c r="AX895" s="4">
        <v>34</v>
      </c>
      <c r="AY895" s="1">
        <v>34</v>
      </c>
      <c r="AZ895" s="4">
        <v>35</v>
      </c>
      <c r="BA895" s="4">
        <v>35</v>
      </c>
      <c r="BB895" s="4">
        <v>36</v>
      </c>
      <c r="BC895" s="4">
        <v>36</v>
      </c>
      <c r="BD895" s="4">
        <v>37</v>
      </c>
      <c r="BE895" s="4">
        <v>37</v>
      </c>
      <c r="BF895" s="4">
        <v>38</v>
      </c>
      <c r="BG895" s="4">
        <v>38</v>
      </c>
      <c r="BH895" s="4">
        <v>39</v>
      </c>
      <c r="BI895" s="2">
        <v>39</v>
      </c>
      <c r="BJ895" s="17" t="s">
        <v>0</v>
      </c>
    </row>
    <row r="896" spans="1:62">
      <c r="A896" s="4" t="s">
        <v>3</v>
      </c>
      <c r="B896" s="14"/>
      <c r="C896" s="14"/>
      <c r="D896" s="14"/>
      <c r="E896" s="14"/>
      <c r="F896" s="14"/>
      <c r="G896" s="14"/>
      <c r="H896" s="14"/>
      <c r="J896" s="15"/>
      <c r="R896" s="15"/>
      <c r="X896" s="15"/>
      <c r="AD896" s="15"/>
      <c r="BJ896" s="17"/>
    </row>
    <row r="897" spans="1:62">
      <c r="A897" s="4" t="s">
        <v>849</v>
      </c>
      <c r="B897" s="14"/>
      <c r="C897" s="14"/>
      <c r="D897" s="14"/>
      <c r="E897" s="14"/>
      <c r="F897" s="14"/>
      <c r="G897" s="14"/>
      <c r="H897" s="14"/>
      <c r="J897" s="15"/>
      <c r="R897" s="15"/>
      <c r="X897" s="15"/>
      <c r="AD897" s="15"/>
      <c r="BJ897" s="17"/>
    </row>
    <row r="898" spans="1:62">
      <c r="A898" s="4" t="s">
        <v>850</v>
      </c>
      <c r="B898" s="14" t="s">
        <v>0</v>
      </c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851</v>
      </c>
      <c r="B899" s="14" t="s">
        <v>0</v>
      </c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852</v>
      </c>
      <c r="B900" s="14">
        <v>20</v>
      </c>
      <c r="C900" s="14">
        <v>40</v>
      </c>
      <c r="D900" s="14">
        <v>60</v>
      </c>
      <c r="E900" s="14">
        <v>80</v>
      </c>
      <c r="F900" s="14">
        <v>100</v>
      </c>
      <c r="G900" s="14">
        <v>120</v>
      </c>
      <c r="H900" s="14">
        <v>140</v>
      </c>
      <c r="I900" s="4">
        <v>160</v>
      </c>
      <c r="J900" s="15">
        <v>180</v>
      </c>
      <c r="K900" s="1">
        <v>200</v>
      </c>
      <c r="L900" s="4">
        <v>220</v>
      </c>
      <c r="M900" s="4">
        <v>240</v>
      </c>
      <c r="N900" s="4">
        <v>260</v>
      </c>
      <c r="O900" s="4">
        <v>280</v>
      </c>
      <c r="P900" s="4">
        <v>300</v>
      </c>
      <c r="Q900" s="4">
        <v>320</v>
      </c>
      <c r="R900" s="15">
        <v>340</v>
      </c>
      <c r="S900" s="4">
        <v>360</v>
      </c>
      <c r="T900" s="4">
        <v>380</v>
      </c>
      <c r="U900" s="2">
        <v>400</v>
      </c>
      <c r="V900" s="4">
        <v>420</v>
      </c>
      <c r="W900" s="4">
        <v>440</v>
      </c>
      <c r="X900" s="15">
        <v>460</v>
      </c>
      <c r="Y900" s="4">
        <v>480</v>
      </c>
      <c r="Z900" s="4">
        <v>500</v>
      </c>
      <c r="AA900" s="4">
        <v>520</v>
      </c>
      <c r="AB900" s="4">
        <v>540</v>
      </c>
      <c r="AC900" s="4">
        <v>560</v>
      </c>
      <c r="AD900" s="15">
        <v>580</v>
      </c>
      <c r="AE900" s="1">
        <v>600</v>
      </c>
      <c r="AF900" s="4">
        <v>620</v>
      </c>
      <c r="AG900" s="4">
        <v>640</v>
      </c>
      <c r="AH900" s="4">
        <v>660</v>
      </c>
      <c r="AI900" s="4">
        <v>680</v>
      </c>
      <c r="AJ900" s="4">
        <v>700</v>
      </c>
      <c r="AK900" s="4">
        <v>720</v>
      </c>
      <c r="AL900" s="4">
        <v>740</v>
      </c>
      <c r="AM900" s="4">
        <v>760</v>
      </c>
      <c r="AN900" s="4">
        <v>780</v>
      </c>
      <c r="AO900" s="2">
        <v>800</v>
      </c>
      <c r="AP900" s="4">
        <v>820</v>
      </c>
      <c r="AQ900" s="4">
        <v>840</v>
      </c>
      <c r="AR900" s="4">
        <v>860</v>
      </c>
      <c r="AS900" s="4">
        <v>880</v>
      </c>
      <c r="AT900" s="4">
        <v>900</v>
      </c>
      <c r="AU900" s="4">
        <v>920</v>
      </c>
      <c r="AV900" s="4">
        <v>940</v>
      </c>
      <c r="AW900" s="4">
        <v>960</v>
      </c>
      <c r="AX900" s="4">
        <v>980</v>
      </c>
      <c r="AY900" s="1">
        <v>1000</v>
      </c>
      <c r="AZ900" s="4">
        <v>1020</v>
      </c>
      <c r="BA900" s="4">
        <v>1040</v>
      </c>
      <c r="BB900" s="4">
        <v>1060</v>
      </c>
      <c r="BC900" s="4">
        <v>1080</v>
      </c>
      <c r="BD900" s="4">
        <v>1100</v>
      </c>
      <c r="BE900" s="4">
        <v>1120</v>
      </c>
      <c r="BF900" s="4">
        <v>1140</v>
      </c>
      <c r="BG900" s="4">
        <v>1160</v>
      </c>
      <c r="BH900" s="4">
        <v>1180</v>
      </c>
      <c r="BI900" s="2">
        <v>1200</v>
      </c>
      <c r="BJ900" s="17" t="s">
        <v>0</v>
      </c>
    </row>
    <row r="901" spans="1:62">
      <c r="A901" s="4" t="s">
        <v>600</v>
      </c>
      <c r="B901" s="14">
        <v>30</v>
      </c>
      <c r="C901" s="14">
        <v>60</v>
      </c>
      <c r="D901" s="14">
        <v>90</v>
      </c>
      <c r="E901" s="14">
        <v>120</v>
      </c>
      <c r="F901" s="14">
        <v>150</v>
      </c>
      <c r="G901" s="14">
        <v>180</v>
      </c>
      <c r="H901" s="14">
        <v>210</v>
      </c>
      <c r="I901" s="4">
        <v>240</v>
      </c>
      <c r="J901" s="15">
        <v>270</v>
      </c>
      <c r="K901" s="1">
        <v>300</v>
      </c>
      <c r="L901" s="4">
        <v>330</v>
      </c>
      <c r="M901" s="4">
        <v>360</v>
      </c>
      <c r="N901" s="4">
        <v>390</v>
      </c>
      <c r="O901" s="4">
        <v>420</v>
      </c>
      <c r="P901" s="4">
        <v>450</v>
      </c>
      <c r="Q901" s="4">
        <v>480</v>
      </c>
      <c r="R901" s="15">
        <v>510</v>
      </c>
      <c r="S901" s="4">
        <v>540</v>
      </c>
      <c r="T901" s="4">
        <v>570</v>
      </c>
      <c r="U901" s="2">
        <v>600</v>
      </c>
      <c r="V901" s="4">
        <v>630</v>
      </c>
      <c r="W901" s="4">
        <v>660</v>
      </c>
      <c r="X901" s="15">
        <v>690</v>
      </c>
      <c r="Y901" s="4">
        <v>720</v>
      </c>
      <c r="Z901" s="4">
        <v>750</v>
      </c>
      <c r="AA901" s="4">
        <v>780</v>
      </c>
      <c r="AB901" s="4">
        <v>810</v>
      </c>
      <c r="AC901" s="4">
        <v>840</v>
      </c>
      <c r="AD901" s="15">
        <v>870</v>
      </c>
      <c r="AE901" s="1">
        <v>900</v>
      </c>
      <c r="AF901" s="4">
        <v>930</v>
      </c>
      <c r="AG901" s="4">
        <v>960</v>
      </c>
      <c r="AH901" s="4">
        <v>990</v>
      </c>
      <c r="AI901" s="4">
        <v>1020</v>
      </c>
      <c r="AJ901" s="4">
        <v>1050</v>
      </c>
      <c r="AK901" s="4">
        <v>1080</v>
      </c>
      <c r="AL901" s="4">
        <v>1110</v>
      </c>
      <c r="AM901" s="4">
        <v>1140</v>
      </c>
      <c r="AN901" s="4">
        <v>1170</v>
      </c>
      <c r="AO901" s="2">
        <v>1200</v>
      </c>
      <c r="AP901" s="4">
        <v>1230</v>
      </c>
      <c r="AQ901" s="4">
        <v>1260</v>
      </c>
      <c r="AR901" s="4">
        <v>1290</v>
      </c>
      <c r="AS901" s="4">
        <v>1320</v>
      </c>
      <c r="AT901" s="4">
        <v>1350</v>
      </c>
      <c r="AU901" s="4">
        <v>1380</v>
      </c>
      <c r="AV901" s="4">
        <v>1410</v>
      </c>
      <c r="AW901" s="4">
        <v>1440</v>
      </c>
      <c r="AX901" s="4">
        <v>1470</v>
      </c>
      <c r="AY901" s="1">
        <v>1500</v>
      </c>
      <c r="AZ901" s="4">
        <v>1530</v>
      </c>
      <c r="BA901" s="4">
        <v>1560</v>
      </c>
      <c r="BB901" s="4">
        <v>1590</v>
      </c>
      <c r="BC901" s="4">
        <v>1620</v>
      </c>
      <c r="BD901" s="4">
        <v>1650</v>
      </c>
      <c r="BE901" s="4">
        <v>1680</v>
      </c>
      <c r="BF901" s="4">
        <v>1710</v>
      </c>
      <c r="BG901" s="4">
        <v>1740</v>
      </c>
      <c r="BH901" s="4">
        <v>1770</v>
      </c>
      <c r="BI901" s="2">
        <v>1800</v>
      </c>
      <c r="BJ901" s="17" t="s">
        <v>0</v>
      </c>
    </row>
    <row r="902" spans="1:62">
      <c r="A902" s="4" t="s">
        <v>562</v>
      </c>
      <c r="B902" s="14">
        <v>300</v>
      </c>
      <c r="C902" s="14">
        <v>310</v>
      </c>
      <c r="D902" s="14">
        <v>320</v>
      </c>
      <c r="E902" s="14">
        <v>330</v>
      </c>
      <c r="F902" s="14">
        <v>340</v>
      </c>
      <c r="G902" s="14">
        <v>350</v>
      </c>
      <c r="H902" s="14">
        <v>360</v>
      </c>
      <c r="I902" s="4">
        <v>370</v>
      </c>
      <c r="J902" s="15">
        <v>380</v>
      </c>
      <c r="K902" s="1">
        <v>390</v>
      </c>
      <c r="L902" s="4">
        <v>400</v>
      </c>
      <c r="M902" s="4">
        <v>410</v>
      </c>
      <c r="N902" s="4">
        <v>420</v>
      </c>
      <c r="O902" s="4">
        <v>430</v>
      </c>
      <c r="P902" s="4">
        <v>440</v>
      </c>
      <c r="Q902" s="4">
        <v>450</v>
      </c>
      <c r="R902" s="15">
        <v>460</v>
      </c>
      <c r="S902" s="4">
        <v>470</v>
      </c>
      <c r="T902" s="4">
        <v>480</v>
      </c>
      <c r="U902" s="2">
        <v>490</v>
      </c>
      <c r="V902" s="4">
        <v>500</v>
      </c>
      <c r="W902" s="4">
        <v>510</v>
      </c>
      <c r="X902" s="15">
        <v>520</v>
      </c>
      <c r="Y902" s="4">
        <v>530</v>
      </c>
      <c r="Z902" s="4">
        <v>540</v>
      </c>
      <c r="AA902" s="4">
        <v>550</v>
      </c>
      <c r="AB902" s="4">
        <v>560</v>
      </c>
      <c r="AC902" s="4">
        <v>570</v>
      </c>
      <c r="AD902" s="15">
        <v>580</v>
      </c>
      <c r="AE902" s="1">
        <v>590</v>
      </c>
      <c r="AF902" s="4">
        <v>600</v>
      </c>
      <c r="AG902" s="4">
        <v>610</v>
      </c>
      <c r="AH902" s="4">
        <v>620</v>
      </c>
      <c r="AI902" s="4">
        <v>630</v>
      </c>
      <c r="AJ902" s="4">
        <v>640</v>
      </c>
      <c r="AK902" s="4">
        <v>650</v>
      </c>
      <c r="AL902" s="4">
        <v>660</v>
      </c>
      <c r="AM902" s="4">
        <v>670</v>
      </c>
      <c r="AN902" s="4">
        <v>680</v>
      </c>
      <c r="AO902" s="2">
        <v>690</v>
      </c>
      <c r="AP902" s="4">
        <v>700</v>
      </c>
      <c r="AQ902" s="4">
        <v>710</v>
      </c>
      <c r="AR902" s="4">
        <v>720</v>
      </c>
      <c r="AS902" s="4">
        <v>730</v>
      </c>
      <c r="AT902" s="4">
        <v>740</v>
      </c>
      <c r="AU902" s="4">
        <v>750</v>
      </c>
      <c r="AV902" s="4">
        <v>760</v>
      </c>
      <c r="AW902" s="4">
        <v>770</v>
      </c>
      <c r="AX902" s="4">
        <v>780</v>
      </c>
      <c r="AY902" s="1">
        <v>790</v>
      </c>
      <c r="AZ902" s="4">
        <v>800</v>
      </c>
      <c r="BA902" s="4">
        <v>810</v>
      </c>
      <c r="BB902" s="4">
        <v>820</v>
      </c>
      <c r="BC902" s="4">
        <v>830</v>
      </c>
      <c r="BD902" s="4">
        <v>840</v>
      </c>
      <c r="BE902" s="4">
        <v>850</v>
      </c>
      <c r="BF902" s="4">
        <v>860</v>
      </c>
      <c r="BG902" s="4">
        <v>870</v>
      </c>
      <c r="BH902" s="4">
        <v>880</v>
      </c>
      <c r="BI902" s="2">
        <v>890</v>
      </c>
      <c r="BJ902" s="17" t="s">
        <v>0</v>
      </c>
    </row>
    <row r="903" spans="1:62">
      <c r="A903" s="4" t="s">
        <v>3</v>
      </c>
      <c r="B903" s="14"/>
      <c r="C903" s="14"/>
      <c r="D903" s="14"/>
      <c r="E903" s="14"/>
      <c r="F903" s="14"/>
      <c r="G903" s="14"/>
      <c r="H903" s="14"/>
      <c r="J903" s="15"/>
      <c r="R903" s="15"/>
      <c r="X903" s="15"/>
      <c r="AD903" s="15"/>
      <c r="BJ903" s="17"/>
    </row>
    <row r="904" spans="1:62">
      <c r="B904" s="14"/>
      <c r="C904" s="14"/>
      <c r="D904" s="14"/>
      <c r="E904" s="14"/>
      <c r="F904" s="14"/>
      <c r="G904" s="14"/>
      <c r="H904" s="14"/>
      <c r="J904" s="15"/>
      <c r="R904" s="15"/>
      <c r="X904" s="15"/>
      <c r="AD904" s="15"/>
      <c r="BJ904" s="17"/>
    </row>
    <row r="905" spans="1:62">
      <c r="A905" s="4" t="s">
        <v>853</v>
      </c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A906" s="4" t="s">
        <v>854</v>
      </c>
      <c r="B906" s="14">
        <v>-2</v>
      </c>
      <c r="C906" s="14">
        <v>-3</v>
      </c>
      <c r="D906" s="14">
        <v>-4</v>
      </c>
      <c r="E906" s="14">
        <v>-5</v>
      </c>
      <c r="F906" s="14">
        <v>-6</v>
      </c>
      <c r="G906" s="14">
        <v>-7</v>
      </c>
      <c r="H906" s="14">
        <v>-8</v>
      </c>
      <c r="I906" s="4">
        <v>-9</v>
      </c>
      <c r="J906" s="15">
        <v>-10</v>
      </c>
      <c r="K906" s="1">
        <v>-11</v>
      </c>
      <c r="L906" s="4">
        <v>-12</v>
      </c>
      <c r="M906" s="4">
        <v>-13</v>
      </c>
      <c r="N906" s="4">
        <v>-14</v>
      </c>
      <c r="O906" s="4">
        <v>-15</v>
      </c>
      <c r="P906" s="4">
        <v>-16</v>
      </c>
      <c r="Q906" s="4">
        <v>-17</v>
      </c>
      <c r="R906" s="15">
        <v>-18</v>
      </c>
      <c r="S906" s="4">
        <v>-19</v>
      </c>
      <c r="T906" s="4">
        <v>-20</v>
      </c>
      <c r="U906" s="2">
        <v>-21</v>
      </c>
      <c r="V906" s="4">
        <v>-22</v>
      </c>
      <c r="W906" s="4">
        <v>-23</v>
      </c>
      <c r="X906" s="15">
        <v>-24</v>
      </c>
      <c r="Y906" s="4">
        <v>-25</v>
      </c>
      <c r="Z906" s="4">
        <v>-26</v>
      </c>
      <c r="AA906" s="4">
        <v>-27</v>
      </c>
      <c r="AB906" s="4">
        <v>-28</v>
      </c>
      <c r="AC906" s="4">
        <v>-29</v>
      </c>
      <c r="AD906" s="15">
        <v>-30</v>
      </c>
      <c r="AE906" s="1">
        <v>-31</v>
      </c>
      <c r="AF906" s="4">
        <v>-32</v>
      </c>
      <c r="AG906" s="4">
        <v>-33</v>
      </c>
      <c r="AH906" s="4">
        <v>-34</v>
      </c>
      <c r="AI906" s="4">
        <v>-35</v>
      </c>
      <c r="AJ906" s="4">
        <v>-36</v>
      </c>
      <c r="AK906" s="4">
        <v>-37</v>
      </c>
      <c r="AL906" s="4">
        <v>-38</v>
      </c>
      <c r="AM906" s="4">
        <v>-39</v>
      </c>
      <c r="AN906" s="4">
        <v>-40</v>
      </c>
      <c r="AO906" s="2">
        <v>-40</v>
      </c>
      <c r="AP906" s="4">
        <v>-40</v>
      </c>
      <c r="AQ906" s="4">
        <v>-40</v>
      </c>
      <c r="AR906" s="4">
        <v>-40</v>
      </c>
      <c r="AS906" s="4">
        <v>-40</v>
      </c>
      <c r="AT906" s="4">
        <v>-40</v>
      </c>
      <c r="AU906" s="4">
        <v>-40</v>
      </c>
      <c r="AV906" s="4">
        <v>-40</v>
      </c>
      <c r="AW906" s="4">
        <v>-40</v>
      </c>
      <c r="AX906" s="4">
        <v>-40</v>
      </c>
      <c r="AY906" s="1">
        <v>-40</v>
      </c>
      <c r="AZ906" s="4">
        <v>-40</v>
      </c>
      <c r="BA906" s="4">
        <v>-40</v>
      </c>
      <c r="BB906" s="4">
        <v>-40</v>
      </c>
      <c r="BC906" s="4">
        <v>-40</v>
      </c>
      <c r="BD906" s="4">
        <v>-40</v>
      </c>
      <c r="BE906" s="4">
        <v>-40</v>
      </c>
      <c r="BF906" s="4">
        <v>-40</v>
      </c>
      <c r="BG906" s="4">
        <v>-40</v>
      </c>
      <c r="BH906" s="4">
        <v>-40</v>
      </c>
      <c r="BI906" s="2">
        <v>-40</v>
      </c>
      <c r="BJ906" s="17" t="s">
        <v>0</v>
      </c>
    </row>
    <row r="907" spans="1:62">
      <c r="A907" s="4" t="s">
        <v>550</v>
      </c>
      <c r="B907" s="14">
        <v>3</v>
      </c>
      <c r="C907" s="14">
        <v>6</v>
      </c>
      <c r="D907" s="14">
        <v>9</v>
      </c>
      <c r="E907" s="14">
        <v>12</v>
      </c>
      <c r="F907" s="14">
        <v>15</v>
      </c>
      <c r="G907" s="14">
        <v>18</v>
      </c>
      <c r="H907" s="14">
        <v>21</v>
      </c>
      <c r="I907" s="4">
        <v>25</v>
      </c>
      <c r="J907" s="15">
        <v>37</v>
      </c>
      <c r="K907" s="1">
        <v>50</v>
      </c>
      <c r="L907" s="4">
        <v>62</v>
      </c>
      <c r="M907" s="4">
        <v>75</v>
      </c>
      <c r="N907" s="4">
        <v>87</v>
      </c>
      <c r="O907" s="4">
        <v>100</v>
      </c>
      <c r="P907" s="4">
        <v>112</v>
      </c>
      <c r="Q907" s="4">
        <v>125</v>
      </c>
      <c r="R907" s="15">
        <v>162</v>
      </c>
      <c r="S907" s="4">
        <v>200</v>
      </c>
      <c r="T907" s="4">
        <v>237</v>
      </c>
      <c r="U907" s="2">
        <v>275</v>
      </c>
      <c r="V907" s="4">
        <v>312</v>
      </c>
      <c r="W907" s="4">
        <v>350</v>
      </c>
      <c r="X907" s="15">
        <v>412</v>
      </c>
      <c r="Y907" s="4">
        <v>475</v>
      </c>
      <c r="Z907" s="4">
        <v>537</v>
      </c>
      <c r="AA907" s="4">
        <v>600</v>
      </c>
      <c r="AB907" s="4">
        <v>662</v>
      </c>
      <c r="AC907" s="4">
        <v>725</v>
      </c>
      <c r="AD907" s="15">
        <v>812</v>
      </c>
      <c r="AE907" s="1">
        <v>900</v>
      </c>
      <c r="AF907" s="4">
        <v>987</v>
      </c>
      <c r="AG907" s="4">
        <v>1075</v>
      </c>
      <c r="AH907" s="4">
        <v>1162</v>
      </c>
      <c r="AI907" s="4">
        <v>1250</v>
      </c>
      <c r="AJ907" s="4">
        <v>1337</v>
      </c>
      <c r="AK907" s="4">
        <v>1425</v>
      </c>
      <c r="AL907" s="4">
        <v>1512</v>
      </c>
      <c r="AM907" s="4">
        <v>1600</v>
      </c>
      <c r="AN907" s="4">
        <v>1687</v>
      </c>
      <c r="AO907" s="2">
        <v>1775</v>
      </c>
      <c r="AP907" s="4">
        <v>1862</v>
      </c>
      <c r="AQ907" s="4">
        <v>1950</v>
      </c>
      <c r="AR907" s="4">
        <v>2037</v>
      </c>
      <c r="AS907" s="4">
        <v>2125</v>
      </c>
      <c r="AT907" s="4">
        <v>2212</v>
      </c>
      <c r="AU907" s="4">
        <v>2300</v>
      </c>
      <c r="AV907" s="4">
        <v>2387</v>
      </c>
      <c r="AW907" s="4">
        <v>2475</v>
      </c>
      <c r="AX907" s="4">
        <v>2562</v>
      </c>
      <c r="AY907" s="1">
        <v>2650</v>
      </c>
      <c r="AZ907" s="4">
        <v>2737</v>
      </c>
      <c r="BA907" s="4">
        <v>2825</v>
      </c>
      <c r="BB907" s="4">
        <v>2912</v>
      </c>
      <c r="BC907" s="4">
        <v>3000</v>
      </c>
      <c r="BD907" s="4">
        <v>3087</v>
      </c>
      <c r="BE907" s="4">
        <v>3175</v>
      </c>
      <c r="BF907" s="4">
        <v>3262</v>
      </c>
      <c r="BG907" s="4">
        <v>3350</v>
      </c>
      <c r="BH907" s="4">
        <v>3437</v>
      </c>
      <c r="BI907" s="2">
        <v>3525</v>
      </c>
      <c r="BJ907" s="17" t="s">
        <v>0</v>
      </c>
    </row>
    <row r="908" spans="1:62">
      <c r="A908" s="4" t="s">
        <v>551</v>
      </c>
      <c r="B908" s="14">
        <v>6</v>
      </c>
      <c r="C908" s="14">
        <v>9</v>
      </c>
      <c r="D908" s="14">
        <v>12</v>
      </c>
      <c r="E908" s="14">
        <v>15</v>
      </c>
      <c r="F908" s="14">
        <v>18</v>
      </c>
      <c r="G908" s="14">
        <v>21</v>
      </c>
      <c r="H908" s="14">
        <v>25</v>
      </c>
      <c r="I908" s="4">
        <v>28</v>
      </c>
      <c r="J908" s="15">
        <v>40</v>
      </c>
      <c r="K908" s="1">
        <v>53</v>
      </c>
      <c r="L908" s="4">
        <v>65</v>
      </c>
      <c r="M908" s="4">
        <v>78</v>
      </c>
      <c r="N908" s="4">
        <v>90</v>
      </c>
      <c r="O908" s="4">
        <v>103</v>
      </c>
      <c r="P908" s="4">
        <v>115</v>
      </c>
      <c r="Q908" s="4">
        <v>128</v>
      </c>
      <c r="R908" s="15">
        <v>165</v>
      </c>
      <c r="S908" s="4">
        <v>203</v>
      </c>
      <c r="T908" s="4">
        <v>240</v>
      </c>
      <c r="U908" s="2">
        <v>278</v>
      </c>
      <c r="V908" s="4">
        <v>315</v>
      </c>
      <c r="W908" s="4">
        <v>353</v>
      </c>
      <c r="X908" s="15">
        <v>415</v>
      </c>
      <c r="Y908" s="4">
        <v>478</v>
      </c>
      <c r="Z908" s="4">
        <v>540</v>
      </c>
      <c r="AA908" s="4">
        <v>603</v>
      </c>
      <c r="AB908" s="4">
        <v>665</v>
      </c>
      <c r="AC908" s="4">
        <v>728</v>
      </c>
      <c r="AD908" s="15">
        <v>815</v>
      </c>
      <c r="AE908" s="1">
        <v>903</v>
      </c>
      <c r="AF908" s="4">
        <v>990</v>
      </c>
      <c r="AG908" s="4">
        <v>1078</v>
      </c>
      <c r="AH908" s="4">
        <v>1165</v>
      </c>
      <c r="AI908" s="4">
        <v>1253</v>
      </c>
      <c r="AJ908" s="4">
        <v>1340</v>
      </c>
      <c r="AK908" s="4">
        <v>1428</v>
      </c>
      <c r="AL908" s="4">
        <v>1515</v>
      </c>
      <c r="AM908" s="4">
        <v>1603</v>
      </c>
      <c r="AN908" s="4">
        <v>1690</v>
      </c>
      <c r="AO908" s="2">
        <v>1778</v>
      </c>
      <c r="AP908" s="4">
        <v>1865</v>
      </c>
      <c r="AQ908" s="4">
        <v>1953</v>
      </c>
      <c r="AR908" s="4">
        <v>2040</v>
      </c>
      <c r="AS908" s="4">
        <v>2128</v>
      </c>
      <c r="AT908" s="4">
        <v>2215</v>
      </c>
      <c r="AU908" s="4">
        <v>2303</v>
      </c>
      <c r="AV908" s="4">
        <v>2390</v>
      </c>
      <c r="AW908" s="4">
        <v>2478</v>
      </c>
      <c r="AX908" s="4">
        <v>2565</v>
      </c>
      <c r="AY908" s="1">
        <v>2653</v>
      </c>
      <c r="AZ908" s="4">
        <v>2740</v>
      </c>
      <c r="BA908" s="4">
        <v>2828</v>
      </c>
      <c r="BB908" s="4">
        <v>2915</v>
      </c>
      <c r="BC908" s="4">
        <v>3003</v>
      </c>
      <c r="BD908" s="4">
        <v>3090</v>
      </c>
      <c r="BE908" s="4">
        <v>3178</v>
      </c>
      <c r="BF908" s="4">
        <v>3265</v>
      </c>
      <c r="BG908" s="4">
        <v>3353</v>
      </c>
      <c r="BH908" s="4">
        <v>3440</v>
      </c>
      <c r="BI908" s="2">
        <v>3528</v>
      </c>
      <c r="BJ908" s="17" t="s">
        <v>0</v>
      </c>
    </row>
    <row r="909" spans="1:62">
      <c r="A909" s="4" t="s">
        <v>855</v>
      </c>
      <c r="B909" s="14">
        <v>50</v>
      </c>
      <c r="C909" s="14">
        <v>80</v>
      </c>
      <c r="D909" s="14">
        <v>110</v>
      </c>
      <c r="E909" s="14">
        <v>140</v>
      </c>
      <c r="F909" s="14">
        <v>170</v>
      </c>
      <c r="G909" s="14">
        <v>200</v>
      </c>
      <c r="H909" s="14">
        <v>230</v>
      </c>
      <c r="I909" s="4">
        <v>260</v>
      </c>
      <c r="J909" s="15">
        <v>290</v>
      </c>
      <c r="K909" s="1">
        <v>320</v>
      </c>
      <c r="L909" s="4">
        <v>350</v>
      </c>
      <c r="M909" s="4">
        <v>380</v>
      </c>
      <c r="N909" s="4">
        <v>410</v>
      </c>
      <c r="O909" s="4">
        <v>440</v>
      </c>
      <c r="P909" s="4">
        <v>470</v>
      </c>
      <c r="Q909" s="4">
        <v>500</v>
      </c>
      <c r="R909" s="15">
        <v>530</v>
      </c>
      <c r="S909" s="4">
        <v>560</v>
      </c>
      <c r="T909" s="4">
        <v>590</v>
      </c>
      <c r="U909" s="2">
        <v>620</v>
      </c>
      <c r="V909" s="4">
        <v>650</v>
      </c>
      <c r="W909" s="4">
        <v>680</v>
      </c>
      <c r="X909" s="15">
        <v>710</v>
      </c>
      <c r="Y909" s="4">
        <v>740</v>
      </c>
      <c r="Z909" s="4">
        <v>770</v>
      </c>
      <c r="AA909" s="4">
        <v>800</v>
      </c>
      <c r="AB909" s="4">
        <v>830</v>
      </c>
      <c r="AC909" s="4">
        <v>860</v>
      </c>
      <c r="AD909" s="15">
        <v>890</v>
      </c>
      <c r="AE909" s="1">
        <v>920</v>
      </c>
      <c r="AF909" s="4">
        <v>950</v>
      </c>
      <c r="AG909" s="4">
        <v>980</v>
      </c>
      <c r="AH909" s="4">
        <v>1010</v>
      </c>
      <c r="AI909" s="4">
        <v>1040</v>
      </c>
      <c r="AJ909" s="4">
        <v>1070</v>
      </c>
      <c r="AK909" s="4">
        <v>1100</v>
      </c>
      <c r="AL909" s="4">
        <v>1130</v>
      </c>
      <c r="AM909" s="4">
        <v>1160</v>
      </c>
      <c r="AN909" s="4">
        <v>1190</v>
      </c>
      <c r="AO909" s="2">
        <v>1220</v>
      </c>
      <c r="AP909" s="4">
        <v>1250</v>
      </c>
      <c r="AQ909" s="4">
        <v>1280</v>
      </c>
      <c r="AR909" s="4">
        <v>1310</v>
      </c>
      <c r="AS909" s="4">
        <v>1340</v>
      </c>
      <c r="AT909" s="4">
        <v>1370</v>
      </c>
      <c r="AU909" s="4">
        <v>1400</v>
      </c>
      <c r="AV909" s="4">
        <v>1430</v>
      </c>
      <c r="AW909" s="4">
        <v>1460</v>
      </c>
      <c r="AX909" s="4">
        <v>1490</v>
      </c>
      <c r="AY909" s="1">
        <v>1520</v>
      </c>
      <c r="AZ909" s="4">
        <v>1550</v>
      </c>
      <c r="BA909" s="4">
        <v>1580</v>
      </c>
      <c r="BB909" s="4">
        <v>1610</v>
      </c>
      <c r="BC909" s="4">
        <v>1640</v>
      </c>
      <c r="BD909" s="4">
        <v>1670</v>
      </c>
      <c r="BE909" s="4">
        <v>1700</v>
      </c>
      <c r="BF909" s="4">
        <v>1730</v>
      </c>
      <c r="BG909" s="4">
        <v>1760</v>
      </c>
      <c r="BH909" s="4">
        <v>1790</v>
      </c>
      <c r="BI909" s="2">
        <v>1820</v>
      </c>
      <c r="BJ909" s="17" t="s">
        <v>0</v>
      </c>
    </row>
    <row r="910" spans="1:62">
      <c r="A910" s="4" t="s">
        <v>543</v>
      </c>
      <c r="B910" s="14">
        <v>1.5</v>
      </c>
      <c r="C910" s="14">
        <v>1.6</v>
      </c>
      <c r="D910" s="14">
        <v>1.7</v>
      </c>
      <c r="E910" s="14">
        <v>1.8</v>
      </c>
      <c r="F910" s="14">
        <v>2</v>
      </c>
      <c r="G910" s="14">
        <v>2.1</v>
      </c>
      <c r="H910" s="14">
        <v>2.2000000000000002</v>
      </c>
      <c r="I910" s="4">
        <v>2.2999999999999998</v>
      </c>
      <c r="J910" s="15">
        <v>2.5</v>
      </c>
      <c r="K910" s="1">
        <v>2.6</v>
      </c>
      <c r="L910" s="4">
        <v>2.7</v>
      </c>
      <c r="M910" s="4">
        <v>2.8</v>
      </c>
      <c r="N910" s="4">
        <v>3</v>
      </c>
      <c r="O910" s="4">
        <v>3.1</v>
      </c>
      <c r="P910" s="4">
        <v>3.2</v>
      </c>
      <c r="Q910" s="4">
        <v>3.3</v>
      </c>
      <c r="R910" s="15">
        <v>3.5</v>
      </c>
      <c r="S910" s="4">
        <v>3.6</v>
      </c>
      <c r="T910" s="4">
        <v>3.7</v>
      </c>
      <c r="U910" s="2">
        <v>3.8</v>
      </c>
      <c r="V910" s="4">
        <v>4</v>
      </c>
      <c r="W910" s="4">
        <v>4.0999999999999996</v>
      </c>
      <c r="X910" s="15">
        <v>4.2</v>
      </c>
      <c r="Y910" s="4">
        <v>4.3</v>
      </c>
      <c r="Z910" s="4">
        <v>4.5</v>
      </c>
      <c r="AA910" s="4">
        <v>4.5999999999999996</v>
      </c>
      <c r="AB910" s="4">
        <v>4.7</v>
      </c>
      <c r="AC910" s="4">
        <v>4.8</v>
      </c>
      <c r="AD910" s="15">
        <v>5</v>
      </c>
      <c r="AE910" s="1">
        <v>5.0999999999999996</v>
      </c>
      <c r="AF910" s="4">
        <v>5.2</v>
      </c>
      <c r="AG910" s="4">
        <v>5.3</v>
      </c>
      <c r="AH910" s="4">
        <v>5.5</v>
      </c>
      <c r="AI910" s="4">
        <v>5.6</v>
      </c>
      <c r="AJ910" s="4">
        <v>5.7</v>
      </c>
      <c r="AK910" s="4">
        <v>5.8</v>
      </c>
      <c r="AL910" s="4">
        <v>6</v>
      </c>
      <c r="AM910" s="4">
        <v>6.1</v>
      </c>
      <c r="AN910" s="4">
        <v>6.2</v>
      </c>
      <c r="AO910" s="2">
        <v>6.3</v>
      </c>
      <c r="AP910" s="4">
        <v>6.5</v>
      </c>
      <c r="AQ910" s="4">
        <v>6.6</v>
      </c>
      <c r="AR910" s="4">
        <v>6.7</v>
      </c>
      <c r="AS910" s="4">
        <v>6.8</v>
      </c>
      <c r="AT910" s="4">
        <v>7</v>
      </c>
      <c r="AU910" s="4">
        <v>7.1</v>
      </c>
      <c r="AV910" s="4">
        <v>7.2</v>
      </c>
      <c r="AW910" s="4">
        <v>7.3</v>
      </c>
      <c r="AX910" s="4">
        <v>7.5</v>
      </c>
      <c r="AY910" s="1">
        <v>7.6</v>
      </c>
      <c r="AZ910" s="4">
        <v>7.7</v>
      </c>
      <c r="BA910" s="4">
        <v>7.8</v>
      </c>
      <c r="BB910" s="4">
        <v>8</v>
      </c>
      <c r="BC910" s="4">
        <v>8.1</v>
      </c>
      <c r="BD910" s="4">
        <v>8.1999999999999993</v>
      </c>
      <c r="BE910" s="4">
        <v>8.3000000000000007</v>
      </c>
      <c r="BF910" s="4">
        <v>8.5</v>
      </c>
      <c r="BG910" s="4">
        <v>8.6</v>
      </c>
      <c r="BH910" s="4">
        <v>8.6999999999999993</v>
      </c>
      <c r="BI910" s="2">
        <v>8.8000000000000007</v>
      </c>
      <c r="BJ910" s="17" t="s">
        <v>0</v>
      </c>
    </row>
    <row r="911" spans="1:62">
      <c r="A911" s="4" t="s">
        <v>3</v>
      </c>
      <c r="B911" s="14"/>
      <c r="C911" s="14"/>
      <c r="D911" s="14"/>
      <c r="E911" s="14"/>
      <c r="F911" s="14"/>
      <c r="G911" s="14"/>
      <c r="H911" s="14"/>
      <c r="J911" s="15"/>
      <c r="R911" s="15"/>
      <c r="X911" s="15"/>
      <c r="AD911" s="15"/>
      <c r="BJ911" s="17"/>
    </row>
    <row r="912" spans="1:62">
      <c r="A912" s="4" t="s">
        <v>856</v>
      </c>
      <c r="B912" s="14"/>
      <c r="C912" s="14"/>
      <c r="D912" s="14"/>
      <c r="E912" s="14"/>
      <c r="F912" s="14"/>
      <c r="G912" s="14"/>
      <c r="H912" s="14"/>
      <c r="J912" s="15"/>
      <c r="R912" s="15"/>
      <c r="X912" s="15"/>
      <c r="AD912" s="15"/>
      <c r="BJ912" s="17"/>
    </row>
    <row r="913" spans="1:62">
      <c r="A913" s="4" t="s">
        <v>857</v>
      </c>
      <c r="B913" s="14">
        <v>2</v>
      </c>
      <c r="C913" s="14">
        <v>3</v>
      </c>
      <c r="D913" s="14">
        <v>4</v>
      </c>
      <c r="E913" s="14">
        <v>5</v>
      </c>
      <c r="F913" s="14">
        <v>6</v>
      </c>
      <c r="G913" s="14">
        <v>7</v>
      </c>
      <c r="H913" s="14">
        <v>8</v>
      </c>
      <c r="I913" s="4">
        <v>9</v>
      </c>
      <c r="J913" s="15">
        <v>10</v>
      </c>
      <c r="K913" s="1">
        <v>11</v>
      </c>
      <c r="L913" s="4">
        <v>12</v>
      </c>
      <c r="M913" s="4">
        <v>13</v>
      </c>
      <c r="N913" s="4">
        <v>14</v>
      </c>
      <c r="O913" s="4">
        <v>15</v>
      </c>
      <c r="P913" s="4">
        <v>16</v>
      </c>
      <c r="Q913" s="4">
        <v>17</v>
      </c>
      <c r="R913" s="15">
        <v>18</v>
      </c>
      <c r="S913" s="4">
        <v>19</v>
      </c>
      <c r="T913" s="4">
        <v>20</v>
      </c>
      <c r="U913" s="2">
        <v>21</v>
      </c>
      <c r="V913" s="4">
        <v>22</v>
      </c>
      <c r="W913" s="4">
        <v>23</v>
      </c>
      <c r="X913" s="15">
        <v>24</v>
      </c>
      <c r="Y913" s="4">
        <v>24</v>
      </c>
      <c r="Z913" s="4">
        <v>24</v>
      </c>
      <c r="AA913" s="4">
        <v>24</v>
      </c>
      <c r="AB913" s="4">
        <v>24</v>
      </c>
      <c r="AC913" s="4">
        <v>24</v>
      </c>
      <c r="AD913" s="15">
        <v>24</v>
      </c>
      <c r="AE913" s="1">
        <v>24</v>
      </c>
      <c r="AF913" s="4">
        <v>24</v>
      </c>
      <c r="AG913" s="4">
        <v>24</v>
      </c>
      <c r="AH913" s="4">
        <v>24</v>
      </c>
      <c r="AI913" s="4">
        <v>24</v>
      </c>
      <c r="AJ913" s="4">
        <v>24</v>
      </c>
      <c r="AK913" s="4">
        <v>24</v>
      </c>
      <c r="AL913" s="4">
        <v>24</v>
      </c>
      <c r="AM913" s="4">
        <v>24</v>
      </c>
      <c r="AN913" s="4">
        <v>24</v>
      </c>
      <c r="AO913" s="2">
        <v>24</v>
      </c>
      <c r="AP913" s="4">
        <v>24</v>
      </c>
      <c r="AQ913" s="4">
        <v>24</v>
      </c>
      <c r="AR913" s="4">
        <v>24</v>
      </c>
      <c r="AS913" s="4">
        <v>24</v>
      </c>
      <c r="AT913" s="4">
        <v>24</v>
      </c>
      <c r="AU913" s="4">
        <v>24</v>
      </c>
      <c r="AV913" s="4">
        <v>24</v>
      </c>
      <c r="AW913" s="4">
        <v>24</v>
      </c>
      <c r="AX913" s="4">
        <v>24</v>
      </c>
      <c r="AY913" s="1">
        <v>24</v>
      </c>
      <c r="AZ913" s="4">
        <v>24</v>
      </c>
      <c r="BA913" s="4">
        <v>24</v>
      </c>
      <c r="BB913" s="4">
        <v>24</v>
      </c>
      <c r="BC913" s="4">
        <v>24</v>
      </c>
      <c r="BD913" s="4">
        <v>24</v>
      </c>
      <c r="BE913" s="4">
        <v>24</v>
      </c>
      <c r="BF913" s="4">
        <v>24</v>
      </c>
      <c r="BG913" s="4">
        <v>24</v>
      </c>
      <c r="BH913" s="4">
        <v>24</v>
      </c>
      <c r="BI913" s="2">
        <v>24</v>
      </c>
      <c r="BJ913" s="17" t="s">
        <v>0</v>
      </c>
    </row>
    <row r="914" spans="1:62">
      <c r="A914" s="4" t="s">
        <v>597</v>
      </c>
      <c r="B914" s="14">
        <v>1</v>
      </c>
      <c r="C914" s="14">
        <v>2</v>
      </c>
      <c r="D914" s="14">
        <v>2</v>
      </c>
      <c r="E914" s="14">
        <v>3</v>
      </c>
      <c r="F914" s="14">
        <v>3</v>
      </c>
      <c r="G914" s="14">
        <v>4</v>
      </c>
      <c r="H914" s="14">
        <v>4</v>
      </c>
      <c r="I914" s="4">
        <v>5</v>
      </c>
      <c r="J914" s="15">
        <v>6</v>
      </c>
      <c r="K914" s="1">
        <v>7</v>
      </c>
      <c r="L914" s="4">
        <v>8</v>
      </c>
      <c r="M914" s="4">
        <v>9</v>
      </c>
      <c r="N914" s="4">
        <v>10</v>
      </c>
      <c r="O914" s="4">
        <v>11</v>
      </c>
      <c r="P914" s="4">
        <v>12</v>
      </c>
      <c r="Q914" s="4">
        <v>13</v>
      </c>
      <c r="R914" s="15">
        <v>17</v>
      </c>
      <c r="S914" s="4">
        <v>21</v>
      </c>
      <c r="T914" s="4">
        <v>25</v>
      </c>
      <c r="U914" s="2">
        <v>29</v>
      </c>
      <c r="V914" s="4">
        <v>33</v>
      </c>
      <c r="W914" s="4">
        <v>37</v>
      </c>
      <c r="X914" s="15">
        <v>44</v>
      </c>
      <c r="Y914" s="4">
        <v>52</v>
      </c>
      <c r="Z914" s="4">
        <v>59</v>
      </c>
      <c r="AA914" s="4">
        <v>67</v>
      </c>
      <c r="AB914" s="4">
        <v>74</v>
      </c>
      <c r="AC914" s="4">
        <v>82</v>
      </c>
      <c r="AD914" s="15">
        <v>93</v>
      </c>
      <c r="AE914" s="1">
        <v>105</v>
      </c>
      <c r="AF914" s="4">
        <v>116</v>
      </c>
      <c r="AG914" s="4">
        <v>128</v>
      </c>
      <c r="AH914" s="4">
        <v>139</v>
      </c>
      <c r="AI914" s="4">
        <v>151</v>
      </c>
      <c r="AJ914" s="4">
        <v>162</v>
      </c>
      <c r="AK914" s="4">
        <v>174</v>
      </c>
      <c r="AL914" s="4">
        <v>185</v>
      </c>
      <c r="AM914" s="4">
        <v>197</v>
      </c>
      <c r="AN914" s="4">
        <v>208</v>
      </c>
      <c r="AO914" s="2">
        <v>220</v>
      </c>
      <c r="AP914" s="4">
        <v>231</v>
      </c>
      <c r="AQ914" s="4">
        <v>243</v>
      </c>
      <c r="AR914" s="4">
        <v>254</v>
      </c>
      <c r="AS914" s="4">
        <v>266</v>
      </c>
      <c r="AT914" s="4">
        <v>277</v>
      </c>
      <c r="AU914" s="4">
        <v>289</v>
      </c>
      <c r="AV914" s="4">
        <v>300</v>
      </c>
      <c r="AW914" s="4">
        <v>312</v>
      </c>
      <c r="AX914" s="4">
        <v>323</v>
      </c>
      <c r="AY914" s="1">
        <v>335</v>
      </c>
      <c r="AZ914" s="4">
        <v>346</v>
      </c>
      <c r="BA914" s="4">
        <v>358</v>
      </c>
      <c r="BB914" s="4">
        <v>369</v>
      </c>
      <c r="BC914" s="4">
        <v>381</v>
      </c>
      <c r="BD914" s="4">
        <v>392</v>
      </c>
      <c r="BE914" s="4">
        <v>404</v>
      </c>
      <c r="BF914" s="4">
        <v>415</v>
      </c>
      <c r="BG914" s="4">
        <v>427</v>
      </c>
      <c r="BH914" s="4">
        <v>438</v>
      </c>
      <c r="BI914" s="2">
        <v>450</v>
      </c>
      <c r="BJ914" s="17" t="s">
        <v>0</v>
      </c>
    </row>
    <row r="915" spans="1:62">
      <c r="A915" s="4" t="s">
        <v>598</v>
      </c>
      <c r="B915" s="14">
        <v>3</v>
      </c>
      <c r="C915" s="14">
        <v>4</v>
      </c>
      <c r="D915" s="14">
        <v>5</v>
      </c>
      <c r="E915" s="14">
        <v>6</v>
      </c>
      <c r="F915" s="14">
        <v>7</v>
      </c>
      <c r="G915" s="14">
        <v>8</v>
      </c>
      <c r="H915" s="14">
        <v>9</v>
      </c>
      <c r="I915" s="4">
        <v>10</v>
      </c>
      <c r="J915" s="15">
        <v>11</v>
      </c>
      <c r="K915" s="1">
        <v>13</v>
      </c>
      <c r="L915" s="4">
        <v>14</v>
      </c>
      <c r="M915" s="4">
        <v>16</v>
      </c>
      <c r="N915" s="4">
        <v>17</v>
      </c>
      <c r="O915" s="4">
        <v>19</v>
      </c>
      <c r="P915" s="4">
        <v>20</v>
      </c>
      <c r="Q915" s="4">
        <v>22</v>
      </c>
      <c r="R915" s="15">
        <v>27</v>
      </c>
      <c r="S915" s="4">
        <v>32</v>
      </c>
      <c r="T915" s="4">
        <v>37</v>
      </c>
      <c r="U915" s="2">
        <v>42</v>
      </c>
      <c r="V915" s="4">
        <v>47</v>
      </c>
      <c r="W915" s="4">
        <v>52</v>
      </c>
      <c r="X915" s="15">
        <v>61</v>
      </c>
      <c r="Y915" s="4">
        <v>70</v>
      </c>
      <c r="Z915" s="4">
        <v>79</v>
      </c>
      <c r="AA915" s="4">
        <v>88</v>
      </c>
      <c r="AB915" s="4">
        <v>97</v>
      </c>
      <c r="AC915" s="4">
        <v>106</v>
      </c>
      <c r="AD915" s="15">
        <v>119</v>
      </c>
      <c r="AE915" s="1">
        <v>133</v>
      </c>
      <c r="AF915" s="4">
        <v>146</v>
      </c>
      <c r="AG915" s="4">
        <v>160</v>
      </c>
      <c r="AH915" s="4">
        <v>173</v>
      </c>
      <c r="AI915" s="4">
        <v>187</v>
      </c>
      <c r="AJ915" s="4">
        <v>200</v>
      </c>
      <c r="AK915" s="4">
        <v>214</v>
      </c>
      <c r="AL915" s="4">
        <v>227</v>
      </c>
      <c r="AM915" s="4">
        <v>241</v>
      </c>
      <c r="AN915" s="4">
        <v>254</v>
      </c>
      <c r="AO915" s="2">
        <v>268</v>
      </c>
      <c r="AP915" s="4">
        <v>281</v>
      </c>
      <c r="AQ915" s="4">
        <v>295</v>
      </c>
      <c r="AR915" s="4">
        <v>308</v>
      </c>
      <c r="AS915" s="4">
        <v>322</v>
      </c>
      <c r="AT915" s="4">
        <v>335</v>
      </c>
      <c r="AU915" s="4">
        <v>349</v>
      </c>
      <c r="AV915" s="4">
        <v>362</v>
      </c>
      <c r="AW915" s="4">
        <v>376</v>
      </c>
      <c r="AX915" s="4">
        <v>389</v>
      </c>
      <c r="AY915" s="1">
        <v>403</v>
      </c>
      <c r="AZ915" s="4">
        <v>416</v>
      </c>
      <c r="BA915" s="4">
        <v>430</v>
      </c>
      <c r="BB915" s="4">
        <v>443</v>
      </c>
      <c r="BC915" s="4">
        <v>457</v>
      </c>
      <c r="BD915" s="4">
        <v>470</v>
      </c>
      <c r="BE915" s="4">
        <v>484</v>
      </c>
      <c r="BF915" s="4">
        <v>497</v>
      </c>
      <c r="BG915" s="4">
        <v>511</v>
      </c>
      <c r="BH915" s="4">
        <v>524</v>
      </c>
      <c r="BI915" s="2">
        <v>538</v>
      </c>
      <c r="BJ915" s="17" t="s">
        <v>0</v>
      </c>
    </row>
    <row r="916" spans="1:62">
      <c r="A916" s="4" t="s">
        <v>543</v>
      </c>
      <c r="B916" s="14">
        <v>3</v>
      </c>
      <c r="C916" s="14">
        <v>3.5</v>
      </c>
      <c r="D916" s="14">
        <v>4</v>
      </c>
      <c r="E916" s="14">
        <v>4.5</v>
      </c>
      <c r="F916" s="14">
        <v>5</v>
      </c>
      <c r="G916" s="14">
        <v>5.5</v>
      </c>
      <c r="H916" s="14">
        <v>6</v>
      </c>
      <c r="I916" s="4">
        <v>6.5</v>
      </c>
      <c r="J916" s="15">
        <v>7</v>
      </c>
      <c r="K916" s="1">
        <v>7.5</v>
      </c>
      <c r="L916" s="4">
        <v>8</v>
      </c>
      <c r="M916" s="4">
        <v>8.5</v>
      </c>
      <c r="N916" s="4">
        <v>9</v>
      </c>
      <c r="O916" s="4">
        <v>9.5</v>
      </c>
      <c r="P916" s="4">
        <v>10</v>
      </c>
      <c r="Q916" s="4">
        <v>10.5</v>
      </c>
      <c r="R916" s="15">
        <v>11</v>
      </c>
      <c r="S916" s="4">
        <v>11.5</v>
      </c>
      <c r="T916" s="4">
        <v>12</v>
      </c>
      <c r="U916" s="2">
        <v>12.5</v>
      </c>
      <c r="V916" s="4">
        <v>13</v>
      </c>
      <c r="W916" s="4">
        <v>13.5</v>
      </c>
      <c r="X916" s="15">
        <v>14</v>
      </c>
      <c r="Y916" s="4">
        <v>14.5</v>
      </c>
      <c r="Z916" s="4">
        <v>15</v>
      </c>
      <c r="AA916" s="4">
        <v>15.5</v>
      </c>
      <c r="AB916" s="4">
        <v>16</v>
      </c>
      <c r="AC916" s="4">
        <v>16.5</v>
      </c>
      <c r="AD916" s="15">
        <v>17</v>
      </c>
      <c r="AE916" s="1">
        <v>17.5</v>
      </c>
      <c r="AF916" s="4">
        <v>18</v>
      </c>
      <c r="AG916" s="4">
        <v>18.5</v>
      </c>
      <c r="AH916" s="4">
        <v>19</v>
      </c>
      <c r="AI916" s="4">
        <v>19.5</v>
      </c>
      <c r="AJ916" s="4">
        <v>20</v>
      </c>
      <c r="AK916" s="4">
        <v>20.5</v>
      </c>
      <c r="AL916" s="4">
        <v>21</v>
      </c>
      <c r="AM916" s="4">
        <v>21.5</v>
      </c>
      <c r="AN916" s="4">
        <v>22</v>
      </c>
      <c r="AO916" s="2">
        <v>22.5</v>
      </c>
      <c r="AP916" s="4">
        <v>23</v>
      </c>
      <c r="AQ916" s="4">
        <v>23.5</v>
      </c>
      <c r="AR916" s="4">
        <v>24</v>
      </c>
      <c r="AS916" s="4">
        <v>24.5</v>
      </c>
      <c r="AT916" s="4">
        <v>25</v>
      </c>
      <c r="AU916" s="4">
        <v>25</v>
      </c>
      <c r="AV916" s="4">
        <v>26</v>
      </c>
      <c r="AW916" s="4">
        <v>26</v>
      </c>
      <c r="AX916" s="4">
        <v>27</v>
      </c>
      <c r="AY916" s="1">
        <v>27</v>
      </c>
      <c r="AZ916" s="4">
        <v>28</v>
      </c>
      <c r="BA916" s="4">
        <v>28</v>
      </c>
      <c r="BB916" s="4">
        <v>29</v>
      </c>
      <c r="BC916" s="4">
        <v>29</v>
      </c>
      <c r="BD916" s="4">
        <v>30</v>
      </c>
      <c r="BE916" s="4">
        <v>30</v>
      </c>
      <c r="BF916" s="4">
        <v>31</v>
      </c>
      <c r="BG916" s="4">
        <v>31</v>
      </c>
      <c r="BH916" s="4">
        <v>32</v>
      </c>
      <c r="BI916" s="2">
        <v>32</v>
      </c>
      <c r="BJ916" s="17" t="s">
        <v>0</v>
      </c>
    </row>
    <row r="917" spans="1:62">
      <c r="A917" s="4" t="s">
        <v>3</v>
      </c>
      <c r="B917" s="14"/>
      <c r="C917" s="14"/>
      <c r="D917" s="14"/>
      <c r="E917" s="14"/>
      <c r="F917" s="14"/>
      <c r="G917" s="14"/>
      <c r="H917" s="14"/>
      <c r="J917" s="15"/>
      <c r="R917" s="15"/>
      <c r="X917" s="15"/>
      <c r="AD917" s="15"/>
      <c r="BJ917" s="17"/>
    </row>
    <row r="918" spans="1:62">
      <c r="A918" s="4" t="s">
        <v>858</v>
      </c>
      <c r="B918" s="14"/>
      <c r="C918" s="14"/>
      <c r="D918" s="14"/>
      <c r="E918" s="14"/>
      <c r="F918" s="14"/>
      <c r="G918" s="14"/>
      <c r="H918" s="14"/>
      <c r="J918" s="15"/>
      <c r="R918" s="15"/>
      <c r="X918" s="15"/>
      <c r="AD918" s="15"/>
      <c r="BJ918" s="17"/>
    </row>
    <row r="919" spans="1:62">
      <c r="A919" s="4" t="s">
        <v>859</v>
      </c>
      <c r="B919" s="14">
        <v>0</v>
      </c>
      <c r="C919" s="14">
        <v>10</v>
      </c>
      <c r="D919" s="14">
        <v>20</v>
      </c>
      <c r="E919" s="14">
        <v>30</v>
      </c>
      <c r="F919" s="14">
        <v>40</v>
      </c>
      <c r="G919" s="14">
        <v>50</v>
      </c>
      <c r="H919" s="14">
        <v>60</v>
      </c>
      <c r="I919" s="4">
        <v>70</v>
      </c>
      <c r="J919" s="15">
        <v>81</v>
      </c>
      <c r="K919" s="1">
        <v>92</v>
      </c>
      <c r="L919" s="4">
        <v>103</v>
      </c>
      <c r="M919" s="4">
        <v>114</v>
      </c>
      <c r="N919" s="4">
        <v>125</v>
      </c>
      <c r="O919" s="4">
        <v>136</v>
      </c>
      <c r="P919" s="4">
        <v>147</v>
      </c>
      <c r="Q919" s="4">
        <v>158</v>
      </c>
      <c r="R919" s="15">
        <v>170</v>
      </c>
      <c r="S919" s="4">
        <v>182</v>
      </c>
      <c r="T919" s="4">
        <v>194</v>
      </c>
      <c r="U919" s="2">
        <v>206</v>
      </c>
      <c r="V919" s="4">
        <v>218</v>
      </c>
      <c r="W919" s="4">
        <v>230</v>
      </c>
      <c r="X919" s="15">
        <v>243</v>
      </c>
      <c r="Y919" s="4">
        <v>256</v>
      </c>
      <c r="Z919" s="4">
        <v>269</v>
      </c>
      <c r="AA919" s="4">
        <v>282</v>
      </c>
      <c r="AB919" s="4">
        <v>295</v>
      </c>
      <c r="AC919" s="4">
        <v>308</v>
      </c>
      <c r="AD919" s="15">
        <v>322</v>
      </c>
      <c r="AE919" s="1">
        <v>336</v>
      </c>
      <c r="AF919" s="4">
        <v>350</v>
      </c>
      <c r="AG919" s="4">
        <v>364</v>
      </c>
      <c r="AH919" s="4">
        <v>378</v>
      </c>
      <c r="AI919" s="4">
        <v>392</v>
      </c>
      <c r="AJ919" s="4">
        <v>406</v>
      </c>
      <c r="AK919" s="4">
        <v>420</v>
      </c>
      <c r="AL919" s="4">
        <v>434</v>
      </c>
      <c r="AM919" s="4">
        <v>448</v>
      </c>
      <c r="AN919" s="4">
        <v>462</v>
      </c>
      <c r="AO919" s="2">
        <v>476</v>
      </c>
      <c r="AP919" s="4">
        <v>490</v>
      </c>
      <c r="AQ919" s="4">
        <v>504</v>
      </c>
      <c r="AR919" s="4">
        <v>518</v>
      </c>
      <c r="AS919" s="4">
        <v>532</v>
      </c>
      <c r="AT919" s="4">
        <v>546</v>
      </c>
      <c r="AU919" s="4">
        <v>560</v>
      </c>
      <c r="AV919" s="4">
        <v>574</v>
      </c>
      <c r="AW919" s="4">
        <v>588</v>
      </c>
      <c r="AX919" s="4">
        <v>602</v>
      </c>
      <c r="AY919" s="1">
        <v>616</v>
      </c>
      <c r="AZ919" s="4">
        <v>630</v>
      </c>
      <c r="BA919" s="4">
        <v>644</v>
      </c>
      <c r="BB919" s="4">
        <v>658</v>
      </c>
      <c r="BC919" s="4">
        <v>672</v>
      </c>
      <c r="BD919" s="4">
        <v>686</v>
      </c>
      <c r="BE919" s="4">
        <v>700</v>
      </c>
      <c r="BF919" s="4">
        <v>714</v>
      </c>
      <c r="BG919" s="4">
        <v>728</v>
      </c>
      <c r="BH919" s="4">
        <v>742</v>
      </c>
      <c r="BI919" s="2">
        <v>756</v>
      </c>
      <c r="BJ919" s="17" t="s">
        <v>0</v>
      </c>
    </row>
    <row r="920" spans="1:62">
      <c r="A920" s="4" t="s">
        <v>543</v>
      </c>
      <c r="B920" s="17">
        <v>11</v>
      </c>
      <c r="C920" s="14">
        <v>12</v>
      </c>
      <c r="D920" s="14">
        <v>13</v>
      </c>
      <c r="E920" s="14">
        <v>14</v>
      </c>
      <c r="F920" s="14">
        <v>15</v>
      </c>
      <c r="G920" s="14">
        <v>16</v>
      </c>
      <c r="H920" s="14">
        <v>17</v>
      </c>
      <c r="I920" s="4">
        <v>18</v>
      </c>
      <c r="J920" s="15">
        <v>19</v>
      </c>
      <c r="K920" s="1">
        <v>20</v>
      </c>
      <c r="L920" s="4">
        <v>21</v>
      </c>
      <c r="M920" s="4">
        <v>22</v>
      </c>
      <c r="N920" s="4">
        <v>23</v>
      </c>
      <c r="O920" s="4">
        <v>24</v>
      </c>
      <c r="P920" s="4">
        <v>25</v>
      </c>
      <c r="Q920" s="4">
        <v>26</v>
      </c>
      <c r="R920" s="15">
        <v>27</v>
      </c>
      <c r="S920" s="4">
        <v>28</v>
      </c>
      <c r="T920" s="4">
        <v>29</v>
      </c>
      <c r="U920" s="2">
        <v>30</v>
      </c>
      <c r="V920" s="4">
        <v>31</v>
      </c>
      <c r="W920" s="4">
        <v>32</v>
      </c>
      <c r="X920" s="15">
        <v>33</v>
      </c>
      <c r="Y920" s="4">
        <v>34</v>
      </c>
      <c r="Z920" s="4">
        <v>35</v>
      </c>
      <c r="AA920" s="4">
        <v>36</v>
      </c>
      <c r="AB920" s="4">
        <v>37</v>
      </c>
      <c r="AC920" s="4">
        <v>38</v>
      </c>
      <c r="AD920" s="15">
        <v>39</v>
      </c>
      <c r="AE920" s="1">
        <v>40</v>
      </c>
      <c r="AF920" s="4">
        <v>41</v>
      </c>
      <c r="AG920" s="4">
        <v>42</v>
      </c>
      <c r="AH920" s="4">
        <v>43</v>
      </c>
      <c r="AI920" s="4">
        <v>44</v>
      </c>
      <c r="AJ920" s="4">
        <v>45</v>
      </c>
      <c r="AK920" s="4">
        <v>46</v>
      </c>
      <c r="AL920" s="4">
        <v>47</v>
      </c>
      <c r="AM920" s="4">
        <v>48</v>
      </c>
      <c r="AN920" s="4">
        <v>49</v>
      </c>
      <c r="AO920" s="2">
        <v>50</v>
      </c>
      <c r="AP920" s="4">
        <v>51</v>
      </c>
      <c r="AQ920" s="4">
        <v>52</v>
      </c>
      <c r="AR920" s="4">
        <v>53</v>
      </c>
      <c r="AS920" s="4">
        <v>54</v>
      </c>
      <c r="AT920" s="4">
        <v>55</v>
      </c>
      <c r="AU920" s="4">
        <v>56</v>
      </c>
      <c r="AV920" s="4">
        <v>57</v>
      </c>
      <c r="AW920" s="4">
        <v>58</v>
      </c>
      <c r="AX920" s="4">
        <v>59</v>
      </c>
      <c r="AY920" s="1">
        <v>60</v>
      </c>
      <c r="AZ920" s="4">
        <v>61</v>
      </c>
      <c r="BA920" s="4">
        <v>62</v>
      </c>
      <c r="BB920" s="4">
        <v>63</v>
      </c>
      <c r="BC920" s="4">
        <v>64</v>
      </c>
      <c r="BD920" s="4">
        <v>65</v>
      </c>
      <c r="BE920" s="4">
        <v>66</v>
      </c>
      <c r="BF920" s="4">
        <v>67</v>
      </c>
      <c r="BG920" s="4">
        <v>68</v>
      </c>
      <c r="BH920" s="4">
        <v>69</v>
      </c>
      <c r="BI920" s="2">
        <v>70</v>
      </c>
      <c r="BJ920" s="17" t="s">
        <v>0</v>
      </c>
    </row>
    <row r="921" spans="1:62">
      <c r="A921" s="4" t="s">
        <v>3</v>
      </c>
      <c r="B921" s="14"/>
      <c r="C921" s="14"/>
      <c r="D921" s="14"/>
      <c r="E921" s="14"/>
      <c r="F921" s="14"/>
      <c r="G921" s="14"/>
      <c r="H921" s="14"/>
      <c r="J921" s="15"/>
      <c r="R921" s="15"/>
      <c r="X921" s="15"/>
      <c r="AD921" s="15"/>
      <c r="BJ921" s="17"/>
    </row>
    <row r="922" spans="1:62">
      <c r="A922" s="4" t="s">
        <v>860</v>
      </c>
      <c r="B922" s="14"/>
      <c r="C922" s="14"/>
      <c r="D922" s="14"/>
      <c r="E922" s="14"/>
      <c r="F922" s="14"/>
      <c r="G922" s="14"/>
      <c r="H922" s="14"/>
      <c r="J922" s="15"/>
      <c r="R922" s="15"/>
      <c r="X922" s="15"/>
      <c r="AD922" s="15"/>
      <c r="BJ922" s="17"/>
    </row>
    <row r="923" spans="1:62">
      <c r="A923" s="4" t="s">
        <v>580</v>
      </c>
      <c r="B923" s="14">
        <v>2</v>
      </c>
      <c r="C923" s="14">
        <v>3</v>
      </c>
      <c r="D923" s="14">
        <v>4</v>
      </c>
      <c r="E923" s="14">
        <v>5</v>
      </c>
      <c r="F923" s="14">
        <v>6</v>
      </c>
      <c r="G923" s="14">
        <v>7</v>
      </c>
      <c r="H923" s="14">
        <v>8</v>
      </c>
      <c r="I923" s="4">
        <v>9</v>
      </c>
      <c r="J923" s="15">
        <f>I923+3</f>
        <v>12</v>
      </c>
      <c r="K923" s="15">
        <f t="shared" ref="K923:Q923" si="10">J923+3</f>
        <v>15</v>
      </c>
      <c r="L923" s="15">
        <f t="shared" si="10"/>
        <v>18</v>
      </c>
      <c r="M923" s="15">
        <f t="shared" si="10"/>
        <v>21</v>
      </c>
      <c r="N923" s="15">
        <f t="shared" si="10"/>
        <v>24</v>
      </c>
      <c r="O923" s="15">
        <f t="shared" si="10"/>
        <v>27</v>
      </c>
      <c r="P923" s="15">
        <f t="shared" si="10"/>
        <v>30</v>
      </c>
      <c r="Q923" s="15">
        <f t="shared" si="10"/>
        <v>33</v>
      </c>
      <c r="R923" s="15">
        <f>Q923+6</f>
        <v>39</v>
      </c>
      <c r="S923" s="15">
        <f t="shared" ref="S923:W923" si="11">R923+6</f>
        <v>45</v>
      </c>
      <c r="T923" s="15">
        <f t="shared" si="11"/>
        <v>51</v>
      </c>
      <c r="U923" s="15">
        <f t="shared" si="11"/>
        <v>57</v>
      </c>
      <c r="V923" s="15">
        <f t="shared" si="11"/>
        <v>63</v>
      </c>
      <c r="W923" s="15">
        <f t="shared" si="11"/>
        <v>69</v>
      </c>
      <c r="X923" s="15">
        <f>W923+12</f>
        <v>81</v>
      </c>
      <c r="Y923" s="15">
        <f t="shared" ref="Y923:AC923" si="12">X923+12</f>
        <v>93</v>
      </c>
      <c r="Z923" s="15">
        <f t="shared" si="12"/>
        <v>105</v>
      </c>
      <c r="AA923" s="15">
        <f t="shared" si="12"/>
        <v>117</v>
      </c>
      <c r="AB923" s="15">
        <f t="shared" si="12"/>
        <v>129</v>
      </c>
      <c r="AC923" s="15">
        <f t="shared" si="12"/>
        <v>141</v>
      </c>
      <c r="AD923" s="15">
        <f>AC923+15</f>
        <v>156</v>
      </c>
      <c r="AE923" s="15">
        <f t="shared" ref="AE923:BI923" si="13">AD923+15</f>
        <v>171</v>
      </c>
      <c r="AF923" s="15">
        <f t="shared" si="13"/>
        <v>186</v>
      </c>
      <c r="AG923" s="15">
        <f t="shared" si="13"/>
        <v>201</v>
      </c>
      <c r="AH923" s="15">
        <f t="shared" si="13"/>
        <v>216</v>
      </c>
      <c r="AI923" s="15">
        <f t="shared" si="13"/>
        <v>231</v>
      </c>
      <c r="AJ923" s="15">
        <f t="shared" si="13"/>
        <v>246</v>
      </c>
      <c r="AK923" s="15">
        <f t="shared" si="13"/>
        <v>261</v>
      </c>
      <c r="AL923" s="15">
        <f t="shared" si="13"/>
        <v>276</v>
      </c>
      <c r="AM923" s="15">
        <f t="shared" si="13"/>
        <v>291</v>
      </c>
      <c r="AN923" s="15">
        <f t="shared" si="13"/>
        <v>306</v>
      </c>
      <c r="AO923" s="15">
        <f t="shared" si="13"/>
        <v>321</v>
      </c>
      <c r="AP923" s="15">
        <f t="shared" si="13"/>
        <v>336</v>
      </c>
      <c r="AQ923" s="15">
        <f t="shared" si="13"/>
        <v>351</v>
      </c>
      <c r="AR923" s="15">
        <f t="shared" si="13"/>
        <v>366</v>
      </c>
      <c r="AS923" s="15">
        <f t="shared" si="13"/>
        <v>381</v>
      </c>
      <c r="AT923" s="15">
        <f t="shared" si="13"/>
        <v>396</v>
      </c>
      <c r="AU923" s="15">
        <f t="shared" si="13"/>
        <v>411</v>
      </c>
      <c r="AV923" s="15">
        <f t="shared" si="13"/>
        <v>426</v>
      </c>
      <c r="AW923" s="15">
        <f t="shared" si="13"/>
        <v>441</v>
      </c>
      <c r="AX923" s="15">
        <f t="shared" si="13"/>
        <v>456</v>
      </c>
      <c r="AY923" s="15">
        <f t="shared" si="13"/>
        <v>471</v>
      </c>
      <c r="AZ923" s="15">
        <f t="shared" si="13"/>
        <v>486</v>
      </c>
      <c r="BA923" s="15">
        <f t="shared" si="13"/>
        <v>501</v>
      </c>
      <c r="BB923" s="15">
        <f t="shared" si="13"/>
        <v>516</v>
      </c>
      <c r="BC923" s="15">
        <f t="shared" si="13"/>
        <v>531</v>
      </c>
      <c r="BD923" s="15">
        <f t="shared" si="13"/>
        <v>546</v>
      </c>
      <c r="BE923" s="15">
        <f t="shared" si="13"/>
        <v>561</v>
      </c>
      <c r="BF923" s="15">
        <f t="shared" si="13"/>
        <v>576</v>
      </c>
      <c r="BG923" s="15">
        <f t="shared" si="13"/>
        <v>591</v>
      </c>
      <c r="BH923" s="15">
        <f t="shared" si="13"/>
        <v>606</v>
      </c>
      <c r="BI923" s="15">
        <f t="shared" si="13"/>
        <v>621</v>
      </c>
      <c r="BJ923" s="17" t="s">
        <v>0</v>
      </c>
    </row>
    <row r="924" spans="1:62">
      <c r="A924" s="4" t="s">
        <v>581</v>
      </c>
      <c r="B924" s="14">
        <v>5</v>
      </c>
      <c r="C924" s="14">
        <f>B924+2</f>
        <v>7</v>
      </c>
      <c r="D924" s="14">
        <f t="shared" ref="D924:I924" si="14">C924+2</f>
        <v>9</v>
      </c>
      <c r="E924" s="14">
        <f t="shared" si="14"/>
        <v>11</v>
      </c>
      <c r="F924" s="14">
        <f t="shared" si="14"/>
        <v>13</v>
      </c>
      <c r="G924" s="14">
        <f t="shared" si="14"/>
        <v>15</v>
      </c>
      <c r="H924" s="14">
        <f t="shared" si="14"/>
        <v>17</v>
      </c>
      <c r="I924" s="14">
        <f t="shared" si="14"/>
        <v>19</v>
      </c>
      <c r="J924" s="15">
        <f>I924+5</f>
        <v>24</v>
      </c>
      <c r="K924" s="15">
        <f t="shared" ref="K924:Q924" si="15">J924+5</f>
        <v>29</v>
      </c>
      <c r="L924" s="15">
        <f t="shared" si="15"/>
        <v>34</v>
      </c>
      <c r="M924" s="15">
        <f t="shared" si="15"/>
        <v>39</v>
      </c>
      <c r="N924" s="15">
        <f t="shared" si="15"/>
        <v>44</v>
      </c>
      <c r="O924" s="15">
        <f t="shared" si="15"/>
        <v>49</v>
      </c>
      <c r="P924" s="15">
        <f t="shared" si="15"/>
        <v>54</v>
      </c>
      <c r="Q924" s="15">
        <f t="shared" si="15"/>
        <v>59</v>
      </c>
      <c r="R924" s="15">
        <f>Q924+10</f>
        <v>69</v>
      </c>
      <c r="S924" s="15">
        <f t="shared" ref="S924:W924" si="16">R924+10</f>
        <v>79</v>
      </c>
      <c r="T924" s="15">
        <f t="shared" si="16"/>
        <v>89</v>
      </c>
      <c r="U924" s="15">
        <f t="shared" si="16"/>
        <v>99</v>
      </c>
      <c r="V924" s="15">
        <f t="shared" si="16"/>
        <v>109</v>
      </c>
      <c r="W924" s="15">
        <f t="shared" si="16"/>
        <v>119</v>
      </c>
      <c r="X924" s="15">
        <f>W924+14</f>
        <v>133</v>
      </c>
      <c r="Y924" s="15">
        <f t="shared" ref="Y924:AC924" si="17">X924+14</f>
        <v>147</v>
      </c>
      <c r="Z924" s="15">
        <f t="shared" si="17"/>
        <v>161</v>
      </c>
      <c r="AA924" s="15">
        <f t="shared" si="17"/>
        <v>175</v>
      </c>
      <c r="AB924" s="15">
        <f t="shared" si="17"/>
        <v>189</v>
      </c>
      <c r="AC924" s="15">
        <f t="shared" si="17"/>
        <v>203</v>
      </c>
      <c r="AD924" s="15">
        <f>AC924+18</f>
        <v>221</v>
      </c>
      <c r="AE924" s="15">
        <f t="shared" ref="AE924:BI924" si="18">AD924+18</f>
        <v>239</v>
      </c>
      <c r="AF924" s="15">
        <f t="shared" si="18"/>
        <v>257</v>
      </c>
      <c r="AG924" s="15">
        <f t="shared" si="18"/>
        <v>275</v>
      </c>
      <c r="AH924" s="15">
        <f t="shared" si="18"/>
        <v>293</v>
      </c>
      <c r="AI924" s="15">
        <f t="shared" si="18"/>
        <v>311</v>
      </c>
      <c r="AJ924" s="15">
        <f t="shared" si="18"/>
        <v>329</v>
      </c>
      <c r="AK924" s="15">
        <f t="shared" si="18"/>
        <v>347</v>
      </c>
      <c r="AL924" s="15">
        <f t="shared" si="18"/>
        <v>365</v>
      </c>
      <c r="AM924" s="15">
        <f t="shared" si="18"/>
        <v>383</v>
      </c>
      <c r="AN924" s="15">
        <f t="shared" si="18"/>
        <v>401</v>
      </c>
      <c r="AO924" s="15">
        <f t="shared" si="18"/>
        <v>419</v>
      </c>
      <c r="AP924" s="15">
        <f t="shared" si="18"/>
        <v>437</v>
      </c>
      <c r="AQ924" s="15">
        <f t="shared" si="18"/>
        <v>455</v>
      </c>
      <c r="AR924" s="15">
        <f t="shared" si="18"/>
        <v>473</v>
      </c>
      <c r="AS924" s="15">
        <f t="shared" si="18"/>
        <v>491</v>
      </c>
      <c r="AT924" s="15">
        <f t="shared" si="18"/>
        <v>509</v>
      </c>
      <c r="AU924" s="15">
        <f t="shared" si="18"/>
        <v>527</v>
      </c>
      <c r="AV924" s="15">
        <f t="shared" si="18"/>
        <v>545</v>
      </c>
      <c r="AW924" s="15">
        <f t="shared" si="18"/>
        <v>563</v>
      </c>
      <c r="AX924" s="15">
        <f t="shared" si="18"/>
        <v>581</v>
      </c>
      <c r="AY924" s="15">
        <f t="shared" si="18"/>
        <v>599</v>
      </c>
      <c r="AZ924" s="15">
        <f t="shared" si="18"/>
        <v>617</v>
      </c>
      <c r="BA924" s="15">
        <f t="shared" si="18"/>
        <v>635</v>
      </c>
      <c r="BB924" s="15">
        <f t="shared" si="18"/>
        <v>653</v>
      </c>
      <c r="BC924" s="15">
        <f t="shared" si="18"/>
        <v>671</v>
      </c>
      <c r="BD924" s="15">
        <f t="shared" si="18"/>
        <v>689</v>
      </c>
      <c r="BE924" s="15">
        <f t="shared" si="18"/>
        <v>707</v>
      </c>
      <c r="BF924" s="15">
        <f t="shared" si="18"/>
        <v>725</v>
      </c>
      <c r="BG924" s="15">
        <f t="shared" si="18"/>
        <v>743</v>
      </c>
      <c r="BH924" s="15">
        <f t="shared" si="18"/>
        <v>761</v>
      </c>
      <c r="BI924" s="15">
        <f t="shared" si="18"/>
        <v>779</v>
      </c>
      <c r="BJ924" s="17" t="s">
        <v>0</v>
      </c>
    </row>
    <row r="925" spans="1:62">
      <c r="A925" s="4" t="s">
        <v>602</v>
      </c>
      <c r="B925" s="14">
        <v>2</v>
      </c>
      <c r="C925" s="14">
        <v>3</v>
      </c>
      <c r="D925" s="14">
        <v>4</v>
      </c>
      <c r="E925" s="14">
        <v>5</v>
      </c>
      <c r="F925" s="14">
        <v>6</v>
      </c>
      <c r="G925" s="14">
        <v>7</v>
      </c>
      <c r="H925" s="14">
        <v>8</v>
      </c>
      <c r="I925" s="4">
        <v>9</v>
      </c>
      <c r="J925" s="15">
        <f>J923</f>
        <v>12</v>
      </c>
      <c r="K925" s="15">
        <f t="shared" ref="K925:Q925" si="19">K923</f>
        <v>15</v>
      </c>
      <c r="L925" s="15">
        <f t="shared" si="19"/>
        <v>18</v>
      </c>
      <c r="M925" s="15">
        <f t="shared" si="19"/>
        <v>21</v>
      </c>
      <c r="N925" s="15">
        <f t="shared" si="19"/>
        <v>24</v>
      </c>
      <c r="O925" s="15">
        <f t="shared" si="19"/>
        <v>27</v>
      </c>
      <c r="P925" s="15">
        <f t="shared" si="19"/>
        <v>30</v>
      </c>
      <c r="Q925" s="15">
        <f t="shared" si="19"/>
        <v>33</v>
      </c>
      <c r="R925" s="15">
        <f t="shared" ref="R925:BI925" si="20">R923</f>
        <v>39</v>
      </c>
      <c r="S925" s="15">
        <f t="shared" si="20"/>
        <v>45</v>
      </c>
      <c r="T925" s="15">
        <f t="shared" si="20"/>
        <v>51</v>
      </c>
      <c r="U925" s="15">
        <f t="shared" si="20"/>
        <v>57</v>
      </c>
      <c r="V925" s="15">
        <f t="shared" si="20"/>
        <v>63</v>
      </c>
      <c r="W925" s="15">
        <f t="shared" si="20"/>
        <v>69</v>
      </c>
      <c r="X925" s="15">
        <f t="shared" si="20"/>
        <v>81</v>
      </c>
      <c r="Y925" s="15">
        <f t="shared" si="20"/>
        <v>93</v>
      </c>
      <c r="Z925" s="15">
        <f t="shared" si="20"/>
        <v>105</v>
      </c>
      <c r="AA925" s="15">
        <f t="shared" si="20"/>
        <v>117</v>
      </c>
      <c r="AB925" s="15">
        <f t="shared" si="20"/>
        <v>129</v>
      </c>
      <c r="AC925" s="15">
        <f t="shared" si="20"/>
        <v>141</v>
      </c>
      <c r="AD925" s="15">
        <f t="shared" si="20"/>
        <v>156</v>
      </c>
      <c r="AE925" s="15">
        <f t="shared" si="20"/>
        <v>171</v>
      </c>
      <c r="AF925" s="15">
        <f t="shared" si="20"/>
        <v>186</v>
      </c>
      <c r="AG925" s="15">
        <f t="shared" si="20"/>
        <v>201</v>
      </c>
      <c r="AH925" s="15">
        <f t="shared" si="20"/>
        <v>216</v>
      </c>
      <c r="AI925" s="15">
        <f t="shared" si="20"/>
        <v>231</v>
      </c>
      <c r="AJ925" s="15">
        <f t="shared" si="20"/>
        <v>246</v>
      </c>
      <c r="AK925" s="15">
        <f t="shared" si="20"/>
        <v>261</v>
      </c>
      <c r="AL925" s="15">
        <f t="shared" si="20"/>
        <v>276</v>
      </c>
      <c r="AM925" s="15">
        <f t="shared" si="20"/>
        <v>291</v>
      </c>
      <c r="AN925" s="15">
        <f t="shared" si="20"/>
        <v>306</v>
      </c>
      <c r="AO925" s="15">
        <f t="shared" si="20"/>
        <v>321</v>
      </c>
      <c r="AP925" s="15">
        <f t="shared" si="20"/>
        <v>336</v>
      </c>
      <c r="AQ925" s="15">
        <f t="shared" si="20"/>
        <v>351</v>
      </c>
      <c r="AR925" s="15">
        <f t="shared" si="20"/>
        <v>366</v>
      </c>
      <c r="AS925" s="15">
        <f t="shared" si="20"/>
        <v>381</v>
      </c>
      <c r="AT925" s="15">
        <f t="shared" si="20"/>
        <v>396</v>
      </c>
      <c r="AU925" s="15">
        <f t="shared" si="20"/>
        <v>411</v>
      </c>
      <c r="AV925" s="15">
        <f t="shared" si="20"/>
        <v>426</v>
      </c>
      <c r="AW925" s="15">
        <f t="shared" si="20"/>
        <v>441</v>
      </c>
      <c r="AX925" s="15">
        <f t="shared" si="20"/>
        <v>456</v>
      </c>
      <c r="AY925" s="15">
        <f t="shared" si="20"/>
        <v>471</v>
      </c>
      <c r="AZ925" s="15">
        <f t="shared" si="20"/>
        <v>486</v>
      </c>
      <c r="BA925" s="15">
        <f t="shared" si="20"/>
        <v>501</v>
      </c>
      <c r="BB925" s="15">
        <f t="shared" si="20"/>
        <v>516</v>
      </c>
      <c r="BC925" s="15">
        <f t="shared" si="20"/>
        <v>531</v>
      </c>
      <c r="BD925" s="15">
        <f t="shared" si="20"/>
        <v>546</v>
      </c>
      <c r="BE925" s="15">
        <f t="shared" si="20"/>
        <v>561</v>
      </c>
      <c r="BF925" s="15">
        <f t="shared" si="20"/>
        <v>576</v>
      </c>
      <c r="BG925" s="15">
        <f t="shared" si="20"/>
        <v>591</v>
      </c>
      <c r="BH925" s="15">
        <f t="shared" si="20"/>
        <v>606</v>
      </c>
      <c r="BI925" s="15">
        <f t="shared" si="20"/>
        <v>621</v>
      </c>
      <c r="BJ925" s="17" t="s">
        <v>0</v>
      </c>
    </row>
    <row r="926" spans="1:62">
      <c r="A926" s="4" t="s">
        <v>603</v>
      </c>
      <c r="B926" s="14">
        <v>5</v>
      </c>
      <c r="C926" s="14">
        <v>6</v>
      </c>
      <c r="D926" s="14">
        <v>7</v>
      </c>
      <c r="E926" s="14">
        <v>8</v>
      </c>
      <c r="F926" s="14">
        <v>9</v>
      </c>
      <c r="G926" s="14">
        <v>10</v>
      </c>
      <c r="H926" s="14">
        <v>11</v>
      </c>
      <c r="I926" s="4">
        <v>12</v>
      </c>
      <c r="J926" s="15">
        <f>J924</f>
        <v>24</v>
      </c>
      <c r="K926" s="15">
        <f t="shared" ref="K926:Q926" si="21">K924</f>
        <v>29</v>
      </c>
      <c r="L926" s="15">
        <f t="shared" si="21"/>
        <v>34</v>
      </c>
      <c r="M926" s="15">
        <f t="shared" si="21"/>
        <v>39</v>
      </c>
      <c r="N926" s="15">
        <f t="shared" si="21"/>
        <v>44</v>
      </c>
      <c r="O926" s="15">
        <f t="shared" si="21"/>
        <v>49</v>
      </c>
      <c r="P926" s="15">
        <f t="shared" si="21"/>
        <v>54</v>
      </c>
      <c r="Q926" s="15">
        <f t="shared" si="21"/>
        <v>59</v>
      </c>
      <c r="R926" s="15">
        <f t="shared" ref="R926:BI926" si="22">R924</f>
        <v>69</v>
      </c>
      <c r="S926" s="15">
        <f t="shared" si="22"/>
        <v>79</v>
      </c>
      <c r="T926" s="15">
        <f t="shared" si="22"/>
        <v>89</v>
      </c>
      <c r="U926" s="15">
        <f t="shared" si="22"/>
        <v>99</v>
      </c>
      <c r="V926" s="15">
        <f t="shared" si="22"/>
        <v>109</v>
      </c>
      <c r="W926" s="15">
        <f t="shared" si="22"/>
        <v>119</v>
      </c>
      <c r="X926" s="15">
        <f t="shared" si="22"/>
        <v>133</v>
      </c>
      <c r="Y926" s="15">
        <f t="shared" si="22"/>
        <v>147</v>
      </c>
      <c r="Z926" s="15">
        <f t="shared" si="22"/>
        <v>161</v>
      </c>
      <c r="AA926" s="15">
        <f t="shared" si="22"/>
        <v>175</v>
      </c>
      <c r="AB926" s="15">
        <f t="shared" si="22"/>
        <v>189</v>
      </c>
      <c r="AC926" s="15">
        <f t="shared" si="22"/>
        <v>203</v>
      </c>
      <c r="AD926" s="15">
        <f t="shared" si="22"/>
        <v>221</v>
      </c>
      <c r="AE926" s="15">
        <f t="shared" si="22"/>
        <v>239</v>
      </c>
      <c r="AF926" s="15">
        <f t="shared" si="22"/>
        <v>257</v>
      </c>
      <c r="AG926" s="15">
        <f t="shared" si="22"/>
        <v>275</v>
      </c>
      <c r="AH926" s="15">
        <f t="shared" si="22"/>
        <v>293</v>
      </c>
      <c r="AI926" s="15">
        <f t="shared" si="22"/>
        <v>311</v>
      </c>
      <c r="AJ926" s="15">
        <f t="shared" si="22"/>
        <v>329</v>
      </c>
      <c r="AK926" s="15">
        <f t="shared" si="22"/>
        <v>347</v>
      </c>
      <c r="AL926" s="15">
        <f t="shared" si="22"/>
        <v>365</v>
      </c>
      <c r="AM926" s="15">
        <f t="shared" si="22"/>
        <v>383</v>
      </c>
      <c r="AN926" s="15">
        <f t="shared" si="22"/>
        <v>401</v>
      </c>
      <c r="AO926" s="15">
        <f t="shared" si="22"/>
        <v>419</v>
      </c>
      <c r="AP926" s="15">
        <f t="shared" si="22"/>
        <v>437</v>
      </c>
      <c r="AQ926" s="15">
        <f t="shared" si="22"/>
        <v>455</v>
      </c>
      <c r="AR926" s="15">
        <f t="shared" si="22"/>
        <v>473</v>
      </c>
      <c r="AS926" s="15">
        <f t="shared" si="22"/>
        <v>491</v>
      </c>
      <c r="AT926" s="15">
        <f t="shared" si="22"/>
        <v>509</v>
      </c>
      <c r="AU926" s="15">
        <f t="shared" si="22"/>
        <v>527</v>
      </c>
      <c r="AV926" s="15">
        <f t="shared" si="22"/>
        <v>545</v>
      </c>
      <c r="AW926" s="15">
        <f t="shared" si="22"/>
        <v>563</v>
      </c>
      <c r="AX926" s="15">
        <f t="shared" si="22"/>
        <v>581</v>
      </c>
      <c r="AY926" s="15">
        <f t="shared" si="22"/>
        <v>599</v>
      </c>
      <c r="AZ926" s="15">
        <f t="shared" si="22"/>
        <v>617</v>
      </c>
      <c r="BA926" s="15">
        <f t="shared" si="22"/>
        <v>635</v>
      </c>
      <c r="BB926" s="15">
        <f t="shared" si="22"/>
        <v>653</v>
      </c>
      <c r="BC926" s="15">
        <f t="shared" si="22"/>
        <v>671</v>
      </c>
      <c r="BD926" s="15">
        <f t="shared" si="22"/>
        <v>689</v>
      </c>
      <c r="BE926" s="15">
        <f t="shared" si="22"/>
        <v>707</v>
      </c>
      <c r="BF926" s="15">
        <f t="shared" si="22"/>
        <v>725</v>
      </c>
      <c r="BG926" s="15">
        <f t="shared" si="22"/>
        <v>743</v>
      </c>
      <c r="BH926" s="15">
        <f t="shared" si="22"/>
        <v>761</v>
      </c>
      <c r="BI926" s="15">
        <f t="shared" si="22"/>
        <v>779</v>
      </c>
      <c r="BJ926" s="17" t="s">
        <v>0</v>
      </c>
    </row>
    <row r="927" spans="1:62">
      <c r="A927" s="4" t="s">
        <v>565</v>
      </c>
      <c r="B927" s="14">
        <v>5</v>
      </c>
      <c r="C927" s="14">
        <v>5</v>
      </c>
      <c r="D927" s="14">
        <v>5.6</v>
      </c>
      <c r="E927" s="14">
        <v>5.6</v>
      </c>
      <c r="F927" s="14">
        <v>6.3</v>
      </c>
      <c r="G927" s="14">
        <v>6.3</v>
      </c>
      <c r="H927" s="14">
        <v>7</v>
      </c>
      <c r="I927" s="4">
        <v>7</v>
      </c>
      <c r="J927" s="15">
        <v>7.6</v>
      </c>
      <c r="K927" s="1">
        <v>7.6</v>
      </c>
      <c r="L927" s="4">
        <v>8.3000000000000007</v>
      </c>
      <c r="M927" s="4">
        <v>8.3000000000000007</v>
      </c>
      <c r="N927" s="4">
        <v>9</v>
      </c>
      <c r="O927" s="4">
        <v>9</v>
      </c>
      <c r="P927" s="4">
        <v>9.6</v>
      </c>
      <c r="Q927" s="4">
        <v>9.6</v>
      </c>
      <c r="R927" s="15">
        <v>10</v>
      </c>
      <c r="S927" s="4">
        <v>10</v>
      </c>
      <c r="T927" s="4">
        <v>10</v>
      </c>
      <c r="U927" s="2">
        <v>10</v>
      </c>
      <c r="V927" s="4">
        <v>10</v>
      </c>
      <c r="W927" s="4">
        <v>10</v>
      </c>
      <c r="X927" s="15">
        <v>10</v>
      </c>
      <c r="Y927" s="4">
        <v>10</v>
      </c>
      <c r="Z927" s="4">
        <v>10</v>
      </c>
      <c r="AA927" s="4">
        <v>10</v>
      </c>
      <c r="AB927" s="4">
        <v>10</v>
      </c>
      <c r="AC927" s="4">
        <v>10</v>
      </c>
      <c r="AD927" s="15">
        <v>10</v>
      </c>
      <c r="AE927" s="1">
        <v>10</v>
      </c>
      <c r="AF927" s="4">
        <v>10</v>
      </c>
      <c r="AG927" s="4">
        <v>10</v>
      </c>
      <c r="AH927" s="4">
        <v>10</v>
      </c>
      <c r="AI927" s="4">
        <v>10</v>
      </c>
      <c r="AJ927" s="4">
        <v>10</v>
      </c>
      <c r="AK927" s="4">
        <v>10</v>
      </c>
      <c r="AL927" s="4">
        <v>10</v>
      </c>
      <c r="AM927" s="4">
        <v>10</v>
      </c>
      <c r="AN927" s="4">
        <v>10</v>
      </c>
      <c r="AO927" s="2">
        <v>10</v>
      </c>
      <c r="AP927" s="4">
        <v>10</v>
      </c>
      <c r="AQ927" s="4">
        <v>10</v>
      </c>
      <c r="AR927" s="4">
        <v>10</v>
      </c>
      <c r="AS927" s="4">
        <v>10</v>
      </c>
      <c r="AT927" s="4">
        <v>10</v>
      </c>
      <c r="AU927" s="4">
        <v>10</v>
      </c>
      <c r="AV927" s="4">
        <v>10</v>
      </c>
      <c r="AW927" s="4">
        <v>10</v>
      </c>
      <c r="AX927" s="4">
        <v>10</v>
      </c>
      <c r="AY927" s="1">
        <v>10</v>
      </c>
      <c r="AZ927" s="4">
        <v>10</v>
      </c>
      <c r="BA927" s="4">
        <v>10</v>
      </c>
      <c r="BB927" s="4">
        <v>10</v>
      </c>
      <c r="BC927" s="4">
        <v>10</v>
      </c>
      <c r="BD927" s="4">
        <v>10</v>
      </c>
      <c r="BE927" s="4">
        <v>10</v>
      </c>
      <c r="BF927" s="4">
        <v>10</v>
      </c>
      <c r="BG927" s="4">
        <v>10</v>
      </c>
      <c r="BH927" s="4">
        <v>10</v>
      </c>
      <c r="BI927" s="2">
        <v>10</v>
      </c>
      <c r="BJ927" s="17" t="s">
        <v>0</v>
      </c>
    </row>
    <row r="928" spans="1:62">
      <c r="A928" s="4" t="s">
        <v>543</v>
      </c>
      <c r="B928" s="14">
        <v>5.2</v>
      </c>
      <c r="C928" s="14">
        <v>5.5</v>
      </c>
      <c r="D928" s="14">
        <v>5.7</v>
      </c>
      <c r="E928" s="14">
        <v>6</v>
      </c>
      <c r="F928" s="14">
        <v>6.2</v>
      </c>
      <c r="G928" s="14">
        <v>6.5</v>
      </c>
      <c r="H928" s="14">
        <v>6.7</v>
      </c>
      <c r="I928" s="4">
        <v>7</v>
      </c>
      <c r="J928" s="15">
        <v>7.2</v>
      </c>
      <c r="K928" s="1">
        <v>7.5</v>
      </c>
      <c r="L928" s="4">
        <v>7.7</v>
      </c>
      <c r="M928" s="4">
        <v>8</v>
      </c>
      <c r="N928" s="4">
        <v>8.1999999999999993</v>
      </c>
      <c r="O928" s="4">
        <v>8.5</v>
      </c>
      <c r="P928" s="4">
        <v>8.6999999999999993</v>
      </c>
      <c r="Q928" s="4">
        <v>9</v>
      </c>
      <c r="R928" s="15">
        <v>9.1999999999999993</v>
      </c>
      <c r="S928" s="4">
        <v>9.5</v>
      </c>
      <c r="T928" s="4">
        <v>9.6999999999999993</v>
      </c>
      <c r="U928" s="2">
        <v>10</v>
      </c>
      <c r="V928" s="4">
        <v>10.199999999999999</v>
      </c>
      <c r="W928" s="4">
        <v>10.5</v>
      </c>
      <c r="X928" s="15">
        <v>10.7</v>
      </c>
      <c r="Y928" s="4">
        <v>11</v>
      </c>
      <c r="Z928" s="4">
        <v>11.2</v>
      </c>
      <c r="AA928" s="4">
        <v>11.5</v>
      </c>
      <c r="AB928" s="4">
        <v>11.7</v>
      </c>
      <c r="AC928" s="4">
        <v>12</v>
      </c>
      <c r="AD928" s="15">
        <v>12.2</v>
      </c>
      <c r="AE928" s="1">
        <v>12.5</v>
      </c>
      <c r="AF928" s="4">
        <v>12.7</v>
      </c>
      <c r="AG928" s="4">
        <v>13</v>
      </c>
      <c r="AH928" s="4">
        <v>13.2</v>
      </c>
      <c r="AI928" s="4">
        <v>13.5</v>
      </c>
      <c r="AJ928" s="4">
        <v>13.7</v>
      </c>
      <c r="AK928" s="4">
        <v>14</v>
      </c>
      <c r="AL928" s="4">
        <v>14.2</v>
      </c>
      <c r="AM928" s="4">
        <v>14.5</v>
      </c>
      <c r="AN928" s="4">
        <v>14.7</v>
      </c>
      <c r="AO928" s="2">
        <v>15</v>
      </c>
      <c r="AP928" s="4">
        <v>15.2</v>
      </c>
      <c r="AQ928" s="4">
        <v>15.5</v>
      </c>
      <c r="AR928" s="4">
        <v>15.7</v>
      </c>
      <c r="AS928" s="4">
        <v>16</v>
      </c>
      <c r="AT928" s="4">
        <v>16.2</v>
      </c>
      <c r="AU928" s="4">
        <v>16.5</v>
      </c>
      <c r="AV928" s="4">
        <v>16.7</v>
      </c>
      <c r="AW928" s="4">
        <v>17</v>
      </c>
      <c r="AX928" s="4">
        <v>17.2</v>
      </c>
      <c r="AY928" s="1">
        <v>17.5</v>
      </c>
      <c r="AZ928" s="4">
        <v>17.7</v>
      </c>
      <c r="BA928" s="4">
        <v>18</v>
      </c>
      <c r="BB928" s="4">
        <v>18.2</v>
      </c>
      <c r="BC928" s="4">
        <v>18.5</v>
      </c>
      <c r="BD928" s="4">
        <v>18.7</v>
      </c>
      <c r="BE928" s="4">
        <v>19</v>
      </c>
      <c r="BF928" s="4">
        <v>19.2</v>
      </c>
      <c r="BG928" s="4">
        <v>19.5</v>
      </c>
      <c r="BH928" s="4">
        <v>19.7</v>
      </c>
      <c r="BI928" s="2">
        <v>20</v>
      </c>
      <c r="BJ928" s="17" t="s">
        <v>0</v>
      </c>
    </row>
    <row r="929" spans="1:62">
      <c r="A929" s="4" t="s">
        <v>3</v>
      </c>
      <c r="B929" s="14"/>
      <c r="C929" s="14"/>
      <c r="D929" s="14"/>
      <c r="E929" s="14"/>
      <c r="F929" s="14"/>
      <c r="G929" s="14"/>
      <c r="H929" s="14"/>
      <c r="J929" s="15"/>
      <c r="R929" s="15"/>
      <c r="X929" s="15"/>
      <c r="AD929" s="15"/>
      <c r="BJ929" s="17"/>
    </row>
    <row r="930" spans="1:62">
      <c r="A930" s="4" t="s">
        <v>861</v>
      </c>
      <c r="B930" s="14"/>
      <c r="C930" s="14"/>
      <c r="D930" s="14"/>
      <c r="E930" s="14"/>
      <c r="F930" s="14"/>
      <c r="G930" s="14"/>
      <c r="H930" s="14"/>
      <c r="J930" s="15"/>
      <c r="R930" s="15"/>
      <c r="X930" s="15"/>
      <c r="AD930" s="15"/>
      <c r="BJ930" s="17"/>
    </row>
    <row r="931" spans="1:62">
      <c r="A931" s="4" t="s">
        <v>550</v>
      </c>
      <c r="B931" s="14">
        <v>14</v>
      </c>
      <c r="C931" s="14">
        <v>18</v>
      </c>
      <c r="D931" s="14">
        <v>23</v>
      </c>
      <c r="E931" s="14">
        <v>28</v>
      </c>
      <c r="F931" s="14">
        <v>32</v>
      </c>
      <c r="G931" s="14">
        <v>37</v>
      </c>
      <c r="H931" s="14">
        <v>42</v>
      </c>
      <c r="I931" s="4">
        <v>46</v>
      </c>
      <c r="J931" s="15">
        <v>65</v>
      </c>
      <c r="K931" s="1">
        <v>84</v>
      </c>
      <c r="L931" s="4">
        <v>103</v>
      </c>
      <c r="M931" s="4">
        <v>121</v>
      </c>
      <c r="N931" s="4">
        <v>140</v>
      </c>
      <c r="O931" s="4">
        <v>159</v>
      </c>
      <c r="P931" s="4">
        <v>178</v>
      </c>
      <c r="Q931" s="4">
        <v>196</v>
      </c>
      <c r="R931" s="15">
        <v>262</v>
      </c>
      <c r="S931" s="4">
        <v>328</v>
      </c>
      <c r="T931" s="4">
        <v>393</v>
      </c>
      <c r="U931" s="2">
        <v>459</v>
      </c>
      <c r="V931" s="4">
        <v>525</v>
      </c>
      <c r="W931" s="4">
        <v>590</v>
      </c>
      <c r="X931" s="15">
        <f>W931+89</f>
        <v>679</v>
      </c>
      <c r="Y931" s="15">
        <f t="shared" ref="Y931:AB931" si="23">X931+89</f>
        <v>768</v>
      </c>
      <c r="Z931" s="15">
        <f t="shared" si="23"/>
        <v>857</v>
      </c>
      <c r="AA931" s="15">
        <f t="shared" si="23"/>
        <v>946</v>
      </c>
      <c r="AB931" s="15">
        <f t="shared" si="23"/>
        <v>1035</v>
      </c>
      <c r="AC931" s="15">
        <f>AB931+90</f>
        <v>1125</v>
      </c>
      <c r="AD931" s="15">
        <f>AC931+112</f>
        <v>1237</v>
      </c>
      <c r="AE931" s="15">
        <f>AD931+113</f>
        <v>1350</v>
      </c>
      <c r="AF931" s="15">
        <f t="shared" ref="AF931" si="24">AE931+112</f>
        <v>1462</v>
      </c>
      <c r="AG931" s="15">
        <f t="shared" ref="AG931" si="25">AF931+113</f>
        <v>1575</v>
      </c>
      <c r="AH931" s="15">
        <f t="shared" ref="AH931" si="26">AG931+112</f>
        <v>1687</v>
      </c>
      <c r="AI931" s="15">
        <f t="shared" ref="AI931" si="27">AH931+113</f>
        <v>1800</v>
      </c>
      <c r="AJ931" s="15">
        <f t="shared" ref="AJ931" si="28">AI931+112</f>
        <v>1912</v>
      </c>
      <c r="AK931" s="15">
        <f t="shared" ref="AK931" si="29">AJ931+113</f>
        <v>2025</v>
      </c>
      <c r="AL931" s="15">
        <f t="shared" ref="AL931" si="30">AK931+112</f>
        <v>2137</v>
      </c>
      <c r="AM931" s="15">
        <f t="shared" ref="AM931" si="31">AL931+113</f>
        <v>2250</v>
      </c>
      <c r="AN931" s="15">
        <f t="shared" ref="AN931" si="32">AM931+112</f>
        <v>2362</v>
      </c>
      <c r="AO931" s="15">
        <f t="shared" ref="AO931" si="33">AN931+113</f>
        <v>2475</v>
      </c>
      <c r="AP931" s="15">
        <f t="shared" ref="AP931" si="34">AO931+112</f>
        <v>2587</v>
      </c>
      <c r="AQ931" s="15">
        <f t="shared" ref="AQ931" si="35">AP931+113</f>
        <v>2700</v>
      </c>
      <c r="AR931" s="15">
        <f t="shared" ref="AR931" si="36">AQ931+112</f>
        <v>2812</v>
      </c>
      <c r="AS931" s="15">
        <f t="shared" ref="AS931" si="37">AR931+113</f>
        <v>2925</v>
      </c>
      <c r="AT931" s="15">
        <f t="shared" ref="AT931" si="38">AS931+112</f>
        <v>3037</v>
      </c>
      <c r="AU931" s="15">
        <f t="shared" ref="AU931" si="39">AT931+113</f>
        <v>3150</v>
      </c>
      <c r="AV931" s="15">
        <f t="shared" ref="AV931" si="40">AU931+112</f>
        <v>3262</v>
      </c>
      <c r="AW931" s="15">
        <f t="shared" ref="AW931" si="41">AV931+113</f>
        <v>3375</v>
      </c>
      <c r="AX931" s="15">
        <f t="shared" ref="AX931" si="42">AW931+112</f>
        <v>3487</v>
      </c>
      <c r="AY931" s="15">
        <f t="shared" ref="AY931" si="43">AX931+113</f>
        <v>3600</v>
      </c>
      <c r="AZ931" s="15">
        <f t="shared" ref="AZ931" si="44">AY931+112</f>
        <v>3712</v>
      </c>
      <c r="BA931" s="15">
        <f t="shared" ref="BA931" si="45">AZ931+113</f>
        <v>3825</v>
      </c>
      <c r="BB931" s="15">
        <f t="shared" ref="BB931" si="46">BA931+112</f>
        <v>3937</v>
      </c>
      <c r="BC931" s="15">
        <f t="shared" ref="BC931" si="47">BB931+113</f>
        <v>4050</v>
      </c>
      <c r="BD931" s="15">
        <f t="shared" ref="BD931" si="48">BC931+112</f>
        <v>4162</v>
      </c>
      <c r="BE931" s="15">
        <f t="shared" ref="BE931" si="49">BD931+113</f>
        <v>4275</v>
      </c>
      <c r="BF931" s="15">
        <f t="shared" ref="BF931" si="50">BE931+112</f>
        <v>4387</v>
      </c>
      <c r="BG931" s="15">
        <f t="shared" ref="BG931" si="51">BF931+113</f>
        <v>4500</v>
      </c>
      <c r="BH931" s="15">
        <f t="shared" ref="BH931" si="52">BG931+112</f>
        <v>4612</v>
      </c>
      <c r="BI931" s="15">
        <f t="shared" ref="BI931" si="53">BH931+113</f>
        <v>4725</v>
      </c>
      <c r="BJ931" s="17" t="s">
        <v>0</v>
      </c>
    </row>
    <row r="932" spans="1:62">
      <c r="A932" s="4" t="s">
        <v>551</v>
      </c>
      <c r="B932" s="14">
        <v>18</v>
      </c>
      <c r="C932" s="14">
        <v>23</v>
      </c>
      <c r="D932" s="14">
        <v>28</v>
      </c>
      <c r="E932" s="14">
        <v>32</v>
      </c>
      <c r="F932" s="14">
        <v>37</v>
      </c>
      <c r="G932" s="14">
        <v>42</v>
      </c>
      <c r="H932" s="14">
        <v>46</v>
      </c>
      <c r="I932" s="4">
        <v>51</v>
      </c>
      <c r="J932" s="15">
        <v>70</v>
      </c>
      <c r="K932" s="1">
        <v>89</v>
      </c>
      <c r="L932" s="4">
        <v>107</v>
      </c>
      <c r="M932" s="4">
        <v>126</v>
      </c>
      <c r="N932" s="4">
        <v>145</v>
      </c>
      <c r="O932" s="4">
        <v>164</v>
      </c>
      <c r="P932" s="4">
        <v>182</v>
      </c>
      <c r="Q932" s="4">
        <v>201</v>
      </c>
      <c r="R932" s="15">
        <v>267</v>
      </c>
      <c r="S932" s="4">
        <v>332</v>
      </c>
      <c r="T932" s="4">
        <v>398</v>
      </c>
      <c r="U932" s="2">
        <v>464</v>
      </c>
      <c r="V932" s="4">
        <v>529</v>
      </c>
      <c r="W932" s="4">
        <v>595</v>
      </c>
      <c r="X932" s="15">
        <f>W932+89</f>
        <v>684</v>
      </c>
      <c r="Y932" s="15">
        <f t="shared" ref="Y932:AC932" si="54">X932+89</f>
        <v>773</v>
      </c>
      <c r="Z932" s="15">
        <f t="shared" si="54"/>
        <v>862</v>
      </c>
      <c r="AA932" s="15">
        <f t="shared" si="54"/>
        <v>951</v>
      </c>
      <c r="AB932" s="15">
        <f t="shared" si="54"/>
        <v>1040</v>
      </c>
      <c r="AC932" s="15">
        <f t="shared" si="54"/>
        <v>1129</v>
      </c>
      <c r="AD932" s="15">
        <f>AC932+113</f>
        <v>1242</v>
      </c>
      <c r="AE932" s="15">
        <f t="shared" ref="AE932" si="55">AD932+112</f>
        <v>1354</v>
      </c>
      <c r="AF932" s="15">
        <f t="shared" ref="AF932" si="56">AE932+113</f>
        <v>1467</v>
      </c>
      <c r="AG932" s="15">
        <f t="shared" ref="AG932" si="57">AF932+112</f>
        <v>1579</v>
      </c>
      <c r="AH932" s="15">
        <f t="shared" ref="AH932" si="58">AG932+113</f>
        <v>1692</v>
      </c>
      <c r="AI932" s="15">
        <f t="shared" ref="AI932" si="59">AH932+112</f>
        <v>1804</v>
      </c>
      <c r="AJ932" s="15">
        <f t="shared" ref="AJ932" si="60">AI932+113</f>
        <v>1917</v>
      </c>
      <c r="AK932" s="15">
        <f t="shared" ref="AK932" si="61">AJ932+112</f>
        <v>2029</v>
      </c>
      <c r="AL932" s="15">
        <f t="shared" ref="AL932" si="62">AK932+113</f>
        <v>2142</v>
      </c>
      <c r="AM932" s="15">
        <f t="shared" ref="AM932" si="63">AL932+112</f>
        <v>2254</v>
      </c>
      <c r="AN932" s="15">
        <f t="shared" ref="AN932" si="64">AM932+113</f>
        <v>2367</v>
      </c>
      <c r="AO932" s="15">
        <f t="shared" ref="AO932" si="65">AN932+112</f>
        <v>2479</v>
      </c>
      <c r="AP932" s="15">
        <f t="shared" ref="AP932" si="66">AO932+113</f>
        <v>2592</v>
      </c>
      <c r="AQ932" s="15">
        <f t="shared" ref="AQ932" si="67">AP932+112</f>
        <v>2704</v>
      </c>
      <c r="AR932" s="15">
        <f t="shared" ref="AR932" si="68">AQ932+113</f>
        <v>2817</v>
      </c>
      <c r="AS932" s="15">
        <f t="shared" ref="AS932" si="69">AR932+112</f>
        <v>2929</v>
      </c>
      <c r="AT932" s="15">
        <f t="shared" ref="AT932" si="70">AS932+113</f>
        <v>3042</v>
      </c>
      <c r="AU932" s="15">
        <f t="shared" ref="AU932" si="71">AT932+112</f>
        <v>3154</v>
      </c>
      <c r="AV932" s="15">
        <f t="shared" ref="AV932" si="72">AU932+113</f>
        <v>3267</v>
      </c>
      <c r="AW932" s="15">
        <f t="shared" ref="AW932" si="73">AV932+112</f>
        <v>3379</v>
      </c>
      <c r="AX932" s="15">
        <f t="shared" ref="AX932" si="74">AW932+113</f>
        <v>3492</v>
      </c>
      <c r="AY932" s="15">
        <f t="shared" ref="AY932" si="75">AX932+112</f>
        <v>3604</v>
      </c>
      <c r="AZ932" s="15">
        <f t="shared" ref="AZ932" si="76">AY932+113</f>
        <v>3717</v>
      </c>
      <c r="BA932" s="15">
        <f t="shared" ref="BA932" si="77">AZ932+112</f>
        <v>3829</v>
      </c>
      <c r="BB932" s="15">
        <f t="shared" ref="BB932" si="78">BA932+113</f>
        <v>3942</v>
      </c>
      <c r="BC932" s="15">
        <f t="shared" ref="BC932" si="79">BB932+112</f>
        <v>4054</v>
      </c>
      <c r="BD932" s="15">
        <f t="shared" ref="BD932" si="80">BC932+113</f>
        <v>4167</v>
      </c>
      <c r="BE932" s="15">
        <f t="shared" ref="BE932" si="81">BD932+112</f>
        <v>4279</v>
      </c>
      <c r="BF932" s="15">
        <f t="shared" ref="BF932" si="82">BE932+113</f>
        <v>4392</v>
      </c>
      <c r="BG932" s="15">
        <f t="shared" ref="BG932" si="83">BF932+112</f>
        <v>4504</v>
      </c>
      <c r="BH932" s="15">
        <f t="shared" ref="BH932" si="84">BG932+113</f>
        <v>4617</v>
      </c>
      <c r="BI932" s="15">
        <f t="shared" ref="BI932" si="85">BH932+112</f>
        <v>4729</v>
      </c>
      <c r="BJ932" s="17" t="s">
        <v>0</v>
      </c>
    </row>
    <row r="933" spans="1:62">
      <c r="A933" s="4" t="s">
        <v>543</v>
      </c>
      <c r="B933" s="14">
        <v>12</v>
      </c>
      <c r="C933" s="14">
        <v>12.5</v>
      </c>
      <c r="D933" s="14">
        <v>13</v>
      </c>
      <c r="E933" s="14">
        <v>13.5</v>
      </c>
      <c r="F933" s="14">
        <v>14</v>
      </c>
      <c r="G933" s="14">
        <v>14.5</v>
      </c>
      <c r="H933" s="14">
        <v>15</v>
      </c>
      <c r="I933" s="4">
        <v>15.5</v>
      </c>
      <c r="J933" s="15">
        <v>16</v>
      </c>
      <c r="K933" s="1">
        <v>16.5</v>
      </c>
      <c r="L933" s="4">
        <v>17</v>
      </c>
      <c r="M933" s="4">
        <v>17.5</v>
      </c>
      <c r="N933" s="4">
        <v>18</v>
      </c>
      <c r="O933" s="4">
        <v>18.5</v>
      </c>
      <c r="P933" s="4">
        <v>19</v>
      </c>
      <c r="Q933" s="4">
        <v>19.5</v>
      </c>
      <c r="R933" s="15">
        <v>20</v>
      </c>
      <c r="S933" s="4">
        <v>20.5</v>
      </c>
      <c r="T933" s="4">
        <v>21</v>
      </c>
      <c r="U933" s="2">
        <v>21.5</v>
      </c>
      <c r="V933" s="4">
        <v>22</v>
      </c>
      <c r="W933" s="4">
        <v>22.5</v>
      </c>
      <c r="X933" s="15">
        <v>23</v>
      </c>
      <c r="Y933" s="4">
        <v>23.5</v>
      </c>
      <c r="Z933" s="4">
        <v>24</v>
      </c>
      <c r="AA933" s="4">
        <v>24.5</v>
      </c>
      <c r="AB933" s="4">
        <v>25</v>
      </c>
      <c r="AC933" s="4">
        <v>25</v>
      </c>
      <c r="AD933" s="15">
        <v>26</v>
      </c>
      <c r="AE933" s="1">
        <v>26</v>
      </c>
      <c r="AF933" s="4">
        <v>27</v>
      </c>
      <c r="AG933" s="4">
        <v>27</v>
      </c>
      <c r="AH933" s="4">
        <v>28</v>
      </c>
      <c r="AI933" s="4">
        <v>28</v>
      </c>
      <c r="AJ933" s="4">
        <v>29</v>
      </c>
      <c r="AK933" s="4">
        <v>29</v>
      </c>
      <c r="AL933" s="4">
        <v>30</v>
      </c>
      <c r="AM933" s="4">
        <v>30</v>
      </c>
      <c r="AN933" s="4">
        <v>31</v>
      </c>
      <c r="AO933" s="2">
        <v>31</v>
      </c>
      <c r="AP933" s="4">
        <v>32</v>
      </c>
      <c r="AQ933" s="4">
        <v>32</v>
      </c>
      <c r="AR933" s="4">
        <v>33</v>
      </c>
      <c r="AS933" s="4">
        <v>33</v>
      </c>
      <c r="AT933" s="4">
        <v>34</v>
      </c>
      <c r="AU933" s="4">
        <v>34</v>
      </c>
      <c r="AV933" s="4">
        <v>35</v>
      </c>
      <c r="AW933" s="4">
        <v>35</v>
      </c>
      <c r="AX933" s="4">
        <v>36</v>
      </c>
      <c r="AY933" s="1">
        <v>36</v>
      </c>
      <c r="AZ933" s="4">
        <v>37</v>
      </c>
      <c r="BA933" s="4">
        <v>37</v>
      </c>
      <c r="BB933" s="4">
        <v>38</v>
      </c>
      <c r="BC933" s="4">
        <v>38</v>
      </c>
      <c r="BD933" s="4">
        <v>39</v>
      </c>
      <c r="BE933" s="4">
        <v>39</v>
      </c>
      <c r="BF933" s="4">
        <v>40</v>
      </c>
      <c r="BG933" s="4">
        <v>40</v>
      </c>
      <c r="BH933" s="4">
        <v>41</v>
      </c>
      <c r="BI933" s="2">
        <v>41</v>
      </c>
      <c r="BJ933" s="17" t="s">
        <v>0</v>
      </c>
    </row>
    <row r="934" spans="1:62">
      <c r="A934" s="4" t="s">
        <v>3</v>
      </c>
      <c r="B934" s="14"/>
      <c r="C934" s="14"/>
      <c r="D934" s="14"/>
      <c r="E934" s="14"/>
      <c r="F934" s="14"/>
      <c r="G934" s="14"/>
      <c r="H934" s="14"/>
      <c r="J934" s="15"/>
      <c r="R934" s="15"/>
      <c r="X934" s="15"/>
      <c r="AD934" s="15"/>
      <c r="BJ934" s="17"/>
    </row>
    <row r="935" spans="1:62">
      <c r="A935" s="4" t="s">
        <v>862</v>
      </c>
      <c r="B935" s="14"/>
      <c r="C935" s="14"/>
      <c r="D935" s="14"/>
      <c r="E935" s="14"/>
      <c r="F935" s="14"/>
      <c r="G935" s="14"/>
      <c r="H935" s="14"/>
      <c r="J935" s="15"/>
      <c r="R935" s="15"/>
      <c r="X935" s="15"/>
      <c r="AD935" s="15"/>
      <c r="BJ935" s="17"/>
    </row>
    <row r="936" spans="1:62">
      <c r="A936" s="4" t="s">
        <v>863</v>
      </c>
      <c r="B936" s="14">
        <v>1</v>
      </c>
      <c r="C936" s="14">
        <v>1</v>
      </c>
      <c r="D936" s="14">
        <v>1</v>
      </c>
      <c r="E936" s="14">
        <v>1</v>
      </c>
      <c r="F936" s="14">
        <v>1</v>
      </c>
      <c r="G936" s="14">
        <v>1</v>
      </c>
      <c r="H936" s="14">
        <v>1</v>
      </c>
      <c r="I936" s="4">
        <v>1</v>
      </c>
      <c r="J936" s="15">
        <v>1</v>
      </c>
      <c r="K936" s="1">
        <v>1</v>
      </c>
      <c r="L936" s="4">
        <v>1</v>
      </c>
      <c r="M936" s="4">
        <v>1</v>
      </c>
      <c r="N936" s="4">
        <v>1</v>
      </c>
      <c r="O936" s="4">
        <v>1</v>
      </c>
      <c r="P936" s="4">
        <v>2</v>
      </c>
      <c r="Q936" s="4">
        <v>2</v>
      </c>
      <c r="R936" s="15">
        <v>2</v>
      </c>
      <c r="S936" s="4">
        <v>2</v>
      </c>
      <c r="T936" s="4">
        <v>2</v>
      </c>
      <c r="U936" s="2">
        <v>2</v>
      </c>
      <c r="V936" s="4">
        <v>2</v>
      </c>
      <c r="W936" s="4">
        <v>2</v>
      </c>
      <c r="X936" s="15">
        <v>2</v>
      </c>
      <c r="Y936" s="4">
        <v>2</v>
      </c>
      <c r="Z936" s="4">
        <v>3</v>
      </c>
      <c r="AA936" s="4">
        <v>3</v>
      </c>
      <c r="AB936" s="4">
        <v>3</v>
      </c>
      <c r="AC936" s="4">
        <v>3</v>
      </c>
      <c r="AD936" s="15">
        <v>3</v>
      </c>
      <c r="AE936" s="1">
        <v>3</v>
      </c>
      <c r="AF936" s="4">
        <v>3</v>
      </c>
      <c r="AG936" s="4">
        <v>3</v>
      </c>
      <c r="AH936" s="4">
        <v>3</v>
      </c>
      <c r="AI936" s="4">
        <v>3</v>
      </c>
      <c r="AJ936" s="4">
        <v>3</v>
      </c>
      <c r="AK936" s="4">
        <v>3</v>
      </c>
      <c r="AL936" s="4">
        <v>3</v>
      </c>
      <c r="AM936" s="4">
        <v>3</v>
      </c>
      <c r="AN936" s="4">
        <v>3</v>
      </c>
      <c r="AO936" s="2">
        <v>3</v>
      </c>
      <c r="AP936" s="4">
        <v>3</v>
      </c>
      <c r="AQ936" s="4">
        <v>3</v>
      </c>
      <c r="AR936" s="4">
        <v>3</v>
      </c>
      <c r="AS936" s="4">
        <v>3</v>
      </c>
      <c r="AT936" s="4">
        <v>3</v>
      </c>
      <c r="AU936" s="4">
        <v>3</v>
      </c>
      <c r="AV936" s="4">
        <v>3</v>
      </c>
      <c r="AW936" s="4">
        <v>3</v>
      </c>
      <c r="AX936" s="4">
        <v>3</v>
      </c>
      <c r="AY936" s="1">
        <v>3</v>
      </c>
      <c r="AZ936" s="4">
        <v>3</v>
      </c>
      <c r="BA936" s="4">
        <v>3</v>
      </c>
      <c r="BB936" s="4">
        <v>3</v>
      </c>
      <c r="BC936" s="4">
        <v>3</v>
      </c>
      <c r="BD936" s="4">
        <v>3</v>
      </c>
      <c r="BE936" s="4">
        <v>3</v>
      </c>
      <c r="BF936" s="4">
        <v>3</v>
      </c>
      <c r="BG936" s="4">
        <v>3</v>
      </c>
      <c r="BH936" s="4">
        <v>3</v>
      </c>
      <c r="BI936" s="2">
        <v>3</v>
      </c>
      <c r="BJ936" s="17" t="s">
        <v>0</v>
      </c>
    </row>
    <row r="937" spans="1:62">
      <c r="A937" s="4" t="s">
        <v>597</v>
      </c>
      <c r="B937" s="14">
        <v>12</v>
      </c>
      <c r="C937" s="14">
        <v>19</v>
      </c>
      <c r="D937" s="14">
        <v>26</v>
      </c>
      <c r="E937" s="14">
        <v>33</v>
      </c>
      <c r="F937" s="14">
        <v>40</v>
      </c>
      <c r="G937" s="14">
        <v>47</v>
      </c>
      <c r="H937" s="14">
        <v>54</v>
      </c>
      <c r="I937" s="4">
        <v>61</v>
      </c>
      <c r="J937" s="15">
        <v>70</v>
      </c>
      <c r="K937" s="1">
        <v>79</v>
      </c>
      <c r="L937" s="4">
        <v>88</v>
      </c>
      <c r="M937" s="4">
        <v>97</v>
      </c>
      <c r="N937" s="4">
        <v>106</v>
      </c>
      <c r="O937" s="4">
        <v>115</v>
      </c>
      <c r="P937" s="4">
        <v>124</v>
      </c>
      <c r="Q937" s="4">
        <v>133</v>
      </c>
      <c r="R937" s="15">
        <v>145</v>
      </c>
      <c r="S937" s="4">
        <v>157</v>
      </c>
      <c r="T937" s="4">
        <v>169</v>
      </c>
      <c r="U937" s="2">
        <v>181</v>
      </c>
      <c r="V937" s="4">
        <v>193</v>
      </c>
      <c r="W937" s="4">
        <v>205</v>
      </c>
      <c r="X937" s="15">
        <v>231</v>
      </c>
      <c r="Y937" s="4">
        <v>257</v>
      </c>
      <c r="Z937" s="4">
        <v>283</v>
      </c>
      <c r="AA937" s="4">
        <v>309</v>
      </c>
      <c r="AB937" s="4">
        <v>335</v>
      </c>
      <c r="AC937" s="4">
        <v>361</v>
      </c>
      <c r="AD937" s="15">
        <v>407</v>
      </c>
      <c r="AE937" s="1">
        <v>453</v>
      </c>
      <c r="AF937" s="4">
        <v>499</v>
      </c>
      <c r="AG937" s="4">
        <v>545</v>
      </c>
      <c r="AH937" s="4">
        <v>591</v>
      </c>
      <c r="AI937" s="4">
        <v>637</v>
      </c>
      <c r="AJ937" s="4">
        <v>683</v>
      </c>
      <c r="AK937" s="4">
        <v>729</v>
      </c>
      <c r="AL937" s="4">
        <v>775</v>
      </c>
      <c r="AM937" s="4">
        <v>821</v>
      </c>
      <c r="AN937" s="4">
        <v>867</v>
      </c>
      <c r="AO937" s="2">
        <v>913</v>
      </c>
      <c r="AP937" s="4">
        <v>959</v>
      </c>
      <c r="AQ937" s="4">
        <v>1005</v>
      </c>
      <c r="AR937" s="4">
        <v>1051</v>
      </c>
      <c r="AS937" s="4">
        <v>1097</v>
      </c>
      <c r="AT937" s="4">
        <v>1143</v>
      </c>
      <c r="AU937" s="4">
        <v>1189</v>
      </c>
      <c r="AV937" s="4">
        <v>1235</v>
      </c>
      <c r="AW937" s="4">
        <v>1281</v>
      </c>
      <c r="AX937" s="4">
        <v>1327</v>
      </c>
      <c r="AY937" s="1">
        <v>1373</v>
      </c>
      <c r="AZ937" s="4">
        <v>1419</v>
      </c>
      <c r="BA937" s="4">
        <v>1465</v>
      </c>
      <c r="BB937" s="4">
        <v>1511</v>
      </c>
      <c r="BC937" s="4">
        <v>1557</v>
      </c>
      <c r="BD937" s="4">
        <v>1603</v>
      </c>
      <c r="BE937" s="4">
        <v>1649</v>
      </c>
      <c r="BF937" s="4">
        <v>1695</v>
      </c>
      <c r="BG937" s="4">
        <v>1741</v>
      </c>
      <c r="BH937" s="4">
        <v>1787</v>
      </c>
      <c r="BI937" s="2">
        <v>1833</v>
      </c>
      <c r="BJ937" s="17" t="s">
        <v>0</v>
      </c>
    </row>
    <row r="938" spans="1:62">
      <c r="A938" s="4" t="s">
        <v>598</v>
      </c>
      <c r="B938" s="14">
        <v>18</v>
      </c>
      <c r="C938" s="14">
        <v>25</v>
      </c>
      <c r="D938" s="14">
        <v>32</v>
      </c>
      <c r="E938" s="14">
        <v>39</v>
      </c>
      <c r="F938" s="14">
        <v>46</v>
      </c>
      <c r="G938" s="14">
        <v>53</v>
      </c>
      <c r="H938" s="14">
        <v>60</v>
      </c>
      <c r="I938" s="4">
        <v>67</v>
      </c>
      <c r="J938" s="15">
        <v>76</v>
      </c>
      <c r="K938" s="1">
        <v>85</v>
      </c>
      <c r="L938" s="4">
        <v>94</v>
      </c>
      <c r="M938" s="4">
        <v>103</v>
      </c>
      <c r="N938" s="4">
        <v>112</v>
      </c>
      <c r="O938" s="4">
        <v>121</v>
      </c>
      <c r="P938" s="4">
        <v>130</v>
      </c>
      <c r="Q938" s="4">
        <v>139</v>
      </c>
      <c r="R938" s="15">
        <v>152</v>
      </c>
      <c r="S938" s="4">
        <v>165</v>
      </c>
      <c r="T938" s="4">
        <v>178</v>
      </c>
      <c r="U938" s="2">
        <v>191</v>
      </c>
      <c r="V938" s="4">
        <v>204</v>
      </c>
      <c r="W938" s="4">
        <v>217</v>
      </c>
      <c r="X938" s="15">
        <v>245</v>
      </c>
      <c r="Y938" s="4">
        <v>273</v>
      </c>
      <c r="Z938" s="4">
        <v>301</v>
      </c>
      <c r="AA938" s="4">
        <v>329</v>
      </c>
      <c r="AB938" s="4">
        <v>357</v>
      </c>
      <c r="AC938" s="4">
        <v>385</v>
      </c>
      <c r="AD938" s="15">
        <v>435</v>
      </c>
      <c r="AE938" s="1">
        <v>485</v>
      </c>
      <c r="AF938" s="4">
        <v>535</v>
      </c>
      <c r="AG938" s="4">
        <v>585</v>
      </c>
      <c r="AH938" s="4">
        <v>635</v>
      </c>
      <c r="AI938" s="4">
        <v>685</v>
      </c>
      <c r="AJ938" s="4">
        <v>735</v>
      </c>
      <c r="AK938" s="4">
        <v>785</v>
      </c>
      <c r="AL938" s="4">
        <v>835</v>
      </c>
      <c r="AM938" s="4">
        <v>885</v>
      </c>
      <c r="AN938" s="4">
        <v>935</v>
      </c>
      <c r="AO938" s="2">
        <v>985</v>
      </c>
      <c r="AP938" s="4">
        <v>1035</v>
      </c>
      <c r="AQ938" s="4">
        <v>1085</v>
      </c>
      <c r="AR938" s="4">
        <v>1135</v>
      </c>
      <c r="AS938" s="4">
        <v>1185</v>
      </c>
      <c r="AT938" s="4">
        <v>1235</v>
      </c>
      <c r="AU938" s="4">
        <v>1285</v>
      </c>
      <c r="AV938" s="4">
        <v>1335</v>
      </c>
      <c r="AW938" s="4">
        <v>1385</v>
      </c>
      <c r="AX938" s="4">
        <v>1435</v>
      </c>
      <c r="AY938" s="1">
        <v>1485</v>
      </c>
      <c r="AZ938" s="4">
        <v>1535</v>
      </c>
      <c r="BA938" s="4">
        <v>1585</v>
      </c>
      <c r="BB938" s="4">
        <v>1635</v>
      </c>
      <c r="BC938" s="4">
        <v>1685</v>
      </c>
      <c r="BD938" s="4">
        <v>1735</v>
      </c>
      <c r="BE938" s="4">
        <v>1785</v>
      </c>
      <c r="BF938" s="4">
        <v>1835</v>
      </c>
      <c r="BG938" s="4">
        <v>1885</v>
      </c>
      <c r="BH938" s="4">
        <v>1935</v>
      </c>
      <c r="BI938" s="2">
        <v>1985</v>
      </c>
      <c r="BJ938" s="17" t="s">
        <v>0</v>
      </c>
    </row>
    <row r="939" spans="1:62">
      <c r="A939" s="4" t="s">
        <v>543</v>
      </c>
      <c r="B939" s="14">
        <v>7</v>
      </c>
      <c r="C939" s="14">
        <v>7.2</v>
      </c>
      <c r="D939" s="14">
        <v>7.5</v>
      </c>
      <c r="E939" s="14">
        <v>7.7</v>
      </c>
      <c r="F939" s="14">
        <v>8</v>
      </c>
      <c r="G939" s="14">
        <v>8.1999999999999993</v>
      </c>
      <c r="H939" s="14">
        <v>8.5</v>
      </c>
      <c r="I939" s="4">
        <v>8.6999999999999993</v>
      </c>
      <c r="J939" s="15">
        <v>9</v>
      </c>
      <c r="K939" s="1">
        <v>9.1999999999999993</v>
      </c>
      <c r="L939" s="4">
        <v>9.5</v>
      </c>
      <c r="M939" s="4">
        <v>9.6999999999999993</v>
      </c>
      <c r="N939" s="4">
        <v>10</v>
      </c>
      <c r="O939" s="4">
        <v>10.199999999999999</v>
      </c>
      <c r="P939" s="4">
        <v>10.5</v>
      </c>
      <c r="Q939" s="4">
        <v>10.7</v>
      </c>
      <c r="R939" s="15">
        <v>11</v>
      </c>
      <c r="S939" s="4">
        <v>11.2</v>
      </c>
      <c r="T939" s="4">
        <v>11.5</v>
      </c>
      <c r="U939" s="2">
        <v>11.7</v>
      </c>
      <c r="V939" s="4">
        <v>12</v>
      </c>
      <c r="W939" s="4">
        <v>12.2</v>
      </c>
      <c r="X939" s="15">
        <v>12.5</v>
      </c>
      <c r="Y939" s="4">
        <v>12.7</v>
      </c>
      <c r="Z939" s="4">
        <v>13</v>
      </c>
      <c r="AA939" s="4">
        <v>13.2</v>
      </c>
      <c r="AB939" s="4">
        <v>13.5</v>
      </c>
      <c r="AC939" s="4">
        <v>13.7</v>
      </c>
      <c r="AD939" s="15">
        <v>14</v>
      </c>
      <c r="AE939" s="1">
        <v>14.2</v>
      </c>
      <c r="AF939" s="4">
        <v>14.5</v>
      </c>
      <c r="AG939" s="4">
        <v>14.7</v>
      </c>
      <c r="AH939" s="4">
        <v>15</v>
      </c>
      <c r="AI939" s="4">
        <v>15.2</v>
      </c>
      <c r="AJ939" s="4">
        <v>15.5</v>
      </c>
      <c r="AK939" s="4">
        <v>15.7</v>
      </c>
      <c r="AL939" s="4">
        <v>16</v>
      </c>
      <c r="AM939" s="4">
        <v>16.2</v>
      </c>
      <c r="AN939" s="4">
        <v>16.5</v>
      </c>
      <c r="AO939" s="2">
        <v>16.7</v>
      </c>
      <c r="AP939" s="4">
        <v>17</v>
      </c>
      <c r="AQ939" s="4">
        <v>17.2</v>
      </c>
      <c r="AR939" s="4">
        <v>17.5</v>
      </c>
      <c r="AS939" s="4">
        <v>17.7</v>
      </c>
      <c r="AT939" s="4">
        <v>18</v>
      </c>
      <c r="AU939" s="4">
        <v>18.2</v>
      </c>
      <c r="AV939" s="4">
        <v>18.5</v>
      </c>
      <c r="AW939" s="4">
        <v>18.7</v>
      </c>
      <c r="AX939" s="4">
        <v>19</v>
      </c>
      <c r="AY939" s="1">
        <v>19.2</v>
      </c>
      <c r="AZ939" s="4">
        <v>19.5</v>
      </c>
      <c r="BA939" s="4">
        <v>19.7</v>
      </c>
      <c r="BB939" s="4">
        <v>20</v>
      </c>
      <c r="BC939" s="4">
        <v>20.2</v>
      </c>
      <c r="BD939" s="4">
        <v>20.5</v>
      </c>
      <c r="BE939" s="4">
        <v>20.7</v>
      </c>
      <c r="BF939" s="4">
        <v>21</v>
      </c>
      <c r="BG939" s="4">
        <v>21.2</v>
      </c>
      <c r="BH939" s="4">
        <v>21.5</v>
      </c>
      <c r="BI939" s="2">
        <v>21.7</v>
      </c>
      <c r="BJ939" s="17" t="s">
        <v>0</v>
      </c>
    </row>
    <row r="940" spans="1:62">
      <c r="A940" s="4" t="s">
        <v>3</v>
      </c>
      <c r="B940" s="14"/>
      <c r="C940" s="14"/>
      <c r="D940" s="14"/>
      <c r="E940" s="14"/>
      <c r="F940" s="14"/>
      <c r="G940" s="14"/>
      <c r="H940" s="14"/>
      <c r="J940" s="15"/>
      <c r="R940" s="15"/>
      <c r="X940" s="15"/>
      <c r="AD940" s="15"/>
      <c r="BJ940" s="17"/>
    </row>
    <row r="941" spans="1:62">
      <c r="A941" s="4" t="s">
        <v>864</v>
      </c>
      <c r="B941" s="14"/>
      <c r="C941" s="14"/>
      <c r="D941" s="14"/>
      <c r="E941" s="14"/>
      <c r="F941" s="14"/>
      <c r="G941" s="14"/>
      <c r="H941" s="14"/>
      <c r="J941" s="15"/>
      <c r="R941" s="15"/>
      <c r="X941" s="15"/>
      <c r="AD941" s="15"/>
      <c r="BJ941" s="17"/>
    </row>
    <row r="942" spans="1:62">
      <c r="A942" s="4" t="s">
        <v>582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585</v>
      </c>
      <c r="B943" s="14">
        <v>147</v>
      </c>
      <c r="C943" s="14">
        <v>183</v>
      </c>
      <c r="D943" s="14">
        <v>220</v>
      </c>
      <c r="E943" s="14">
        <v>257</v>
      </c>
      <c r="F943" s="14">
        <v>294</v>
      </c>
      <c r="G943" s="14">
        <v>330</v>
      </c>
      <c r="H943" s="14">
        <v>367</v>
      </c>
      <c r="I943" s="4">
        <v>404</v>
      </c>
      <c r="J943" s="15">
        <v>441</v>
      </c>
      <c r="K943" s="1">
        <v>477</v>
      </c>
      <c r="L943" s="4">
        <v>514</v>
      </c>
      <c r="M943" s="4">
        <v>551</v>
      </c>
      <c r="N943" s="4">
        <v>588</v>
      </c>
      <c r="O943" s="4">
        <v>624</v>
      </c>
      <c r="P943" s="4">
        <v>661</v>
      </c>
      <c r="Q943" s="4">
        <v>698</v>
      </c>
      <c r="R943" s="15">
        <v>735</v>
      </c>
      <c r="S943" s="4">
        <v>771</v>
      </c>
      <c r="T943" s="4">
        <v>808</v>
      </c>
      <c r="U943" s="2">
        <v>845</v>
      </c>
      <c r="V943" s="4">
        <v>882</v>
      </c>
      <c r="W943" s="4">
        <v>918</v>
      </c>
      <c r="X943" s="15">
        <v>955</v>
      </c>
      <c r="Y943" s="4">
        <v>992</v>
      </c>
      <c r="Z943" s="4">
        <v>1029</v>
      </c>
      <c r="AA943" s="4">
        <v>1065</v>
      </c>
      <c r="AB943" s="4">
        <v>1102</v>
      </c>
      <c r="AC943" s="4">
        <v>1139</v>
      </c>
      <c r="AD943" s="15">
        <v>1176</v>
      </c>
      <c r="AE943" s="1">
        <v>1212</v>
      </c>
      <c r="AF943" s="4">
        <v>1249</v>
      </c>
      <c r="AG943" s="4">
        <v>1286</v>
      </c>
      <c r="AH943" s="4">
        <v>1323</v>
      </c>
      <c r="AI943" s="4">
        <v>1359</v>
      </c>
      <c r="AJ943" s="4">
        <v>1396</v>
      </c>
      <c r="AK943" s="4">
        <v>1433</v>
      </c>
      <c r="AL943" s="4">
        <v>1470</v>
      </c>
      <c r="AM943" s="4">
        <v>1506</v>
      </c>
      <c r="AN943" s="4">
        <v>1543</v>
      </c>
      <c r="AO943" s="2">
        <v>1580</v>
      </c>
      <c r="AP943" s="4">
        <v>1617</v>
      </c>
      <c r="AQ943" s="4">
        <v>1653</v>
      </c>
      <c r="AR943" s="4">
        <v>1690</v>
      </c>
      <c r="AS943" s="4">
        <v>1727</v>
      </c>
      <c r="AT943" s="4">
        <v>1764</v>
      </c>
      <c r="AU943" s="4">
        <v>1800</v>
      </c>
      <c r="AV943" s="4">
        <v>1837</v>
      </c>
      <c r="AW943" s="4">
        <v>1874</v>
      </c>
      <c r="AX943" s="4">
        <v>1911</v>
      </c>
      <c r="AY943" s="1">
        <v>1947</v>
      </c>
      <c r="AZ943" s="4">
        <v>1984</v>
      </c>
      <c r="BA943" s="4">
        <v>2021</v>
      </c>
      <c r="BB943" s="4">
        <v>2058</v>
      </c>
      <c r="BC943" s="4">
        <v>2094</v>
      </c>
      <c r="BD943" s="4">
        <v>2131</v>
      </c>
      <c r="BE943" s="4">
        <v>2168</v>
      </c>
      <c r="BF943" s="4">
        <v>2205</v>
      </c>
      <c r="BG943" s="4">
        <v>2241</v>
      </c>
      <c r="BH943" s="4">
        <v>2278</v>
      </c>
      <c r="BI943" s="2">
        <v>2315</v>
      </c>
      <c r="BJ943" s="17" t="s">
        <v>0</v>
      </c>
    </row>
    <row r="944" spans="1:62">
      <c r="A944" s="4" t="s">
        <v>586</v>
      </c>
      <c r="B944" s="14">
        <v>147</v>
      </c>
      <c r="C944" s="14">
        <v>183</v>
      </c>
      <c r="D944" s="14">
        <v>220</v>
      </c>
      <c r="E944" s="14">
        <v>257</v>
      </c>
      <c r="F944" s="14">
        <v>294</v>
      </c>
      <c r="G944" s="14">
        <v>330</v>
      </c>
      <c r="H944" s="14">
        <v>367</v>
      </c>
      <c r="I944" s="4">
        <v>404</v>
      </c>
      <c r="J944" s="15">
        <v>441</v>
      </c>
      <c r="K944" s="1">
        <v>477</v>
      </c>
      <c r="L944" s="4">
        <v>514</v>
      </c>
      <c r="M944" s="4">
        <v>551</v>
      </c>
      <c r="N944" s="4">
        <v>588</v>
      </c>
      <c r="O944" s="4">
        <v>624</v>
      </c>
      <c r="P944" s="4">
        <v>661</v>
      </c>
      <c r="Q944" s="4">
        <v>698</v>
      </c>
      <c r="R944" s="15">
        <v>735</v>
      </c>
      <c r="S944" s="4">
        <v>771</v>
      </c>
      <c r="T944" s="4">
        <v>808</v>
      </c>
      <c r="U944" s="2">
        <v>845</v>
      </c>
      <c r="V944" s="4">
        <v>882</v>
      </c>
      <c r="W944" s="4">
        <v>918</v>
      </c>
      <c r="X944" s="15">
        <v>955</v>
      </c>
      <c r="Y944" s="4">
        <v>992</v>
      </c>
      <c r="Z944" s="4">
        <v>1029</v>
      </c>
      <c r="AA944" s="4">
        <v>1065</v>
      </c>
      <c r="AB944" s="4">
        <v>1102</v>
      </c>
      <c r="AC944" s="4">
        <v>1139</v>
      </c>
      <c r="AD944" s="15">
        <v>1176</v>
      </c>
      <c r="AE944" s="1">
        <v>1212</v>
      </c>
      <c r="AF944" s="4">
        <v>1249</v>
      </c>
      <c r="AG944" s="4">
        <v>1286</v>
      </c>
      <c r="AH944" s="4">
        <v>1323</v>
      </c>
      <c r="AI944" s="4">
        <v>1359</v>
      </c>
      <c r="AJ944" s="4">
        <v>1396</v>
      </c>
      <c r="AK944" s="4">
        <v>1433</v>
      </c>
      <c r="AL944" s="4">
        <v>1470</v>
      </c>
      <c r="AM944" s="4">
        <v>1506</v>
      </c>
      <c r="AN944" s="4">
        <v>1543</v>
      </c>
      <c r="AO944" s="2">
        <v>1580</v>
      </c>
      <c r="AP944" s="4">
        <v>1617</v>
      </c>
      <c r="AQ944" s="4">
        <v>1653</v>
      </c>
      <c r="AR944" s="4">
        <v>1690</v>
      </c>
      <c r="AS944" s="4">
        <v>1727</v>
      </c>
      <c r="AT944" s="4">
        <v>1764</v>
      </c>
      <c r="AU944" s="4">
        <v>1800</v>
      </c>
      <c r="AV944" s="4">
        <v>1837</v>
      </c>
      <c r="AW944" s="4">
        <v>1874</v>
      </c>
      <c r="AX944" s="4">
        <v>1911</v>
      </c>
      <c r="AY944" s="1">
        <v>1947</v>
      </c>
      <c r="AZ944" s="4">
        <v>1984</v>
      </c>
      <c r="BA944" s="4">
        <v>2021</v>
      </c>
      <c r="BB944" s="4">
        <v>2058</v>
      </c>
      <c r="BC944" s="4">
        <v>2094</v>
      </c>
      <c r="BD944" s="4">
        <v>2131</v>
      </c>
      <c r="BE944" s="4">
        <v>2168</v>
      </c>
      <c r="BF944" s="4">
        <v>2205</v>
      </c>
      <c r="BG944" s="4">
        <v>2241</v>
      </c>
      <c r="BH944" s="4">
        <v>2278</v>
      </c>
      <c r="BI944" s="2">
        <v>2315</v>
      </c>
      <c r="BJ944" s="17" t="s">
        <v>0</v>
      </c>
    </row>
    <row r="945" spans="1:62">
      <c r="A945" s="4" t="s">
        <v>587</v>
      </c>
      <c r="B945" s="14">
        <v>431</v>
      </c>
      <c r="C945" s="14">
        <v>538</v>
      </c>
      <c r="D945" s="14">
        <v>646</v>
      </c>
      <c r="E945" s="14">
        <v>754</v>
      </c>
      <c r="F945" s="14">
        <v>862</v>
      </c>
      <c r="G945" s="14">
        <v>970</v>
      </c>
      <c r="H945" s="14">
        <v>1077</v>
      </c>
      <c r="I945" s="4">
        <v>1185</v>
      </c>
      <c r="J945" s="15">
        <v>1293</v>
      </c>
      <c r="K945" s="1">
        <v>1401</v>
      </c>
      <c r="L945" s="4">
        <v>1509</v>
      </c>
      <c r="M945" s="4">
        <v>1616</v>
      </c>
      <c r="N945" s="4">
        <v>1724</v>
      </c>
      <c r="O945" s="4">
        <v>1831</v>
      </c>
      <c r="P945" s="4">
        <v>1939</v>
      </c>
      <c r="Q945" s="4">
        <v>2047</v>
      </c>
      <c r="R945" s="15">
        <v>2154</v>
      </c>
      <c r="S945" s="4">
        <v>2262</v>
      </c>
      <c r="T945" s="4">
        <v>2370</v>
      </c>
      <c r="U945" s="2">
        <v>2478</v>
      </c>
      <c r="V945" s="4">
        <v>2586</v>
      </c>
      <c r="W945" s="4">
        <v>2693</v>
      </c>
      <c r="X945" s="15">
        <v>2801</v>
      </c>
      <c r="Y945" s="4">
        <v>2909</v>
      </c>
      <c r="Z945" s="4">
        <v>3017</v>
      </c>
      <c r="AA945" s="4">
        <v>3124</v>
      </c>
      <c r="AB945" s="4">
        <v>3232</v>
      </c>
      <c r="AC945" s="4">
        <v>3340</v>
      </c>
      <c r="AD945" s="15">
        <v>3448</v>
      </c>
      <c r="AE945" s="1">
        <v>3555</v>
      </c>
      <c r="AF945" s="4">
        <v>3663</v>
      </c>
      <c r="AG945" s="4">
        <v>3771</v>
      </c>
      <c r="AH945" s="4">
        <v>3879</v>
      </c>
      <c r="AI945" s="4">
        <v>3986</v>
      </c>
      <c r="AJ945" s="4">
        <v>4094</v>
      </c>
      <c r="AK945" s="4">
        <v>4202</v>
      </c>
      <c r="AL945" s="4">
        <v>4310</v>
      </c>
      <c r="AM945" s="4">
        <v>4417</v>
      </c>
      <c r="AN945" s="4">
        <v>4525</v>
      </c>
      <c r="AO945" s="2">
        <v>4633</v>
      </c>
      <c r="AP945" s="4">
        <v>4741</v>
      </c>
      <c r="AQ945" s="4">
        <v>4848</v>
      </c>
      <c r="AR945" s="4">
        <v>4956</v>
      </c>
      <c r="AS945" s="4">
        <v>5064</v>
      </c>
      <c r="AT945" s="4">
        <v>5172</v>
      </c>
      <c r="AU945" s="4">
        <v>5279</v>
      </c>
      <c r="AV945" s="4">
        <v>5387</v>
      </c>
      <c r="AW945" s="4">
        <v>5495</v>
      </c>
      <c r="AX945" s="4">
        <v>5603</v>
      </c>
      <c r="AY945" s="1">
        <v>5710</v>
      </c>
      <c r="AZ945" s="4">
        <v>5818</v>
      </c>
      <c r="BA945" s="4">
        <v>5926</v>
      </c>
      <c r="BB945" s="4">
        <v>6034</v>
      </c>
      <c r="BC945" s="4">
        <v>6141</v>
      </c>
      <c r="BD945" s="4">
        <v>6249</v>
      </c>
      <c r="BE945" s="4">
        <v>6357</v>
      </c>
      <c r="BF945" s="4">
        <v>6465</v>
      </c>
      <c r="BG945" s="4">
        <v>6572</v>
      </c>
      <c r="BH945" s="4">
        <v>6680</v>
      </c>
      <c r="BI945" s="2">
        <v>6788</v>
      </c>
      <c r="BJ945" s="17" t="s">
        <v>0</v>
      </c>
    </row>
    <row r="946" spans="1:62">
      <c r="A946" s="4" t="s">
        <v>588</v>
      </c>
      <c r="B946" s="14"/>
      <c r="C946" s="14"/>
      <c r="D946" s="14"/>
      <c r="E946" s="14"/>
      <c r="F946" s="14"/>
      <c r="G946" s="14"/>
      <c r="H946" s="14"/>
      <c r="J946" s="15"/>
      <c r="R946" s="15"/>
      <c r="X946" s="15"/>
      <c r="AD946" s="15"/>
      <c r="BJ946" s="17"/>
    </row>
    <row r="947" spans="1:62">
      <c r="A947" s="4" t="s">
        <v>3</v>
      </c>
      <c r="B947" s="14"/>
      <c r="C947" s="14"/>
      <c r="D947" s="14"/>
      <c r="E947" s="14"/>
      <c r="F947" s="14"/>
      <c r="G947" s="14"/>
      <c r="H947" s="14"/>
      <c r="J947" s="15"/>
      <c r="R947" s="15"/>
      <c r="X947" s="15"/>
      <c r="AD947" s="15"/>
      <c r="BJ947" s="17"/>
    </row>
    <row r="948" spans="1:62">
      <c r="A948" s="4" t="s">
        <v>865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597</v>
      </c>
      <c r="B949" s="14">
        <v>20</v>
      </c>
      <c r="C949" s="14">
        <v>36</v>
      </c>
      <c r="D949" s="14">
        <v>52</v>
      </c>
      <c r="E949" s="14">
        <v>68</v>
      </c>
      <c r="F949" s="14">
        <v>84</v>
      </c>
      <c r="G949" s="14">
        <v>100</v>
      </c>
      <c r="H949" s="14">
        <v>116</v>
      </c>
      <c r="I949" s="4">
        <v>132</v>
      </c>
      <c r="J949" s="15">
        <v>149</v>
      </c>
      <c r="K949" s="1">
        <v>166</v>
      </c>
      <c r="L949" s="4">
        <v>183</v>
      </c>
      <c r="M949" s="4">
        <v>200</v>
      </c>
      <c r="N949" s="4">
        <v>217</v>
      </c>
      <c r="O949" s="4">
        <v>234</v>
      </c>
      <c r="P949" s="4">
        <v>251</v>
      </c>
      <c r="Q949" s="4">
        <v>268</v>
      </c>
      <c r="R949" s="15">
        <v>286</v>
      </c>
      <c r="S949" s="4">
        <v>304</v>
      </c>
      <c r="T949" s="4">
        <v>322</v>
      </c>
      <c r="U949" s="2">
        <v>340</v>
      </c>
      <c r="V949" s="4">
        <v>358</v>
      </c>
      <c r="W949" s="4">
        <v>376</v>
      </c>
      <c r="X949" s="15">
        <v>406</v>
      </c>
      <c r="Y949" s="4">
        <v>436</v>
      </c>
      <c r="Z949" s="4">
        <v>466</v>
      </c>
      <c r="AA949" s="4">
        <v>496</v>
      </c>
      <c r="AB949" s="4">
        <v>526</v>
      </c>
      <c r="AC949" s="4">
        <v>556</v>
      </c>
      <c r="AD949" s="15">
        <v>616</v>
      </c>
      <c r="AE949" s="1">
        <v>676</v>
      </c>
      <c r="AF949" s="4">
        <v>736</v>
      </c>
      <c r="AG949" s="4">
        <v>796</v>
      </c>
      <c r="AH949" s="4">
        <v>856</v>
      </c>
      <c r="AI949" s="4">
        <v>916</v>
      </c>
      <c r="AJ949" s="4">
        <v>976</v>
      </c>
      <c r="AK949" s="4">
        <v>1036</v>
      </c>
      <c r="AL949" s="4">
        <v>1096</v>
      </c>
      <c r="AM949" s="4">
        <v>1156</v>
      </c>
      <c r="AN949" s="4">
        <v>1216</v>
      </c>
      <c r="AO949" s="2">
        <v>1276</v>
      </c>
      <c r="AP949" s="4">
        <v>1336</v>
      </c>
      <c r="AQ949" s="4">
        <v>1396</v>
      </c>
      <c r="AR949" s="4">
        <v>1456</v>
      </c>
      <c r="AS949" s="4">
        <v>1516</v>
      </c>
      <c r="AT949" s="4">
        <v>1576</v>
      </c>
      <c r="AU949" s="4">
        <v>1636</v>
      </c>
      <c r="AV949" s="4">
        <v>1696</v>
      </c>
      <c r="AW949" s="4">
        <v>1756</v>
      </c>
      <c r="AX949" s="4">
        <v>1816</v>
      </c>
      <c r="AY949" s="1">
        <v>1876</v>
      </c>
      <c r="AZ949" s="4">
        <v>1936</v>
      </c>
      <c r="BA949" s="4">
        <v>1996</v>
      </c>
      <c r="BB949" s="4">
        <v>2056</v>
      </c>
      <c r="BC949" s="4">
        <v>2116</v>
      </c>
      <c r="BD949" s="4">
        <v>2176</v>
      </c>
      <c r="BE949" s="4">
        <v>2236</v>
      </c>
      <c r="BF949" s="4">
        <v>2296</v>
      </c>
      <c r="BG949" s="4">
        <v>2356</v>
      </c>
      <c r="BH949" s="4">
        <v>2416</v>
      </c>
      <c r="BI949" s="2">
        <v>2476</v>
      </c>
      <c r="BJ949" s="17" t="s">
        <v>0</v>
      </c>
    </row>
    <row r="950" spans="1:62">
      <c r="A950" s="4" t="s">
        <v>598</v>
      </c>
      <c r="B950" s="14">
        <v>30</v>
      </c>
      <c r="C950" s="14">
        <v>47</v>
      </c>
      <c r="D950" s="14">
        <v>64</v>
      </c>
      <c r="E950" s="14">
        <v>81</v>
      </c>
      <c r="F950" s="14">
        <v>98</v>
      </c>
      <c r="G950" s="14">
        <v>115</v>
      </c>
      <c r="H950" s="14">
        <v>132</v>
      </c>
      <c r="I950" s="4">
        <v>149</v>
      </c>
      <c r="J950" s="15">
        <v>167</v>
      </c>
      <c r="K950" s="1">
        <v>185</v>
      </c>
      <c r="L950" s="4">
        <v>203</v>
      </c>
      <c r="M950" s="4">
        <v>221</v>
      </c>
      <c r="N950" s="4">
        <v>239</v>
      </c>
      <c r="O950" s="4">
        <v>257</v>
      </c>
      <c r="P950" s="4">
        <v>275</v>
      </c>
      <c r="Q950" s="4">
        <v>293</v>
      </c>
      <c r="R950" s="15">
        <v>312</v>
      </c>
      <c r="S950" s="4">
        <v>331</v>
      </c>
      <c r="T950" s="4">
        <v>350</v>
      </c>
      <c r="U950" s="2">
        <v>369</v>
      </c>
      <c r="V950" s="4">
        <v>388</v>
      </c>
      <c r="W950" s="4">
        <v>407</v>
      </c>
      <c r="X950" s="15">
        <v>438</v>
      </c>
      <c r="Y950" s="4">
        <v>469</v>
      </c>
      <c r="Z950" s="4">
        <v>500</v>
      </c>
      <c r="AA950" s="4">
        <v>531</v>
      </c>
      <c r="AB950" s="4">
        <v>562</v>
      </c>
      <c r="AC950" s="4">
        <v>593</v>
      </c>
      <c r="AD950" s="15">
        <v>655</v>
      </c>
      <c r="AE950" s="1">
        <v>717</v>
      </c>
      <c r="AF950" s="4">
        <v>779</v>
      </c>
      <c r="AG950" s="4">
        <v>841</v>
      </c>
      <c r="AH950" s="4">
        <v>903</v>
      </c>
      <c r="AI950" s="4">
        <v>965</v>
      </c>
      <c r="AJ950" s="4">
        <v>1027</v>
      </c>
      <c r="AK950" s="4">
        <v>1089</v>
      </c>
      <c r="AL950" s="4">
        <v>1151</v>
      </c>
      <c r="AM950" s="4">
        <v>1213</v>
      </c>
      <c r="AN950" s="4">
        <v>1275</v>
      </c>
      <c r="AO950" s="2">
        <v>1337</v>
      </c>
      <c r="AP950" s="4">
        <v>1399</v>
      </c>
      <c r="AQ950" s="4">
        <v>1461</v>
      </c>
      <c r="AR950" s="4">
        <v>1523</v>
      </c>
      <c r="AS950" s="4">
        <v>1585</v>
      </c>
      <c r="AT950" s="4">
        <v>1647</v>
      </c>
      <c r="AU950" s="4">
        <v>1709</v>
      </c>
      <c r="AV950" s="4">
        <v>1771</v>
      </c>
      <c r="AW950" s="4">
        <v>1833</v>
      </c>
      <c r="AX950" s="4">
        <v>1895</v>
      </c>
      <c r="AY950" s="1">
        <v>1957</v>
      </c>
      <c r="AZ950" s="4">
        <v>2019</v>
      </c>
      <c r="BA950" s="4">
        <v>2081</v>
      </c>
      <c r="BB950" s="4">
        <v>2143</v>
      </c>
      <c r="BC950" s="4">
        <v>2205</v>
      </c>
      <c r="BD950" s="4">
        <v>2267</v>
      </c>
      <c r="BE950" s="4">
        <v>2329</v>
      </c>
      <c r="BF950" s="4">
        <v>2391</v>
      </c>
      <c r="BG950" s="4">
        <v>2453</v>
      </c>
      <c r="BH950" s="4">
        <v>2515</v>
      </c>
      <c r="BI950" s="2">
        <v>2577</v>
      </c>
      <c r="BJ950" s="17" t="s">
        <v>0</v>
      </c>
    </row>
    <row r="951" spans="1:62">
      <c r="A951" s="4" t="s">
        <v>543</v>
      </c>
      <c r="B951" s="14">
        <v>12</v>
      </c>
      <c r="C951" s="14">
        <v>12.5</v>
      </c>
      <c r="D951" s="14">
        <v>13</v>
      </c>
      <c r="E951" s="14">
        <v>13.5</v>
      </c>
      <c r="F951" s="14">
        <v>14</v>
      </c>
      <c r="G951" s="14">
        <v>14.5</v>
      </c>
      <c r="H951" s="14">
        <v>15</v>
      </c>
      <c r="I951" s="4">
        <v>15.5</v>
      </c>
      <c r="J951" s="15">
        <v>16</v>
      </c>
      <c r="K951" s="1">
        <v>16.5</v>
      </c>
      <c r="L951" s="4">
        <v>17</v>
      </c>
      <c r="M951" s="4">
        <v>17.5</v>
      </c>
      <c r="N951" s="4">
        <v>18</v>
      </c>
      <c r="O951" s="4">
        <v>18.5</v>
      </c>
      <c r="P951" s="4">
        <v>19</v>
      </c>
      <c r="Q951" s="4">
        <v>19.5</v>
      </c>
      <c r="R951" s="15">
        <v>20</v>
      </c>
      <c r="S951" s="4">
        <v>20.5</v>
      </c>
      <c r="T951" s="4">
        <v>21</v>
      </c>
      <c r="U951" s="2">
        <v>21.5</v>
      </c>
      <c r="V951" s="4">
        <v>22</v>
      </c>
      <c r="W951" s="4">
        <v>22.5</v>
      </c>
      <c r="X951" s="15">
        <v>23</v>
      </c>
      <c r="Y951" s="4">
        <v>23.5</v>
      </c>
      <c r="Z951" s="4">
        <v>24</v>
      </c>
      <c r="AA951" s="4">
        <v>24.5</v>
      </c>
      <c r="AB951" s="4">
        <v>25</v>
      </c>
      <c r="AC951" s="4">
        <v>25</v>
      </c>
      <c r="AD951" s="15">
        <v>26</v>
      </c>
      <c r="AE951" s="1">
        <v>26</v>
      </c>
      <c r="AF951" s="4">
        <v>27</v>
      </c>
      <c r="AG951" s="4">
        <v>27</v>
      </c>
      <c r="AH951" s="4">
        <v>28</v>
      </c>
      <c r="AI951" s="4">
        <v>28</v>
      </c>
      <c r="AJ951" s="4">
        <v>29</v>
      </c>
      <c r="AK951" s="4">
        <v>29</v>
      </c>
      <c r="AL951" s="4">
        <v>30</v>
      </c>
      <c r="AM951" s="4">
        <v>30</v>
      </c>
      <c r="AN951" s="4">
        <v>31</v>
      </c>
      <c r="AO951" s="2">
        <v>31</v>
      </c>
      <c r="AP951" s="4">
        <v>32</v>
      </c>
      <c r="AQ951" s="4">
        <v>32</v>
      </c>
      <c r="AR951" s="4">
        <v>33</v>
      </c>
      <c r="AS951" s="4">
        <v>33</v>
      </c>
      <c r="AT951" s="4">
        <v>34</v>
      </c>
      <c r="AU951" s="4">
        <v>34</v>
      </c>
      <c r="AV951" s="4">
        <v>35</v>
      </c>
      <c r="AW951" s="4">
        <v>35</v>
      </c>
      <c r="AX951" s="4">
        <v>36</v>
      </c>
      <c r="AY951" s="1">
        <v>36</v>
      </c>
      <c r="AZ951" s="4">
        <v>37</v>
      </c>
      <c r="BA951" s="4">
        <v>37</v>
      </c>
      <c r="BB951" s="4">
        <v>38</v>
      </c>
      <c r="BC951" s="4">
        <v>38</v>
      </c>
      <c r="BD951" s="4">
        <v>39</v>
      </c>
      <c r="BE951" s="4">
        <v>39</v>
      </c>
      <c r="BF951" s="4">
        <v>40</v>
      </c>
      <c r="BG951" s="4">
        <v>40</v>
      </c>
      <c r="BH951" s="4">
        <v>41</v>
      </c>
      <c r="BI951" s="2">
        <v>41</v>
      </c>
      <c r="BJ951" s="17" t="s">
        <v>0</v>
      </c>
    </row>
    <row r="952" spans="1:62">
      <c r="A952" s="4" t="s">
        <v>3</v>
      </c>
      <c r="B952" s="14"/>
      <c r="C952" s="14"/>
      <c r="D952" s="14"/>
      <c r="E952" s="14"/>
      <c r="F952" s="14"/>
      <c r="G952" s="14"/>
      <c r="H952" s="14"/>
      <c r="J952" s="15"/>
      <c r="R952" s="15"/>
      <c r="X952" s="15"/>
      <c r="AD952" s="15"/>
      <c r="BJ952" s="17"/>
    </row>
    <row r="953" spans="1:62">
      <c r="A953" s="4" t="s">
        <v>866</v>
      </c>
      <c r="B953" s="14"/>
      <c r="C953" s="14"/>
      <c r="D953" s="14"/>
      <c r="E953" s="14"/>
      <c r="F953" s="14"/>
      <c r="G953" s="14"/>
      <c r="H953" s="14"/>
      <c r="J953" s="15"/>
      <c r="R953" s="15"/>
      <c r="X953" s="15"/>
      <c r="AD953" s="15"/>
      <c r="BJ953" s="17"/>
    </row>
    <row r="954" spans="1:62">
      <c r="A954" s="4" t="s">
        <v>550</v>
      </c>
      <c r="B954" s="14">
        <v>50</v>
      </c>
      <c r="C954" s="14">
        <v>68</v>
      </c>
      <c r="D954" s="14">
        <v>87</v>
      </c>
      <c r="E954" s="14">
        <v>106</v>
      </c>
      <c r="F954" s="14">
        <v>125</v>
      </c>
      <c r="G954" s="14">
        <v>143</v>
      </c>
      <c r="H954" s="14">
        <v>162</v>
      </c>
      <c r="I954" s="4">
        <v>181</v>
      </c>
      <c r="J954" s="15">
        <v>203</v>
      </c>
      <c r="K954" s="1">
        <v>225</v>
      </c>
      <c r="L954" s="4">
        <v>246</v>
      </c>
      <c r="M954" s="4">
        <v>268</v>
      </c>
      <c r="N954" s="4">
        <v>290</v>
      </c>
      <c r="O954" s="4">
        <v>312</v>
      </c>
      <c r="P954" s="4">
        <v>334</v>
      </c>
      <c r="Q954" s="4">
        <v>356</v>
      </c>
      <c r="R954" s="15">
        <v>381</v>
      </c>
      <c r="S954" s="4">
        <v>406</v>
      </c>
      <c r="T954" s="4">
        <v>430</v>
      </c>
      <c r="U954" s="2">
        <v>456</v>
      </c>
      <c r="V954" s="4">
        <v>481</v>
      </c>
      <c r="W954" s="4">
        <v>506</v>
      </c>
      <c r="X954" s="15">
        <v>534</v>
      </c>
      <c r="Y954" s="4">
        <v>562</v>
      </c>
      <c r="Z954" s="4">
        <v>590</v>
      </c>
      <c r="AA954" s="4">
        <v>618</v>
      </c>
      <c r="AB954" s="4">
        <v>646</v>
      </c>
      <c r="AC954" s="4">
        <v>675</v>
      </c>
      <c r="AD954" s="15">
        <v>706</v>
      </c>
      <c r="AE954" s="1">
        <v>737</v>
      </c>
      <c r="AF954" s="4">
        <v>768</v>
      </c>
      <c r="AG954" s="4">
        <v>800</v>
      </c>
      <c r="AH954" s="4">
        <v>831</v>
      </c>
      <c r="AI954" s="4">
        <v>862</v>
      </c>
      <c r="AJ954" s="4">
        <v>893</v>
      </c>
      <c r="AK954" s="4">
        <v>925</v>
      </c>
      <c r="AL954" s="4">
        <v>956</v>
      </c>
      <c r="AM954" s="4">
        <v>987</v>
      </c>
      <c r="AN954" s="4">
        <v>1018</v>
      </c>
      <c r="AO954" s="2">
        <v>1050</v>
      </c>
      <c r="AP954" s="4">
        <v>1081</v>
      </c>
      <c r="AQ954" s="4">
        <v>1112</v>
      </c>
      <c r="AR954" s="4">
        <v>1143</v>
      </c>
      <c r="AS954" s="4">
        <v>1174</v>
      </c>
      <c r="AT954" s="4">
        <v>1206</v>
      </c>
      <c r="AU954" s="4">
        <v>1237</v>
      </c>
      <c r="AV954" s="4">
        <v>1268</v>
      </c>
      <c r="AW954" s="4">
        <v>1299</v>
      </c>
      <c r="AX954" s="4">
        <v>1331</v>
      </c>
      <c r="AY954" s="1">
        <v>1362</v>
      </c>
      <c r="AZ954" s="4">
        <v>1393</v>
      </c>
      <c r="BA954" s="4">
        <v>1424</v>
      </c>
      <c r="BB954" s="4">
        <v>1456</v>
      </c>
      <c r="BC954" s="4">
        <v>1487</v>
      </c>
      <c r="BD954" s="4">
        <v>1518</v>
      </c>
      <c r="BE954" s="4">
        <v>1549</v>
      </c>
      <c r="BF954" s="4">
        <v>1581</v>
      </c>
      <c r="BG954" s="4">
        <v>1612</v>
      </c>
      <c r="BH954" s="4">
        <v>1643</v>
      </c>
      <c r="BI954" s="2">
        <v>1674</v>
      </c>
      <c r="BJ954" s="17" t="s">
        <v>0</v>
      </c>
    </row>
    <row r="955" spans="1:62">
      <c r="A955" s="4" t="s">
        <v>551</v>
      </c>
      <c r="B955" s="14">
        <v>90</v>
      </c>
      <c r="C955" s="14">
        <v>109</v>
      </c>
      <c r="D955" s="14">
        <v>128</v>
      </c>
      <c r="E955" s="14">
        <v>146</v>
      </c>
      <c r="F955" s="14">
        <v>165</v>
      </c>
      <c r="G955" s="14">
        <v>184</v>
      </c>
      <c r="H955" s="14">
        <v>203</v>
      </c>
      <c r="I955" s="4">
        <v>221</v>
      </c>
      <c r="J955" s="15">
        <v>243</v>
      </c>
      <c r="K955" s="1">
        <v>265</v>
      </c>
      <c r="L955" s="4">
        <v>287</v>
      </c>
      <c r="M955" s="4">
        <v>309</v>
      </c>
      <c r="N955" s="4">
        <v>331</v>
      </c>
      <c r="O955" s="4">
        <v>353</v>
      </c>
      <c r="P955" s="4">
        <v>375</v>
      </c>
      <c r="Q955" s="4">
        <v>396</v>
      </c>
      <c r="R955" s="15">
        <v>421</v>
      </c>
      <c r="S955" s="4">
        <v>446</v>
      </c>
      <c r="T955" s="4">
        <v>471</v>
      </c>
      <c r="U955" s="2">
        <v>496</v>
      </c>
      <c r="V955" s="4">
        <v>521</v>
      </c>
      <c r="W955" s="4">
        <v>546</v>
      </c>
      <c r="X955" s="15">
        <v>575</v>
      </c>
      <c r="Y955" s="4">
        <v>603</v>
      </c>
      <c r="Z955" s="4">
        <v>631</v>
      </c>
      <c r="AA955" s="4">
        <v>659</v>
      </c>
      <c r="AB955" s="4">
        <v>687</v>
      </c>
      <c r="AC955" s="4">
        <v>715</v>
      </c>
      <c r="AD955" s="15">
        <v>746</v>
      </c>
      <c r="AE955" s="1">
        <v>778</v>
      </c>
      <c r="AF955" s="4">
        <v>809</v>
      </c>
      <c r="AG955" s="4">
        <v>840</v>
      </c>
      <c r="AH955" s="4">
        <v>871</v>
      </c>
      <c r="AI955" s="4">
        <v>903</v>
      </c>
      <c r="AJ955" s="4">
        <v>934</v>
      </c>
      <c r="AK955" s="4">
        <v>965</v>
      </c>
      <c r="AL955" s="4">
        <v>996</v>
      </c>
      <c r="AM955" s="4">
        <v>1028</v>
      </c>
      <c r="AN955" s="4">
        <v>1059</v>
      </c>
      <c r="AO955" s="2">
        <v>1090</v>
      </c>
      <c r="AP955" s="4">
        <v>1121</v>
      </c>
      <c r="AQ955" s="4">
        <v>1152</v>
      </c>
      <c r="AR955" s="4">
        <v>1183</v>
      </c>
      <c r="AS955" s="4">
        <v>1214</v>
      </c>
      <c r="AT955" s="4">
        <v>1246</v>
      </c>
      <c r="AU955" s="4">
        <v>1277</v>
      </c>
      <c r="AV955" s="4">
        <v>1308</v>
      </c>
      <c r="AW955" s="4">
        <v>1339</v>
      </c>
      <c r="AX955" s="4">
        <v>1371</v>
      </c>
      <c r="AY955" s="1">
        <v>1402</v>
      </c>
      <c r="AZ955" s="4">
        <v>1433</v>
      </c>
      <c r="BA955" s="4">
        <v>1464</v>
      </c>
      <c r="BB955" s="4">
        <v>1496</v>
      </c>
      <c r="BC955" s="4">
        <v>1527</v>
      </c>
      <c r="BD955" s="4">
        <v>1558</v>
      </c>
      <c r="BE955" s="4">
        <v>1589</v>
      </c>
      <c r="BF955" s="4">
        <v>1621</v>
      </c>
      <c r="BG955" s="4">
        <v>1652</v>
      </c>
      <c r="BH955" s="4">
        <v>1683</v>
      </c>
      <c r="BI955" s="2">
        <v>1714</v>
      </c>
      <c r="BJ955" s="17" t="s">
        <v>0</v>
      </c>
    </row>
    <row r="956" spans="1:62">
      <c r="A956" s="4" t="s">
        <v>3</v>
      </c>
      <c r="B956" s="14"/>
      <c r="C956" s="14"/>
      <c r="D956" s="14"/>
      <c r="E956" s="14"/>
      <c r="F956" s="14"/>
      <c r="G956" s="14"/>
      <c r="H956" s="14"/>
      <c r="J956" s="15"/>
      <c r="R956" s="15"/>
      <c r="X956" s="15"/>
      <c r="AD956" s="15"/>
      <c r="BJ956" s="17"/>
    </row>
    <row r="957" spans="1:62">
      <c r="A957" s="4" t="s">
        <v>867</v>
      </c>
      <c r="B957" s="14"/>
      <c r="C957" s="14"/>
      <c r="D957" s="14"/>
      <c r="E957" s="14"/>
      <c r="F957" s="14"/>
      <c r="G957" s="14"/>
      <c r="H957" s="14"/>
      <c r="J957" s="15"/>
      <c r="R957" s="15"/>
      <c r="X957" s="15"/>
      <c r="AD957" s="15"/>
      <c r="BJ957" s="17"/>
    </row>
    <row r="958" spans="1:62">
      <c r="A958" s="4" t="s">
        <v>582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585</v>
      </c>
      <c r="B959" s="14">
        <v>147</v>
      </c>
      <c r="C959" s="14">
        <v>183</v>
      </c>
      <c r="D959" s="14">
        <v>220</v>
      </c>
      <c r="E959" s="14">
        <v>257</v>
      </c>
      <c r="F959" s="14">
        <v>294</v>
      </c>
      <c r="G959" s="14">
        <v>330</v>
      </c>
      <c r="H959" s="14">
        <v>367</v>
      </c>
      <c r="I959" s="4">
        <v>404</v>
      </c>
      <c r="J959" s="15">
        <v>441</v>
      </c>
      <c r="K959" s="1">
        <v>477</v>
      </c>
      <c r="L959" s="4">
        <v>514</v>
      </c>
      <c r="M959" s="4">
        <v>551</v>
      </c>
      <c r="N959" s="4">
        <v>588</v>
      </c>
      <c r="O959" s="4">
        <v>624</v>
      </c>
      <c r="P959" s="4">
        <v>661</v>
      </c>
      <c r="Q959" s="4">
        <v>698</v>
      </c>
      <c r="R959" s="15">
        <v>735</v>
      </c>
      <c r="S959" s="4">
        <v>771</v>
      </c>
      <c r="T959" s="4">
        <v>808</v>
      </c>
      <c r="U959" s="2">
        <v>845</v>
      </c>
      <c r="V959" s="4">
        <v>882</v>
      </c>
      <c r="W959" s="4">
        <v>918</v>
      </c>
      <c r="X959" s="15">
        <v>955</v>
      </c>
      <c r="Y959" s="4">
        <v>992</v>
      </c>
      <c r="Z959" s="4">
        <v>1029</v>
      </c>
      <c r="AA959" s="4">
        <v>1065</v>
      </c>
      <c r="AB959" s="4">
        <v>1102</v>
      </c>
      <c r="AC959" s="4">
        <v>1139</v>
      </c>
      <c r="AD959" s="15">
        <v>1176</v>
      </c>
      <c r="AE959" s="1">
        <v>1212</v>
      </c>
      <c r="AF959" s="4">
        <v>1249</v>
      </c>
      <c r="AG959" s="4">
        <v>1286</v>
      </c>
      <c r="AH959" s="4">
        <v>1323</v>
      </c>
      <c r="AI959" s="4">
        <v>1359</v>
      </c>
      <c r="AJ959" s="4">
        <v>1396</v>
      </c>
      <c r="AK959" s="4">
        <v>1433</v>
      </c>
      <c r="AL959" s="4">
        <v>1470</v>
      </c>
      <c r="AM959" s="4">
        <v>1506</v>
      </c>
      <c r="AN959" s="4">
        <v>1543</v>
      </c>
      <c r="AO959" s="2">
        <v>1580</v>
      </c>
      <c r="AP959" s="4">
        <v>1617</v>
      </c>
      <c r="AQ959" s="4">
        <v>1653</v>
      </c>
      <c r="AR959" s="4">
        <v>1690</v>
      </c>
      <c r="AS959" s="4">
        <v>1727</v>
      </c>
      <c r="AT959" s="4">
        <v>1764</v>
      </c>
      <c r="AU959" s="4">
        <v>1800</v>
      </c>
      <c r="AV959" s="4">
        <v>1837</v>
      </c>
      <c r="AW959" s="4">
        <v>1874</v>
      </c>
      <c r="AX959" s="4">
        <v>1911</v>
      </c>
      <c r="AY959" s="1">
        <v>1947</v>
      </c>
      <c r="AZ959" s="4">
        <v>1984</v>
      </c>
      <c r="BA959" s="4">
        <v>2021</v>
      </c>
      <c r="BB959" s="4">
        <v>2058</v>
      </c>
      <c r="BC959" s="4">
        <v>2094</v>
      </c>
      <c r="BD959" s="4">
        <v>2131</v>
      </c>
      <c r="BE959" s="4">
        <v>2168</v>
      </c>
      <c r="BF959" s="4">
        <v>2205</v>
      </c>
      <c r="BG959" s="4">
        <v>2241</v>
      </c>
      <c r="BH959" s="4">
        <v>2278</v>
      </c>
      <c r="BI959" s="2">
        <v>2315</v>
      </c>
      <c r="BJ959" s="17" t="s">
        <v>0</v>
      </c>
    </row>
    <row r="960" spans="1:62">
      <c r="A960" s="4" t="s">
        <v>586</v>
      </c>
      <c r="B960" s="14">
        <v>147</v>
      </c>
      <c r="C960" s="14">
        <v>183</v>
      </c>
      <c r="D960" s="14">
        <v>220</v>
      </c>
      <c r="E960" s="14">
        <v>257</v>
      </c>
      <c r="F960" s="14">
        <v>294</v>
      </c>
      <c r="G960" s="14">
        <v>330</v>
      </c>
      <c r="H960" s="14">
        <v>367</v>
      </c>
      <c r="I960" s="4">
        <v>404</v>
      </c>
      <c r="J960" s="15">
        <v>441</v>
      </c>
      <c r="K960" s="1">
        <v>477</v>
      </c>
      <c r="L960" s="4">
        <v>514</v>
      </c>
      <c r="M960" s="4">
        <v>551</v>
      </c>
      <c r="N960" s="4">
        <v>588</v>
      </c>
      <c r="O960" s="4">
        <v>624</v>
      </c>
      <c r="P960" s="4">
        <v>661</v>
      </c>
      <c r="Q960" s="4">
        <v>698</v>
      </c>
      <c r="R960" s="15">
        <v>735</v>
      </c>
      <c r="S960" s="4">
        <v>771</v>
      </c>
      <c r="T960" s="4">
        <v>808</v>
      </c>
      <c r="U960" s="2">
        <v>845</v>
      </c>
      <c r="V960" s="4">
        <v>882</v>
      </c>
      <c r="W960" s="4">
        <v>918</v>
      </c>
      <c r="X960" s="15">
        <v>955</v>
      </c>
      <c r="Y960" s="4">
        <v>992</v>
      </c>
      <c r="Z960" s="4">
        <v>1029</v>
      </c>
      <c r="AA960" s="4">
        <v>1065</v>
      </c>
      <c r="AB960" s="4">
        <v>1102</v>
      </c>
      <c r="AC960" s="4">
        <v>1139</v>
      </c>
      <c r="AD960" s="15">
        <v>1176</v>
      </c>
      <c r="AE960" s="1">
        <v>1212</v>
      </c>
      <c r="AF960" s="4">
        <v>1249</v>
      </c>
      <c r="AG960" s="4">
        <v>1286</v>
      </c>
      <c r="AH960" s="4">
        <v>1323</v>
      </c>
      <c r="AI960" s="4">
        <v>1359</v>
      </c>
      <c r="AJ960" s="4">
        <v>1396</v>
      </c>
      <c r="AK960" s="4">
        <v>1433</v>
      </c>
      <c r="AL960" s="4">
        <v>1470</v>
      </c>
      <c r="AM960" s="4">
        <v>1506</v>
      </c>
      <c r="AN960" s="4">
        <v>1543</v>
      </c>
      <c r="AO960" s="2">
        <v>1580</v>
      </c>
      <c r="AP960" s="4">
        <v>1617</v>
      </c>
      <c r="AQ960" s="4">
        <v>1653</v>
      </c>
      <c r="AR960" s="4">
        <v>1690</v>
      </c>
      <c r="AS960" s="4">
        <v>1727</v>
      </c>
      <c r="AT960" s="4">
        <v>1764</v>
      </c>
      <c r="AU960" s="4">
        <v>1800</v>
      </c>
      <c r="AV960" s="4">
        <v>1837</v>
      </c>
      <c r="AW960" s="4">
        <v>1874</v>
      </c>
      <c r="AX960" s="4">
        <v>1911</v>
      </c>
      <c r="AY960" s="1">
        <v>1947</v>
      </c>
      <c r="AZ960" s="4">
        <v>1984</v>
      </c>
      <c r="BA960" s="4">
        <v>2021</v>
      </c>
      <c r="BB960" s="4">
        <v>2058</v>
      </c>
      <c r="BC960" s="4">
        <v>2094</v>
      </c>
      <c r="BD960" s="4">
        <v>2131</v>
      </c>
      <c r="BE960" s="4">
        <v>2168</v>
      </c>
      <c r="BF960" s="4">
        <v>2205</v>
      </c>
      <c r="BG960" s="4">
        <v>2241</v>
      </c>
      <c r="BH960" s="4">
        <v>2278</v>
      </c>
      <c r="BI960" s="2">
        <v>2315</v>
      </c>
      <c r="BJ960" s="17" t="s">
        <v>0</v>
      </c>
    </row>
    <row r="961" spans="1:62">
      <c r="A961" s="4" t="s">
        <v>587</v>
      </c>
      <c r="B961" s="14">
        <v>431</v>
      </c>
      <c r="C961" s="14">
        <v>538</v>
      </c>
      <c r="D961" s="14">
        <v>646</v>
      </c>
      <c r="E961" s="14">
        <v>754</v>
      </c>
      <c r="F961" s="14">
        <v>862</v>
      </c>
      <c r="G961" s="14">
        <v>970</v>
      </c>
      <c r="H961" s="14">
        <v>1077</v>
      </c>
      <c r="I961" s="4">
        <v>1185</v>
      </c>
      <c r="J961" s="15">
        <v>1293</v>
      </c>
      <c r="K961" s="1">
        <v>1401</v>
      </c>
      <c r="L961" s="4">
        <v>1509</v>
      </c>
      <c r="M961" s="4">
        <v>1616</v>
      </c>
      <c r="N961" s="4">
        <v>1724</v>
      </c>
      <c r="O961" s="4">
        <v>1831</v>
      </c>
      <c r="P961" s="4">
        <v>1939</v>
      </c>
      <c r="Q961" s="4">
        <v>2047</v>
      </c>
      <c r="R961" s="15">
        <v>2154</v>
      </c>
      <c r="S961" s="4">
        <v>2262</v>
      </c>
      <c r="T961" s="4">
        <v>2370</v>
      </c>
      <c r="U961" s="2">
        <v>2478</v>
      </c>
      <c r="V961" s="4">
        <v>2586</v>
      </c>
      <c r="W961" s="4">
        <v>2693</v>
      </c>
      <c r="X961" s="15">
        <v>2801</v>
      </c>
      <c r="Y961" s="4">
        <v>2909</v>
      </c>
      <c r="Z961" s="4">
        <v>3017</v>
      </c>
      <c r="AA961" s="4">
        <v>3124</v>
      </c>
      <c r="AB961" s="4">
        <v>3232</v>
      </c>
      <c r="AC961" s="4">
        <v>3340</v>
      </c>
      <c r="AD961" s="15">
        <v>3448</v>
      </c>
      <c r="AE961" s="1">
        <v>3555</v>
      </c>
      <c r="AF961" s="4">
        <v>3663</v>
      </c>
      <c r="AG961" s="4">
        <v>3771</v>
      </c>
      <c r="AH961" s="4">
        <v>3879</v>
      </c>
      <c r="AI961" s="4">
        <v>3986</v>
      </c>
      <c r="AJ961" s="4">
        <v>4094</v>
      </c>
      <c r="AK961" s="4">
        <v>4202</v>
      </c>
      <c r="AL961" s="4">
        <v>4310</v>
      </c>
      <c r="AM961" s="4">
        <v>4417</v>
      </c>
      <c r="AN961" s="4">
        <v>4525</v>
      </c>
      <c r="AO961" s="2">
        <v>4633</v>
      </c>
      <c r="AP961" s="4">
        <v>4741</v>
      </c>
      <c r="AQ961" s="4">
        <v>4848</v>
      </c>
      <c r="AR961" s="4">
        <v>4956</v>
      </c>
      <c r="AS961" s="4">
        <v>5064</v>
      </c>
      <c r="AT961" s="4">
        <v>5172</v>
      </c>
      <c r="AU961" s="4">
        <v>5279</v>
      </c>
      <c r="AV961" s="4">
        <v>5387</v>
      </c>
      <c r="AW961" s="4">
        <v>5495</v>
      </c>
      <c r="AX961" s="4">
        <v>5603</v>
      </c>
      <c r="AY961" s="1">
        <v>5710</v>
      </c>
      <c r="AZ961" s="4">
        <v>5818</v>
      </c>
      <c r="BA961" s="4">
        <v>5926</v>
      </c>
      <c r="BB961" s="4">
        <v>6034</v>
      </c>
      <c r="BC961" s="4">
        <v>6141</v>
      </c>
      <c r="BD961" s="4">
        <v>6249</v>
      </c>
      <c r="BE961" s="4">
        <v>6357</v>
      </c>
      <c r="BF961" s="4">
        <v>6465</v>
      </c>
      <c r="BG961" s="4">
        <v>6572</v>
      </c>
      <c r="BH961" s="4">
        <v>6680</v>
      </c>
      <c r="BI961" s="2">
        <v>6788</v>
      </c>
      <c r="BJ961" s="17" t="s">
        <v>0</v>
      </c>
    </row>
    <row r="962" spans="1:62">
      <c r="A962" s="4" t="s">
        <v>588</v>
      </c>
      <c r="B962" s="14"/>
      <c r="C962" s="14"/>
      <c r="D962" s="14"/>
      <c r="E962" s="14"/>
      <c r="F962" s="14"/>
      <c r="G962" s="14"/>
      <c r="H962" s="14"/>
      <c r="J962" s="15"/>
      <c r="R962" s="15"/>
      <c r="X962" s="15"/>
      <c r="AD962" s="15"/>
      <c r="BJ962" s="17"/>
    </row>
    <row r="963" spans="1:62">
      <c r="A963" s="4" t="s">
        <v>543</v>
      </c>
      <c r="B963" s="14">
        <v>27</v>
      </c>
      <c r="C963" s="14">
        <v>26</v>
      </c>
      <c r="D963" s="14">
        <v>25</v>
      </c>
      <c r="E963" s="14">
        <v>24</v>
      </c>
      <c r="F963" s="14">
        <v>23</v>
      </c>
      <c r="G963" s="14">
        <v>22</v>
      </c>
      <c r="H963" s="14">
        <v>21</v>
      </c>
      <c r="I963" s="4">
        <v>20</v>
      </c>
      <c r="J963" s="15">
        <v>19</v>
      </c>
      <c r="K963" s="1">
        <v>18</v>
      </c>
      <c r="L963" s="4">
        <v>17</v>
      </c>
      <c r="M963" s="4">
        <v>16</v>
      </c>
      <c r="N963" s="4">
        <v>15</v>
      </c>
      <c r="O963" s="4">
        <v>14</v>
      </c>
      <c r="P963" s="4">
        <v>13</v>
      </c>
      <c r="Q963" s="4">
        <v>12</v>
      </c>
      <c r="R963" s="15">
        <v>11</v>
      </c>
      <c r="S963" s="4">
        <v>10</v>
      </c>
      <c r="T963" s="4">
        <v>9</v>
      </c>
      <c r="U963" s="2">
        <v>8</v>
      </c>
      <c r="V963" s="4">
        <v>7</v>
      </c>
      <c r="W963" s="4">
        <v>6</v>
      </c>
      <c r="X963" s="15">
        <v>5</v>
      </c>
      <c r="Y963" s="4">
        <v>4</v>
      </c>
      <c r="Z963" s="4">
        <v>3</v>
      </c>
      <c r="AA963" s="4">
        <v>2</v>
      </c>
      <c r="AB963" s="4">
        <v>1</v>
      </c>
      <c r="AC963" s="4">
        <v>1</v>
      </c>
      <c r="AD963" s="15">
        <v>1</v>
      </c>
      <c r="AE963" s="1">
        <v>1</v>
      </c>
      <c r="AF963" s="4">
        <v>1</v>
      </c>
      <c r="AG963" s="4">
        <v>1</v>
      </c>
      <c r="AH963" s="4">
        <v>1</v>
      </c>
      <c r="AI963" s="4">
        <v>1</v>
      </c>
      <c r="AJ963" s="4">
        <v>1</v>
      </c>
      <c r="AK963" s="4">
        <v>1</v>
      </c>
      <c r="AL963" s="4">
        <v>1</v>
      </c>
      <c r="AM963" s="4">
        <v>1</v>
      </c>
      <c r="AN963" s="4">
        <v>1</v>
      </c>
      <c r="AO963" s="2">
        <v>1</v>
      </c>
      <c r="AP963" s="4">
        <v>1</v>
      </c>
      <c r="AQ963" s="4">
        <v>1</v>
      </c>
      <c r="AR963" s="4">
        <v>1</v>
      </c>
      <c r="AS963" s="4">
        <v>1</v>
      </c>
      <c r="AT963" s="4">
        <v>1</v>
      </c>
      <c r="AU963" s="4">
        <v>1</v>
      </c>
      <c r="AV963" s="4">
        <v>1</v>
      </c>
      <c r="AW963" s="4">
        <v>1</v>
      </c>
      <c r="AX963" s="4">
        <v>1</v>
      </c>
      <c r="AY963" s="1">
        <v>1</v>
      </c>
      <c r="AZ963" s="4">
        <v>1</v>
      </c>
      <c r="BA963" s="4">
        <v>1</v>
      </c>
      <c r="BB963" s="4">
        <v>1</v>
      </c>
      <c r="BC963" s="4">
        <v>1</v>
      </c>
      <c r="BD963" s="4">
        <v>1</v>
      </c>
      <c r="BE963" s="4">
        <v>1</v>
      </c>
      <c r="BF963" s="4">
        <v>1</v>
      </c>
      <c r="BG963" s="4">
        <v>1</v>
      </c>
      <c r="BH963" s="4">
        <v>1</v>
      </c>
      <c r="BI963" s="2">
        <v>1</v>
      </c>
      <c r="BJ963" s="17" t="s">
        <v>0</v>
      </c>
    </row>
    <row r="964" spans="1:62">
      <c r="A964" s="4" t="s">
        <v>3</v>
      </c>
      <c r="B964" s="14"/>
      <c r="C964" s="14"/>
      <c r="D964" s="14"/>
      <c r="E964" s="14"/>
      <c r="F964" s="14"/>
      <c r="G964" s="14"/>
      <c r="H964" s="14"/>
      <c r="J964" s="15"/>
      <c r="R964" s="15"/>
      <c r="X964" s="15"/>
      <c r="AD964" s="15"/>
      <c r="BJ964" s="17"/>
    </row>
    <row r="965" spans="1:62">
      <c r="B965" s="14"/>
      <c r="C965" s="14"/>
      <c r="D965" s="14"/>
      <c r="E965" s="14"/>
      <c r="F965" s="14"/>
      <c r="G965" s="14"/>
      <c r="H965" s="14"/>
      <c r="J965" s="15"/>
      <c r="R965" s="15"/>
      <c r="X965" s="15"/>
      <c r="AD965" s="15"/>
      <c r="BJ965" s="17"/>
    </row>
    <row r="966" spans="1:62">
      <c r="A966" s="4" t="s">
        <v>868</v>
      </c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A967" s="4" t="s">
        <v>869</v>
      </c>
      <c r="B967" s="14">
        <v>-10</v>
      </c>
      <c r="C967" s="14">
        <v>-11</v>
      </c>
      <c r="D967" s="14">
        <v>-12</v>
      </c>
      <c r="E967" s="14">
        <v>-13</v>
      </c>
      <c r="F967" s="14">
        <v>-14</v>
      </c>
      <c r="G967" s="14">
        <v>-15</v>
      </c>
      <c r="H967" s="14">
        <v>-16</v>
      </c>
      <c r="I967" s="4">
        <v>-17</v>
      </c>
      <c r="J967" s="15">
        <v>-18</v>
      </c>
      <c r="K967" s="1">
        <v>-19</v>
      </c>
      <c r="L967" s="4">
        <v>-20</v>
      </c>
      <c r="M967" s="4">
        <v>-21</v>
      </c>
      <c r="N967" s="4">
        <v>-22</v>
      </c>
      <c r="O967" s="4">
        <v>-23</v>
      </c>
      <c r="P967" s="4">
        <v>-24</v>
      </c>
      <c r="Q967" s="4">
        <v>-25</v>
      </c>
      <c r="R967" s="15">
        <v>-26</v>
      </c>
      <c r="S967" s="4">
        <v>-27</v>
      </c>
      <c r="T967" s="4">
        <v>-28</v>
      </c>
      <c r="U967" s="2">
        <v>-29</v>
      </c>
      <c r="V967" s="4">
        <v>-30</v>
      </c>
      <c r="W967" s="4">
        <v>-31</v>
      </c>
      <c r="X967" s="15">
        <v>-32</v>
      </c>
      <c r="Y967" s="4">
        <v>-33</v>
      </c>
      <c r="Z967" s="4">
        <v>-34</v>
      </c>
      <c r="AA967" s="4">
        <v>-35</v>
      </c>
      <c r="AB967" s="4">
        <v>-36</v>
      </c>
      <c r="AC967" s="4">
        <v>-37</v>
      </c>
      <c r="AD967" s="15">
        <v>-38</v>
      </c>
      <c r="AE967" s="1">
        <v>-39</v>
      </c>
      <c r="AF967" s="4">
        <v>-40</v>
      </c>
      <c r="AG967" s="4">
        <v>-41</v>
      </c>
      <c r="AH967" s="4">
        <v>-42</v>
      </c>
      <c r="AI967" s="4">
        <v>-43</v>
      </c>
      <c r="AJ967" s="4">
        <v>-44</v>
      </c>
      <c r="AK967" s="4">
        <v>-45</v>
      </c>
      <c r="AL967" s="4">
        <v>-46</v>
      </c>
      <c r="AM967" s="4">
        <v>-47</v>
      </c>
      <c r="AN967" s="4">
        <v>-48</v>
      </c>
      <c r="AO967" s="2">
        <v>-49</v>
      </c>
      <c r="AP967" s="4">
        <v>-50</v>
      </c>
      <c r="AQ967" s="4">
        <v>-51</v>
      </c>
      <c r="AR967" s="4">
        <v>-52</v>
      </c>
      <c r="AS967" s="4">
        <v>-53</v>
      </c>
      <c r="AT967" s="4">
        <v>-54</v>
      </c>
      <c r="AU967" s="4">
        <v>-55</v>
      </c>
      <c r="AV967" s="4">
        <v>-56</v>
      </c>
      <c r="AW967" s="4">
        <v>-57</v>
      </c>
      <c r="AX967" s="4">
        <v>-58</v>
      </c>
      <c r="AY967" s="1">
        <v>-59</v>
      </c>
      <c r="AZ967" s="4">
        <v>-60</v>
      </c>
      <c r="BA967" s="4">
        <v>-60</v>
      </c>
      <c r="BB967" s="4">
        <v>-60</v>
      </c>
      <c r="BC967" s="4">
        <v>-60</v>
      </c>
      <c r="BD967" s="4">
        <v>-60</v>
      </c>
      <c r="BE967" s="4">
        <v>-60</v>
      </c>
      <c r="BF967" s="4">
        <v>-60</v>
      </c>
      <c r="BG967" s="4">
        <v>-60</v>
      </c>
      <c r="BH967" s="4">
        <v>-60</v>
      </c>
      <c r="BI967" s="2">
        <v>-60</v>
      </c>
      <c r="BJ967" s="17" t="s">
        <v>0</v>
      </c>
    </row>
    <row r="968" spans="1:62">
      <c r="A968" s="4" t="s">
        <v>565</v>
      </c>
      <c r="B968" s="14" t="s">
        <v>0</v>
      </c>
      <c r="C968" s="14"/>
      <c r="D968" s="14"/>
      <c r="E968" s="14"/>
      <c r="F968" s="14"/>
      <c r="G968" s="14"/>
      <c r="H968" s="14"/>
      <c r="J968" s="15"/>
      <c r="R968" s="15"/>
      <c r="X968" s="15"/>
      <c r="AD968" s="15"/>
      <c r="BJ968" s="17"/>
    </row>
    <row r="969" spans="1:62">
      <c r="A969" s="4" t="s">
        <v>562</v>
      </c>
      <c r="B969" s="14">
        <v>4</v>
      </c>
      <c r="C969" s="14">
        <v>4.2</v>
      </c>
      <c r="D969" s="14">
        <v>4.4000000000000004</v>
      </c>
      <c r="E969" s="14">
        <v>4.5999999999999996</v>
      </c>
      <c r="F969" s="14">
        <v>4.8</v>
      </c>
      <c r="G969" s="14">
        <v>5</v>
      </c>
      <c r="H969" s="14">
        <v>5.2</v>
      </c>
      <c r="I969" s="4">
        <v>5.4</v>
      </c>
      <c r="J969" s="15">
        <v>5.6</v>
      </c>
      <c r="K969" s="1">
        <v>5.8</v>
      </c>
      <c r="L969" s="4">
        <v>6</v>
      </c>
      <c r="M969" s="4">
        <v>6.2</v>
      </c>
      <c r="N969" s="4">
        <v>6.4</v>
      </c>
      <c r="O969" s="4">
        <v>6.6</v>
      </c>
      <c r="P969" s="4">
        <v>6.8</v>
      </c>
      <c r="Q969" s="4">
        <v>7</v>
      </c>
      <c r="R969" s="15">
        <v>7.2</v>
      </c>
      <c r="S969" s="4">
        <v>7.4</v>
      </c>
      <c r="T969" s="4">
        <v>7.6</v>
      </c>
      <c r="U969" s="2">
        <v>7.8</v>
      </c>
      <c r="V969" s="4">
        <v>8</v>
      </c>
      <c r="W969" s="4">
        <v>8.1999999999999993</v>
      </c>
      <c r="X969" s="15">
        <v>8.4</v>
      </c>
      <c r="Y969" s="4">
        <v>8.6</v>
      </c>
      <c r="Z969" s="4">
        <v>8.8000000000000007</v>
      </c>
      <c r="AA969" s="4">
        <v>9</v>
      </c>
      <c r="AB969" s="4">
        <v>9.1999999999999993</v>
      </c>
      <c r="AC969" s="4">
        <v>9.4</v>
      </c>
      <c r="AD969" s="15">
        <v>9.6</v>
      </c>
      <c r="AE969" s="1">
        <v>9.8000000000000007</v>
      </c>
      <c r="AF969" s="4">
        <v>10</v>
      </c>
      <c r="AG969" s="4">
        <v>10.199999999999999</v>
      </c>
      <c r="AH969" s="4">
        <v>10.4</v>
      </c>
      <c r="AI969" s="4">
        <v>10.6</v>
      </c>
      <c r="AJ969" s="4">
        <v>10.8</v>
      </c>
      <c r="AK969" s="4">
        <v>11</v>
      </c>
      <c r="AL969" s="4">
        <v>11.2</v>
      </c>
      <c r="AM969" s="4">
        <v>11.4</v>
      </c>
      <c r="AN969" s="4">
        <v>11.6</v>
      </c>
      <c r="AO969" s="2">
        <v>11.8</v>
      </c>
      <c r="AP969" s="4">
        <v>12</v>
      </c>
      <c r="AQ969" s="4">
        <v>12.2</v>
      </c>
      <c r="AR969" s="4">
        <v>12.4</v>
      </c>
      <c r="AS969" s="4">
        <v>12.6</v>
      </c>
      <c r="AT969" s="4">
        <v>12.8</v>
      </c>
      <c r="AU969" s="4">
        <v>13</v>
      </c>
      <c r="AV969" s="4">
        <v>13.2</v>
      </c>
      <c r="AW969" s="4">
        <v>13.4</v>
      </c>
      <c r="AX969" s="4">
        <v>13.6</v>
      </c>
      <c r="AY969" s="1">
        <v>13.8</v>
      </c>
      <c r="AZ969" s="4">
        <v>14</v>
      </c>
      <c r="BA969" s="4">
        <v>14.2</v>
      </c>
      <c r="BB969" s="4">
        <v>14.4</v>
      </c>
      <c r="BC969" s="4">
        <v>14.6</v>
      </c>
      <c r="BD969" s="4">
        <v>14.8</v>
      </c>
      <c r="BE969" s="4">
        <v>15</v>
      </c>
      <c r="BF969" s="4">
        <v>15.2</v>
      </c>
      <c r="BG969" s="4">
        <v>15.4</v>
      </c>
      <c r="BH969" s="4">
        <v>15.6</v>
      </c>
      <c r="BI969" s="2">
        <v>15.8</v>
      </c>
      <c r="BJ969" s="17" t="s">
        <v>0</v>
      </c>
    </row>
    <row r="970" spans="1:62">
      <c r="A970" s="4" t="s">
        <v>543</v>
      </c>
      <c r="B970" s="14">
        <v>2</v>
      </c>
      <c r="C970" s="14">
        <v>2.25</v>
      </c>
      <c r="D970" s="14">
        <v>2.5</v>
      </c>
      <c r="E970" s="14">
        <v>2.75</v>
      </c>
      <c r="F970" s="14">
        <v>3</v>
      </c>
      <c r="G970" s="14">
        <v>3.25</v>
      </c>
      <c r="H970" s="14">
        <v>3.5</v>
      </c>
      <c r="I970" s="4">
        <v>3.75</v>
      </c>
      <c r="J970" s="15">
        <v>4</v>
      </c>
      <c r="K970" s="1">
        <v>4.25</v>
      </c>
      <c r="L970" s="4">
        <v>4.5</v>
      </c>
      <c r="M970" s="4">
        <v>4.75</v>
      </c>
      <c r="N970" s="4">
        <v>5</v>
      </c>
      <c r="O970" s="4">
        <v>5.25</v>
      </c>
      <c r="P970" s="4">
        <v>5.5</v>
      </c>
      <c r="Q970" s="4">
        <v>5.75</v>
      </c>
      <c r="R970" s="15">
        <v>6</v>
      </c>
      <c r="S970" s="4">
        <v>6.25</v>
      </c>
      <c r="T970" s="4">
        <v>6.5</v>
      </c>
      <c r="U970" s="2">
        <v>6.75</v>
      </c>
      <c r="V970" s="4">
        <v>7</v>
      </c>
      <c r="W970" s="4">
        <v>7.25</v>
      </c>
      <c r="X970" s="15">
        <v>7.5</v>
      </c>
      <c r="Y970" s="4">
        <v>7.75</v>
      </c>
      <c r="Z970" s="4">
        <v>8</v>
      </c>
      <c r="AA970" s="4">
        <v>8.25</v>
      </c>
      <c r="AB970" s="4">
        <v>8.5</v>
      </c>
      <c r="AC970" s="4">
        <v>8.75</v>
      </c>
      <c r="AD970" s="15">
        <v>9</v>
      </c>
      <c r="AE970" s="1">
        <v>9.25</v>
      </c>
      <c r="AF970" s="4">
        <v>9.5</v>
      </c>
      <c r="AG970" s="4">
        <v>9.75</v>
      </c>
      <c r="AH970" s="4">
        <v>10</v>
      </c>
      <c r="AI970" s="4">
        <v>10.25</v>
      </c>
      <c r="AJ970" s="4">
        <v>10.5</v>
      </c>
      <c r="AK970" s="4">
        <v>10.75</v>
      </c>
      <c r="AL970" s="4">
        <v>11</v>
      </c>
      <c r="AM970" s="4">
        <v>11.25</v>
      </c>
      <c r="AN970" s="4">
        <v>11.5</v>
      </c>
      <c r="AO970" s="2">
        <v>11.75</v>
      </c>
      <c r="AP970" s="4">
        <v>12</v>
      </c>
      <c r="AQ970" s="4">
        <v>12.25</v>
      </c>
      <c r="AR970" s="4">
        <v>12.5</v>
      </c>
      <c r="AS970" s="4">
        <v>12.75</v>
      </c>
      <c r="AT970" s="4">
        <v>13</v>
      </c>
      <c r="AU970" s="4">
        <v>13.25</v>
      </c>
      <c r="AV970" s="4">
        <v>13.5</v>
      </c>
      <c r="AW970" s="4">
        <v>13.75</v>
      </c>
      <c r="AX970" s="4">
        <v>14</v>
      </c>
      <c r="AY970" s="1">
        <v>14.25</v>
      </c>
      <c r="AZ970" s="4">
        <v>14.5</v>
      </c>
      <c r="BA970" s="4">
        <v>14.75</v>
      </c>
      <c r="BB970" s="4">
        <v>15</v>
      </c>
      <c r="BC970" s="4">
        <v>15.25</v>
      </c>
      <c r="BD970" s="4">
        <v>15.5</v>
      </c>
      <c r="BE970" s="4">
        <v>15.75</v>
      </c>
      <c r="BF970" s="4">
        <v>16</v>
      </c>
      <c r="BG970" s="4">
        <v>16.25</v>
      </c>
      <c r="BH970" s="4">
        <v>16.5</v>
      </c>
      <c r="BI970" s="2">
        <v>16.75</v>
      </c>
      <c r="BJ970" s="17" t="s">
        <v>0</v>
      </c>
    </row>
    <row r="971" spans="1:62">
      <c r="A971" s="4" t="s">
        <v>3</v>
      </c>
      <c r="B971" s="14"/>
      <c r="C971" s="14"/>
      <c r="D971" s="14"/>
      <c r="E971" s="14"/>
      <c r="F971" s="14"/>
      <c r="G971" s="14"/>
      <c r="H971" s="14"/>
      <c r="J971" s="15"/>
      <c r="R971" s="15"/>
      <c r="X971" s="15"/>
      <c r="AD971" s="15"/>
      <c r="BJ971" s="17"/>
    </row>
    <row r="972" spans="1:62">
      <c r="A972" s="4" t="s">
        <v>870</v>
      </c>
      <c r="B972" s="14"/>
      <c r="C972" s="14"/>
      <c r="D972" s="14"/>
      <c r="E972" s="14"/>
      <c r="F972" s="14"/>
      <c r="G972" s="14"/>
      <c r="H972" s="14"/>
      <c r="J972" s="15"/>
      <c r="R972" s="15"/>
      <c r="X972" s="15"/>
      <c r="AD972" s="15"/>
      <c r="BJ972" s="17"/>
    </row>
    <row r="973" spans="1:62">
      <c r="A973" s="4" t="s">
        <v>871</v>
      </c>
      <c r="B973" s="14">
        <v>-50</v>
      </c>
      <c r="C973" s="14">
        <v>-65</v>
      </c>
      <c r="D973" s="14">
        <v>-80</v>
      </c>
      <c r="E973" s="14">
        <v>-95</v>
      </c>
      <c r="F973" s="14">
        <v>-110</v>
      </c>
      <c r="G973" s="14">
        <v>-125</v>
      </c>
      <c r="H973" s="14">
        <v>-140</v>
      </c>
      <c r="I973" s="4">
        <v>-155</v>
      </c>
      <c r="J973" s="15">
        <v>-170</v>
      </c>
      <c r="K973" s="1">
        <v>-185</v>
      </c>
      <c r="L973" s="4">
        <v>-200</v>
      </c>
      <c r="M973" s="4">
        <v>-215</v>
      </c>
      <c r="N973" s="4">
        <v>-230</v>
      </c>
      <c r="O973" s="4">
        <v>-245</v>
      </c>
      <c r="P973" s="4">
        <v>-260</v>
      </c>
      <c r="Q973" s="4">
        <v>-275</v>
      </c>
      <c r="R973" s="15">
        <v>-290</v>
      </c>
      <c r="S973" s="4">
        <v>-305</v>
      </c>
      <c r="T973" s="4">
        <v>-320</v>
      </c>
      <c r="U973" s="2">
        <v>-335</v>
      </c>
      <c r="V973" s="4">
        <v>-350</v>
      </c>
      <c r="W973" s="4">
        <v>-365</v>
      </c>
      <c r="X973" s="15">
        <v>-380</v>
      </c>
      <c r="Y973" s="4">
        <v>-395</v>
      </c>
      <c r="Z973" s="4">
        <v>-410</v>
      </c>
      <c r="AA973" s="4">
        <v>-425</v>
      </c>
      <c r="AB973" s="4">
        <v>-440</v>
      </c>
      <c r="AC973" s="4">
        <v>-455</v>
      </c>
      <c r="AD973" s="15">
        <v>-470</v>
      </c>
      <c r="AE973" s="1">
        <v>-485</v>
      </c>
      <c r="AF973" s="4">
        <v>-500</v>
      </c>
      <c r="AG973" s="4">
        <v>-515</v>
      </c>
      <c r="AH973" s="4">
        <v>-530</v>
      </c>
      <c r="AI973" s="4">
        <v>-545</v>
      </c>
      <c r="AJ973" s="4">
        <v>-560</v>
      </c>
      <c r="AK973" s="4">
        <v>-575</v>
      </c>
      <c r="AL973" s="4">
        <v>-590</v>
      </c>
      <c r="AM973" s="4">
        <v>-605</v>
      </c>
      <c r="AN973" s="4">
        <v>-620</v>
      </c>
      <c r="AO973" s="2">
        <v>-635</v>
      </c>
      <c r="AP973" s="4">
        <v>-650</v>
      </c>
      <c r="AQ973" s="4">
        <v>-665</v>
      </c>
      <c r="AR973" s="4">
        <v>-680</v>
      </c>
      <c r="AS973" s="4">
        <v>-695</v>
      </c>
      <c r="AT973" s="4">
        <v>-710</v>
      </c>
      <c r="AU973" s="4">
        <v>-725</v>
      </c>
      <c r="AV973" s="4">
        <v>-740</v>
      </c>
      <c r="AW973" s="4">
        <v>-755</v>
      </c>
      <c r="AX973" s="4">
        <v>-770</v>
      </c>
      <c r="AY973" s="1">
        <v>-785</v>
      </c>
      <c r="AZ973" s="4">
        <v>-800</v>
      </c>
      <c r="BA973" s="4">
        <v>-815</v>
      </c>
      <c r="BB973" s="4">
        <v>-830</v>
      </c>
      <c r="BC973" s="4">
        <v>-845</v>
      </c>
      <c r="BD973" s="4">
        <v>-860</v>
      </c>
      <c r="BE973" s="4">
        <v>-875</v>
      </c>
      <c r="BF973" s="4">
        <v>-890</v>
      </c>
      <c r="BG973" s="4">
        <v>-905</v>
      </c>
      <c r="BH973" s="4">
        <v>-920</v>
      </c>
      <c r="BI973" s="2">
        <v>-935</v>
      </c>
      <c r="BJ973" s="17" t="s">
        <v>0</v>
      </c>
    </row>
    <row r="974" spans="1:62">
      <c r="A974" s="4" t="s">
        <v>565</v>
      </c>
      <c r="B974" s="14" t="s">
        <v>0</v>
      </c>
      <c r="C974" s="14"/>
      <c r="D974" s="14"/>
      <c r="E974" s="14"/>
      <c r="F974" s="14"/>
      <c r="G974" s="14"/>
      <c r="H974" s="14"/>
      <c r="J974" s="15"/>
      <c r="R974" s="15"/>
      <c r="X974" s="15"/>
      <c r="AD974" s="15"/>
      <c r="BJ974" s="17"/>
    </row>
    <row r="975" spans="1:62">
      <c r="A975" s="4" t="s">
        <v>872</v>
      </c>
      <c r="B975" s="17">
        <v>6</v>
      </c>
      <c r="C975" s="14">
        <v>7</v>
      </c>
      <c r="D975" s="14">
        <v>8</v>
      </c>
      <c r="E975" s="14">
        <v>9</v>
      </c>
      <c r="F975" s="14">
        <v>10</v>
      </c>
      <c r="G975" s="14">
        <v>11</v>
      </c>
      <c r="H975" s="14">
        <v>12</v>
      </c>
      <c r="I975" s="4">
        <v>13</v>
      </c>
      <c r="J975" s="15">
        <v>14</v>
      </c>
      <c r="K975" s="1">
        <v>15</v>
      </c>
      <c r="L975" s="4">
        <v>16</v>
      </c>
      <c r="M975" s="4">
        <v>17</v>
      </c>
      <c r="N975" s="4">
        <v>18</v>
      </c>
      <c r="O975" s="4">
        <v>19</v>
      </c>
      <c r="P975" s="4">
        <v>20</v>
      </c>
      <c r="Q975" s="4">
        <v>21</v>
      </c>
      <c r="R975" s="15">
        <v>22</v>
      </c>
      <c r="S975" s="4">
        <v>23</v>
      </c>
      <c r="T975" s="4">
        <v>24</v>
      </c>
      <c r="U975" s="2">
        <v>25</v>
      </c>
      <c r="V975" s="4">
        <v>26</v>
      </c>
      <c r="W975" s="4">
        <v>27</v>
      </c>
      <c r="X975" s="15">
        <v>28</v>
      </c>
      <c r="Y975" s="4">
        <v>29</v>
      </c>
      <c r="Z975" s="4">
        <v>30</v>
      </c>
      <c r="AA975" s="4">
        <v>31</v>
      </c>
      <c r="AB975" s="4">
        <v>32</v>
      </c>
      <c r="AC975" s="4">
        <v>33</v>
      </c>
      <c r="AD975" s="15">
        <v>34</v>
      </c>
      <c r="AE975" s="1">
        <v>35</v>
      </c>
      <c r="AF975" s="4">
        <v>36</v>
      </c>
      <c r="AG975" s="4">
        <v>37</v>
      </c>
      <c r="AH975" s="4">
        <v>38</v>
      </c>
      <c r="AI975" s="4">
        <v>39</v>
      </c>
      <c r="AJ975" s="4">
        <v>40</v>
      </c>
      <c r="AK975" s="4">
        <v>41</v>
      </c>
      <c r="AL975" s="4">
        <v>42</v>
      </c>
      <c r="AM975" s="4">
        <v>43</v>
      </c>
      <c r="AN975" s="4">
        <v>44</v>
      </c>
      <c r="AO975" s="2">
        <v>45</v>
      </c>
      <c r="AP975" s="4">
        <v>46</v>
      </c>
      <c r="AQ975" s="4">
        <v>47</v>
      </c>
      <c r="AR975" s="4">
        <v>48</v>
      </c>
      <c r="AS975" s="4">
        <v>49</v>
      </c>
      <c r="AT975" s="4">
        <v>50</v>
      </c>
      <c r="AU975" s="4">
        <v>51</v>
      </c>
      <c r="AV975" s="4">
        <v>52</v>
      </c>
      <c r="AW975" s="4">
        <v>53</v>
      </c>
      <c r="AX975" s="4">
        <v>54</v>
      </c>
      <c r="AY975" s="1">
        <v>55</v>
      </c>
      <c r="AZ975" s="4">
        <v>56</v>
      </c>
      <c r="BA975" s="4">
        <v>57</v>
      </c>
      <c r="BB975" s="4">
        <v>58</v>
      </c>
      <c r="BC975" s="4">
        <v>59</v>
      </c>
      <c r="BD975" s="4">
        <v>60</v>
      </c>
      <c r="BE975" s="4">
        <v>61</v>
      </c>
      <c r="BF975" s="4">
        <v>62</v>
      </c>
      <c r="BG975" s="4">
        <v>63</v>
      </c>
      <c r="BH975" s="4">
        <v>64</v>
      </c>
      <c r="BI975" s="2">
        <v>65</v>
      </c>
      <c r="BJ975" s="17" t="s">
        <v>0</v>
      </c>
    </row>
    <row r="976" spans="1:62">
      <c r="A976" s="4" t="s">
        <v>543</v>
      </c>
      <c r="B976" s="14">
        <v>4</v>
      </c>
      <c r="C976" s="14">
        <v>4.25</v>
      </c>
      <c r="D976" s="14">
        <v>4.5</v>
      </c>
      <c r="E976" s="14">
        <v>4.75</v>
      </c>
      <c r="F976" s="14">
        <v>5</v>
      </c>
      <c r="G976" s="14">
        <v>5.25</v>
      </c>
      <c r="H976" s="14">
        <v>5.5</v>
      </c>
      <c r="I976" s="4">
        <v>5.75</v>
      </c>
      <c r="J976" s="15">
        <v>6</v>
      </c>
      <c r="K976" s="1">
        <v>6.25</v>
      </c>
      <c r="L976" s="4">
        <v>6.5</v>
      </c>
      <c r="M976" s="4">
        <v>6.75</v>
      </c>
      <c r="N976" s="4">
        <v>7</v>
      </c>
      <c r="O976" s="4">
        <v>7.25</v>
      </c>
      <c r="P976" s="4">
        <v>7.5</v>
      </c>
      <c r="Q976" s="4">
        <v>7.75</v>
      </c>
      <c r="R976" s="15">
        <v>8</v>
      </c>
      <c r="S976" s="4">
        <v>8.25</v>
      </c>
      <c r="T976" s="4">
        <v>8.5</v>
      </c>
      <c r="U976" s="2">
        <v>8.75</v>
      </c>
      <c r="V976" s="4">
        <v>9</v>
      </c>
      <c r="W976" s="4">
        <v>9.25</v>
      </c>
      <c r="X976" s="15">
        <v>9.5</v>
      </c>
      <c r="Y976" s="4">
        <v>9.75</v>
      </c>
      <c r="Z976" s="4">
        <v>10</v>
      </c>
      <c r="AA976" s="4">
        <v>10.25</v>
      </c>
      <c r="AB976" s="4">
        <v>10.5</v>
      </c>
      <c r="AC976" s="4">
        <v>10.75</v>
      </c>
      <c r="AD976" s="15">
        <v>11</v>
      </c>
      <c r="AE976" s="1">
        <v>11.25</v>
      </c>
      <c r="AF976" s="4">
        <v>11.5</v>
      </c>
      <c r="AG976" s="4">
        <v>11.75</v>
      </c>
      <c r="AH976" s="4">
        <v>12</v>
      </c>
      <c r="AI976" s="4">
        <v>12.25</v>
      </c>
      <c r="AJ976" s="4">
        <v>12.5</v>
      </c>
      <c r="AK976" s="4">
        <v>12.75</v>
      </c>
      <c r="AL976" s="4">
        <v>13</v>
      </c>
      <c r="AM976" s="4">
        <v>13.25</v>
      </c>
      <c r="AN976" s="4">
        <v>13.5</v>
      </c>
      <c r="AO976" s="2">
        <v>13.75</v>
      </c>
      <c r="AP976" s="4">
        <v>14</v>
      </c>
      <c r="AQ976" s="4">
        <v>14.25</v>
      </c>
      <c r="AR976" s="4">
        <v>14.5</v>
      </c>
      <c r="AS976" s="4">
        <v>14.75</v>
      </c>
      <c r="AT976" s="4">
        <v>15</v>
      </c>
      <c r="AU976" s="4">
        <v>15.25</v>
      </c>
      <c r="AV976" s="4">
        <v>15.5</v>
      </c>
      <c r="AW976" s="4">
        <v>15.75</v>
      </c>
      <c r="AX976" s="4">
        <v>16</v>
      </c>
      <c r="AY976" s="1">
        <v>16.25</v>
      </c>
      <c r="AZ976" s="4">
        <v>16.5</v>
      </c>
      <c r="BA976" s="4">
        <v>16.75</v>
      </c>
      <c r="BB976" s="4">
        <v>17</v>
      </c>
      <c r="BC976" s="4">
        <v>17.25</v>
      </c>
      <c r="BD976" s="4">
        <v>17.5</v>
      </c>
      <c r="BE976" s="4">
        <v>17.75</v>
      </c>
      <c r="BF976" s="4">
        <v>18</v>
      </c>
      <c r="BG976" s="4">
        <v>18.25</v>
      </c>
      <c r="BH976" s="4">
        <v>18.5</v>
      </c>
      <c r="BI976" s="2">
        <v>18.75</v>
      </c>
      <c r="BJ976" s="17" t="s">
        <v>0</v>
      </c>
    </row>
    <row r="977" spans="1:62">
      <c r="A977" s="4" t="s">
        <v>3</v>
      </c>
      <c r="B977" s="14"/>
      <c r="C977" s="14"/>
      <c r="D977" s="14"/>
      <c r="E977" s="14"/>
      <c r="F977" s="14"/>
      <c r="G977" s="14"/>
      <c r="H977" s="14"/>
      <c r="J977" s="15"/>
      <c r="R977" s="15"/>
      <c r="X977" s="15"/>
      <c r="AD977" s="15"/>
      <c r="BJ977" s="17"/>
    </row>
    <row r="978" spans="1:62">
      <c r="A978" s="4" t="s">
        <v>873</v>
      </c>
      <c r="B978" s="14"/>
      <c r="C978" s="14"/>
      <c r="D978" s="14"/>
      <c r="E978" s="14"/>
      <c r="F978" s="14"/>
      <c r="G978" s="14"/>
      <c r="H978" s="14"/>
      <c r="J978" s="15"/>
      <c r="R978" s="15"/>
      <c r="X978" s="15"/>
      <c r="AD978" s="15"/>
      <c r="BJ978" s="17"/>
    </row>
    <row r="979" spans="1:62">
      <c r="A979" s="4" t="s">
        <v>565</v>
      </c>
      <c r="B979" s="14" t="s">
        <v>0</v>
      </c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597</v>
      </c>
      <c r="B980" s="14">
        <v>3</v>
      </c>
      <c r="C980" s="14">
        <v>5</v>
      </c>
      <c r="D980" s="14">
        <v>7</v>
      </c>
      <c r="E980" s="14">
        <v>9</v>
      </c>
      <c r="F980" s="14">
        <v>11</v>
      </c>
      <c r="G980" s="14">
        <v>13</v>
      </c>
      <c r="H980" s="14">
        <v>15</v>
      </c>
      <c r="I980" s="4">
        <v>17</v>
      </c>
      <c r="J980" s="15">
        <v>20</v>
      </c>
      <c r="K980" s="1">
        <v>23</v>
      </c>
      <c r="L980" s="4">
        <v>26</v>
      </c>
      <c r="M980" s="4">
        <v>29</v>
      </c>
      <c r="N980" s="4">
        <v>32</v>
      </c>
      <c r="O980" s="4">
        <v>35</v>
      </c>
      <c r="P980" s="4">
        <v>38</v>
      </c>
      <c r="Q980" s="4">
        <v>41</v>
      </c>
      <c r="R980" s="15">
        <v>45</v>
      </c>
      <c r="S980" s="4">
        <v>49</v>
      </c>
      <c r="T980" s="4">
        <v>53</v>
      </c>
      <c r="U980" s="2">
        <v>57</v>
      </c>
      <c r="V980" s="4">
        <v>61</v>
      </c>
      <c r="W980" s="4">
        <v>65</v>
      </c>
      <c r="X980" s="15">
        <v>71</v>
      </c>
      <c r="Y980" s="4">
        <v>77</v>
      </c>
      <c r="Z980" s="4">
        <v>83</v>
      </c>
      <c r="AA980" s="4">
        <v>89</v>
      </c>
      <c r="AB980" s="4">
        <v>95</v>
      </c>
      <c r="AC980" s="4">
        <v>101</v>
      </c>
      <c r="AD980" s="15">
        <v>107</v>
      </c>
      <c r="AE980" s="1">
        <v>113</v>
      </c>
      <c r="AF980" s="4">
        <v>119</v>
      </c>
      <c r="AG980" s="4">
        <v>125</v>
      </c>
      <c r="AH980" s="4">
        <v>131</v>
      </c>
      <c r="AI980" s="4">
        <v>137</v>
      </c>
      <c r="AJ980" s="4">
        <v>143</v>
      </c>
      <c r="AK980" s="4">
        <v>149</v>
      </c>
      <c r="AL980" s="4">
        <v>155</v>
      </c>
      <c r="AM980" s="4">
        <v>161</v>
      </c>
      <c r="AN980" s="4">
        <v>167</v>
      </c>
      <c r="AO980" s="2">
        <v>173</v>
      </c>
      <c r="AP980" s="4">
        <v>179</v>
      </c>
      <c r="AQ980" s="4">
        <v>185</v>
      </c>
      <c r="AR980" s="4">
        <v>191</v>
      </c>
      <c r="AS980" s="4">
        <v>197</v>
      </c>
      <c r="AT980" s="4">
        <v>203</v>
      </c>
      <c r="AU980" s="4">
        <v>209</v>
      </c>
      <c r="AV980" s="4">
        <v>215</v>
      </c>
      <c r="AW980" s="4">
        <v>221</v>
      </c>
      <c r="AX980" s="4">
        <v>227</v>
      </c>
      <c r="AY980" s="1">
        <v>233</v>
      </c>
      <c r="AZ980" s="4">
        <v>239</v>
      </c>
      <c r="BA980" s="4">
        <v>245</v>
      </c>
      <c r="BB980" s="4">
        <v>251</v>
      </c>
      <c r="BC980" s="4">
        <v>257</v>
      </c>
      <c r="BD980" s="4">
        <v>263</v>
      </c>
      <c r="BE980" s="4">
        <v>269</v>
      </c>
      <c r="BF980" s="4">
        <v>275</v>
      </c>
      <c r="BG980" s="4">
        <v>281</v>
      </c>
      <c r="BH980" s="4">
        <v>287</v>
      </c>
      <c r="BI980" s="2">
        <v>293</v>
      </c>
      <c r="BJ980" s="17" t="s">
        <v>0</v>
      </c>
    </row>
    <row r="981" spans="1:62">
      <c r="A981" s="4" t="s">
        <v>598</v>
      </c>
      <c r="B981" s="14">
        <v>4</v>
      </c>
      <c r="C981" s="14">
        <v>7</v>
      </c>
      <c r="D981" s="14">
        <v>10</v>
      </c>
      <c r="E981" s="14">
        <v>13</v>
      </c>
      <c r="F981" s="14">
        <v>16</v>
      </c>
      <c r="G981" s="14">
        <v>19</v>
      </c>
      <c r="H981" s="14">
        <v>22</v>
      </c>
      <c r="I981" s="4">
        <v>25</v>
      </c>
      <c r="J981" s="15">
        <v>30</v>
      </c>
      <c r="K981" s="1">
        <v>35</v>
      </c>
      <c r="L981" s="4">
        <v>40</v>
      </c>
      <c r="M981" s="4">
        <v>45</v>
      </c>
      <c r="N981" s="4">
        <v>50</v>
      </c>
      <c r="O981" s="4">
        <v>55</v>
      </c>
      <c r="P981" s="4">
        <v>60</v>
      </c>
      <c r="Q981" s="4">
        <v>57</v>
      </c>
      <c r="R981" s="15">
        <v>63</v>
      </c>
      <c r="S981" s="4">
        <v>69</v>
      </c>
      <c r="T981" s="4">
        <v>75</v>
      </c>
      <c r="U981" s="2">
        <v>81</v>
      </c>
      <c r="V981" s="4">
        <v>87</v>
      </c>
      <c r="W981" s="4">
        <v>93</v>
      </c>
      <c r="X981" s="15">
        <v>101</v>
      </c>
      <c r="Y981" s="4">
        <v>109</v>
      </c>
      <c r="Z981" s="4">
        <v>117</v>
      </c>
      <c r="AA981" s="4">
        <v>125</v>
      </c>
      <c r="AB981" s="4">
        <v>133</v>
      </c>
      <c r="AC981" s="4">
        <v>141</v>
      </c>
      <c r="AD981" s="15">
        <v>149</v>
      </c>
      <c r="AE981" s="1">
        <v>157</v>
      </c>
      <c r="AF981" s="4">
        <v>165</v>
      </c>
      <c r="AG981" s="4">
        <v>173</v>
      </c>
      <c r="AH981" s="4">
        <v>181</v>
      </c>
      <c r="AI981" s="4">
        <v>189</v>
      </c>
      <c r="AJ981" s="4">
        <v>197</v>
      </c>
      <c r="AK981" s="4">
        <v>205</v>
      </c>
      <c r="AL981" s="4">
        <v>213</v>
      </c>
      <c r="AM981" s="4">
        <v>221</v>
      </c>
      <c r="AN981" s="4">
        <v>229</v>
      </c>
      <c r="AO981" s="2">
        <v>237</v>
      </c>
      <c r="AP981" s="4">
        <v>245</v>
      </c>
      <c r="AQ981" s="4">
        <v>253</v>
      </c>
      <c r="AR981" s="4">
        <v>261</v>
      </c>
      <c r="AS981" s="4">
        <v>269</v>
      </c>
      <c r="AT981" s="4">
        <v>277</v>
      </c>
      <c r="AU981" s="4">
        <v>285</v>
      </c>
      <c r="AV981" s="4">
        <v>293</v>
      </c>
      <c r="AW981" s="4">
        <v>301</v>
      </c>
      <c r="AX981" s="4">
        <v>309</v>
      </c>
      <c r="AY981" s="1">
        <v>317</v>
      </c>
      <c r="AZ981" s="4">
        <v>325</v>
      </c>
      <c r="BA981" s="4">
        <v>333</v>
      </c>
      <c r="BB981" s="4">
        <v>341</v>
      </c>
      <c r="BC981" s="4">
        <v>349</v>
      </c>
      <c r="BD981" s="4">
        <v>357</v>
      </c>
      <c r="BE981" s="4">
        <v>365</v>
      </c>
      <c r="BF981" s="4">
        <v>373</v>
      </c>
      <c r="BG981" s="4">
        <v>381</v>
      </c>
      <c r="BH981" s="4">
        <v>389</v>
      </c>
      <c r="BI981" s="2">
        <v>397</v>
      </c>
      <c r="BJ981" s="17" t="s">
        <v>0</v>
      </c>
    </row>
    <row r="982" spans="1:62">
      <c r="A982" s="4" t="s">
        <v>543</v>
      </c>
      <c r="B982" s="14">
        <v>6</v>
      </c>
      <c r="C982" s="14">
        <v>6.1</v>
      </c>
      <c r="D982" s="14">
        <v>6.2</v>
      </c>
      <c r="E982" s="14">
        <v>6.3</v>
      </c>
      <c r="F982" s="14">
        <v>6.5</v>
      </c>
      <c r="G982" s="14">
        <v>6.6</v>
      </c>
      <c r="H982" s="14">
        <v>6.7</v>
      </c>
      <c r="I982" s="4">
        <v>6.8</v>
      </c>
      <c r="J982" s="15">
        <v>7</v>
      </c>
      <c r="K982" s="1">
        <v>7.1</v>
      </c>
      <c r="L982" s="4">
        <v>7.2</v>
      </c>
      <c r="M982" s="4">
        <v>7.3</v>
      </c>
      <c r="N982" s="4">
        <v>7.5</v>
      </c>
      <c r="O982" s="4">
        <v>7.6</v>
      </c>
      <c r="P982" s="4">
        <v>7.7</v>
      </c>
      <c r="Q982" s="4">
        <v>7.8</v>
      </c>
      <c r="R982" s="15">
        <v>8</v>
      </c>
      <c r="S982" s="4">
        <v>8.1</v>
      </c>
      <c r="T982" s="4">
        <v>8.1999999999999993</v>
      </c>
      <c r="U982" s="2">
        <v>8.3000000000000007</v>
      </c>
      <c r="V982" s="4">
        <v>8.5</v>
      </c>
      <c r="W982" s="4">
        <v>8.6</v>
      </c>
      <c r="X982" s="15">
        <v>8.6999999999999993</v>
      </c>
      <c r="Y982" s="4">
        <v>8.8000000000000007</v>
      </c>
      <c r="Z982" s="4">
        <v>9</v>
      </c>
      <c r="AA982" s="4">
        <v>9.1</v>
      </c>
      <c r="AB982" s="4">
        <v>9.1999999999999993</v>
      </c>
      <c r="AC982" s="4">
        <v>9.3000000000000007</v>
      </c>
      <c r="AD982" s="15">
        <v>9.5</v>
      </c>
      <c r="AE982" s="1">
        <v>9.6</v>
      </c>
      <c r="AF982" s="4">
        <v>9.6999999999999993</v>
      </c>
      <c r="AG982" s="4">
        <v>9.8000000000000007</v>
      </c>
      <c r="AH982" s="4">
        <v>10</v>
      </c>
      <c r="AI982" s="4">
        <v>10.1</v>
      </c>
      <c r="AJ982" s="4">
        <v>10.199999999999999</v>
      </c>
      <c r="AK982" s="4">
        <v>10.3</v>
      </c>
      <c r="AL982" s="4">
        <v>10.5</v>
      </c>
      <c r="AM982" s="4">
        <v>10.6</v>
      </c>
      <c r="AN982" s="4">
        <v>10.7</v>
      </c>
      <c r="AO982" s="2">
        <v>10.8</v>
      </c>
      <c r="AP982" s="4">
        <v>11</v>
      </c>
      <c r="AQ982" s="4">
        <v>11.1</v>
      </c>
      <c r="AR982" s="4">
        <v>11.2</v>
      </c>
      <c r="AS982" s="4">
        <v>11.3</v>
      </c>
      <c r="AT982" s="4">
        <v>11.5</v>
      </c>
      <c r="AU982" s="4">
        <v>11.6</v>
      </c>
      <c r="AV982" s="4">
        <v>11.7</v>
      </c>
      <c r="AW982" s="4">
        <v>11.8</v>
      </c>
      <c r="AX982" s="4">
        <v>12</v>
      </c>
      <c r="AY982" s="1">
        <v>12.1</v>
      </c>
      <c r="AZ982" s="4">
        <v>12.2</v>
      </c>
      <c r="BA982" s="4">
        <v>12.3</v>
      </c>
      <c r="BB982" s="4">
        <v>12.5</v>
      </c>
      <c r="BC982" s="4">
        <v>12.6</v>
      </c>
      <c r="BD982" s="4">
        <v>12.7</v>
      </c>
      <c r="BE982" s="4">
        <v>12.8</v>
      </c>
      <c r="BF982" s="4">
        <v>13</v>
      </c>
      <c r="BG982" s="4">
        <v>13.1</v>
      </c>
      <c r="BH982" s="4">
        <v>13.2</v>
      </c>
      <c r="BI982" s="2">
        <v>13.3</v>
      </c>
      <c r="BJ982" s="17" t="s">
        <v>0</v>
      </c>
    </row>
    <row r="983" spans="1:62">
      <c r="A983" s="4" t="s">
        <v>3</v>
      </c>
      <c r="B983" s="14"/>
      <c r="C983" s="14"/>
      <c r="D983" s="14"/>
      <c r="E983" s="14"/>
      <c r="F983" s="14"/>
      <c r="G983" s="14"/>
      <c r="H983" s="14"/>
      <c r="J983" s="15"/>
      <c r="R983" s="15"/>
      <c r="X983" s="15"/>
      <c r="AD983" s="15"/>
      <c r="BJ983" s="17"/>
    </row>
    <row r="984" spans="1:62">
      <c r="A984" s="4" t="s">
        <v>874</v>
      </c>
      <c r="B984" s="17"/>
      <c r="C984" s="14"/>
      <c r="D984" s="14"/>
      <c r="E984" s="14"/>
      <c r="F984" s="14"/>
      <c r="G984" s="14"/>
      <c r="H984" s="14"/>
      <c r="J984" s="15"/>
      <c r="R984" s="15"/>
      <c r="X984" s="15"/>
      <c r="AD984" s="15"/>
      <c r="BJ984" s="17"/>
    </row>
    <row r="985" spans="1:62">
      <c r="A985" s="4" t="s">
        <v>875</v>
      </c>
      <c r="B985" s="14">
        <v>-10</v>
      </c>
      <c r="C985" s="14">
        <v>-11</v>
      </c>
      <c r="D985" s="14">
        <v>-12</v>
      </c>
      <c r="E985" s="14">
        <v>-13</v>
      </c>
      <c r="F985" s="14">
        <v>-14</v>
      </c>
      <c r="G985" s="14">
        <v>-15</v>
      </c>
      <c r="H985" s="14">
        <v>-16</v>
      </c>
      <c r="I985" s="4">
        <v>-17</v>
      </c>
      <c r="J985" s="15">
        <v>-18</v>
      </c>
      <c r="K985" s="1">
        <v>-19</v>
      </c>
      <c r="L985" s="4">
        <v>-20</v>
      </c>
      <c r="M985" s="4">
        <v>-21</v>
      </c>
      <c r="N985" s="4">
        <v>-22</v>
      </c>
      <c r="O985" s="4">
        <v>-23</v>
      </c>
      <c r="P985" s="4">
        <v>-24</v>
      </c>
      <c r="Q985" s="4">
        <v>-25</v>
      </c>
      <c r="R985" s="15">
        <v>-26</v>
      </c>
      <c r="S985" s="4">
        <v>-27</v>
      </c>
      <c r="T985" s="4">
        <v>-28</v>
      </c>
      <c r="U985" s="2">
        <v>-29</v>
      </c>
      <c r="V985" s="4">
        <v>-30</v>
      </c>
      <c r="W985" s="4">
        <v>-31</v>
      </c>
      <c r="X985" s="15">
        <v>-32</v>
      </c>
      <c r="Y985" s="4">
        <v>-33</v>
      </c>
      <c r="Z985" s="4">
        <v>-34</v>
      </c>
      <c r="AA985" s="4">
        <v>-35</v>
      </c>
      <c r="AB985" s="4">
        <v>-36</v>
      </c>
      <c r="AC985" s="4">
        <v>-37</v>
      </c>
      <c r="AD985" s="15">
        <v>-38</v>
      </c>
      <c r="AE985" s="1">
        <v>-39</v>
      </c>
      <c r="AF985" s="4">
        <v>-40</v>
      </c>
      <c r="AG985" s="4">
        <v>-41</v>
      </c>
      <c r="AH985" s="4">
        <v>-42</v>
      </c>
      <c r="AI985" s="4">
        <v>-43</v>
      </c>
      <c r="AJ985" s="4">
        <v>-44</v>
      </c>
      <c r="AK985" s="4">
        <v>-45</v>
      </c>
      <c r="AL985" s="4">
        <v>-46</v>
      </c>
      <c r="AM985" s="4">
        <v>-47</v>
      </c>
      <c r="AN985" s="4">
        <v>-48</v>
      </c>
      <c r="AO985" s="2">
        <v>-49</v>
      </c>
      <c r="AP985" s="4">
        <v>-50</v>
      </c>
      <c r="AQ985" s="4">
        <v>-51</v>
      </c>
      <c r="AR985" s="4">
        <v>-52</v>
      </c>
      <c r="AS985" s="4">
        <v>-53</v>
      </c>
      <c r="AT985" s="4">
        <v>-54</v>
      </c>
      <c r="AU985" s="4">
        <v>-55</v>
      </c>
      <c r="AV985" s="4">
        <v>-56</v>
      </c>
      <c r="AW985" s="4">
        <v>-57</v>
      </c>
      <c r="AX985" s="4">
        <v>-58</v>
      </c>
      <c r="AY985" s="1">
        <v>-59</v>
      </c>
      <c r="AZ985" s="4">
        <v>-60</v>
      </c>
      <c r="BA985" s="4">
        <v>-61</v>
      </c>
      <c r="BB985" s="4">
        <v>-62</v>
      </c>
      <c r="BC985" s="4">
        <v>-63</v>
      </c>
      <c r="BD985" s="4">
        <v>-64</v>
      </c>
      <c r="BE985" s="4">
        <v>-65</v>
      </c>
      <c r="BF985" s="4">
        <v>-66</v>
      </c>
      <c r="BG985" s="4">
        <v>-67</v>
      </c>
      <c r="BH985" s="4">
        <v>-68</v>
      </c>
      <c r="BI985" s="2">
        <v>-69</v>
      </c>
      <c r="BJ985" s="17" t="s">
        <v>0</v>
      </c>
    </row>
    <row r="986" spans="1:62">
      <c r="A986" s="4" t="s">
        <v>576</v>
      </c>
      <c r="B986" s="14">
        <v>-10</v>
      </c>
      <c r="C986" s="14">
        <v>-12</v>
      </c>
      <c r="D986" s="14">
        <v>-14</v>
      </c>
      <c r="E986" s="14">
        <v>-16</v>
      </c>
      <c r="F986" s="14">
        <v>-18</v>
      </c>
      <c r="G986" s="14">
        <v>-20</v>
      </c>
      <c r="H986" s="14">
        <v>-22</v>
      </c>
      <c r="I986" s="4">
        <v>-24</v>
      </c>
      <c r="J986" s="15">
        <v>-26</v>
      </c>
      <c r="K986" s="1">
        <v>-28</v>
      </c>
      <c r="L986" s="4">
        <v>-30</v>
      </c>
      <c r="M986" s="4">
        <v>-32</v>
      </c>
      <c r="N986" s="4">
        <v>-34</v>
      </c>
      <c r="O986" s="4">
        <v>-36</v>
      </c>
      <c r="P986" s="4">
        <v>-38</v>
      </c>
      <c r="Q986" s="4">
        <v>-40</v>
      </c>
      <c r="R986" s="15">
        <v>-42</v>
      </c>
      <c r="S986" s="4">
        <v>-44</v>
      </c>
      <c r="T986" s="4">
        <v>-46</v>
      </c>
      <c r="U986" s="2">
        <v>-48</v>
      </c>
      <c r="V986" s="4">
        <v>-50</v>
      </c>
      <c r="W986" s="4">
        <v>-52</v>
      </c>
      <c r="X986" s="15">
        <v>-54</v>
      </c>
      <c r="Y986" s="4">
        <v>-56</v>
      </c>
      <c r="Z986" s="4">
        <v>-58</v>
      </c>
      <c r="AA986" s="4">
        <v>-60</v>
      </c>
      <c r="AB986" s="4">
        <v>-60</v>
      </c>
      <c r="AC986" s="4">
        <v>-60</v>
      </c>
      <c r="AD986" s="15">
        <v>-60</v>
      </c>
      <c r="AE986" s="1">
        <v>-60</v>
      </c>
      <c r="AF986" s="4">
        <v>-60</v>
      </c>
      <c r="AG986" s="4">
        <v>-60</v>
      </c>
      <c r="AH986" s="4">
        <v>-60</v>
      </c>
      <c r="AI986" s="4">
        <v>-60</v>
      </c>
      <c r="AJ986" s="4">
        <v>-60</v>
      </c>
      <c r="AK986" s="4">
        <v>-60</v>
      </c>
      <c r="AL986" s="4">
        <v>-60</v>
      </c>
      <c r="AM986" s="4">
        <v>-60</v>
      </c>
      <c r="AN986" s="4">
        <v>-60</v>
      </c>
      <c r="AO986" s="2">
        <v>-60</v>
      </c>
      <c r="AP986" s="4">
        <v>-60</v>
      </c>
      <c r="AQ986" s="4">
        <v>-60</v>
      </c>
      <c r="AR986" s="4">
        <v>-60</v>
      </c>
      <c r="AS986" s="4">
        <v>-60</v>
      </c>
      <c r="AT986" s="4">
        <v>-60</v>
      </c>
      <c r="AU986" s="4">
        <v>-60</v>
      </c>
      <c r="AV986" s="4">
        <v>-60</v>
      </c>
      <c r="AW986" s="4">
        <v>-60</v>
      </c>
      <c r="AX986" s="4">
        <v>-60</v>
      </c>
      <c r="AY986" s="1">
        <v>-60</v>
      </c>
      <c r="AZ986" s="4">
        <v>-60</v>
      </c>
      <c r="BA986" s="4">
        <v>-60</v>
      </c>
      <c r="BB986" s="4">
        <v>-60</v>
      </c>
      <c r="BC986" s="4">
        <v>-60</v>
      </c>
      <c r="BD986" s="4">
        <v>-60</v>
      </c>
      <c r="BE986" s="4">
        <v>-60</v>
      </c>
      <c r="BF986" s="4">
        <v>-60</v>
      </c>
      <c r="BG986" s="4">
        <v>-60</v>
      </c>
      <c r="BH986" s="4">
        <v>-60</v>
      </c>
      <c r="BI986" s="2">
        <v>-60</v>
      </c>
      <c r="BJ986" s="17" t="s">
        <v>0</v>
      </c>
    </row>
    <row r="987" spans="1:62">
      <c r="A987" s="4" t="s">
        <v>565</v>
      </c>
      <c r="B987" s="14" t="s">
        <v>0</v>
      </c>
      <c r="C987" s="14"/>
      <c r="D987" s="14"/>
      <c r="E987" s="14"/>
      <c r="F987" s="14"/>
      <c r="G987" s="14"/>
      <c r="H987" s="14"/>
      <c r="J987" s="15"/>
      <c r="R987" s="15"/>
      <c r="X987" s="15"/>
      <c r="AD987" s="15"/>
      <c r="BJ987" s="17"/>
    </row>
    <row r="988" spans="1:62">
      <c r="A988" s="4" t="s">
        <v>562</v>
      </c>
      <c r="B988" s="14">
        <v>10</v>
      </c>
      <c r="C988" s="14">
        <v>11.4</v>
      </c>
      <c r="D988" s="14">
        <v>12.8</v>
      </c>
      <c r="E988" s="14">
        <v>14.2</v>
      </c>
      <c r="F988" s="14">
        <v>15.6</v>
      </c>
      <c r="G988" s="14">
        <v>17</v>
      </c>
      <c r="H988" s="14">
        <v>18.399999999999999</v>
      </c>
      <c r="I988" s="4">
        <v>19.8</v>
      </c>
      <c r="J988" s="15">
        <v>21.2</v>
      </c>
      <c r="K988" s="1">
        <v>22.6</v>
      </c>
      <c r="L988" s="4">
        <v>24</v>
      </c>
      <c r="M988" s="4">
        <v>25.4</v>
      </c>
      <c r="N988" s="4">
        <v>26.8</v>
      </c>
      <c r="O988" s="4">
        <v>28.2</v>
      </c>
      <c r="P988" s="4">
        <v>29.6</v>
      </c>
      <c r="Q988" s="4">
        <v>31</v>
      </c>
      <c r="R988" s="15">
        <v>32.4</v>
      </c>
      <c r="S988" s="4">
        <v>33.799999999999997</v>
      </c>
      <c r="T988" s="4">
        <v>35.200000000000003</v>
      </c>
      <c r="U988" s="2">
        <v>36.6</v>
      </c>
      <c r="V988" s="4">
        <v>38</v>
      </c>
      <c r="W988" s="4">
        <v>39.4</v>
      </c>
      <c r="X988" s="15">
        <v>40.799999999999997</v>
      </c>
      <c r="Y988" s="4">
        <v>42.2</v>
      </c>
      <c r="Z988" s="4">
        <v>43.6</v>
      </c>
      <c r="AA988" s="4">
        <v>45</v>
      </c>
      <c r="AB988" s="4">
        <v>46.4</v>
      </c>
      <c r="AC988" s="4">
        <v>47.8</v>
      </c>
      <c r="AD988" s="15">
        <v>49.2</v>
      </c>
      <c r="AE988" s="1">
        <v>50.6</v>
      </c>
      <c r="AF988" s="4">
        <v>52</v>
      </c>
      <c r="AG988" s="4">
        <v>53.4</v>
      </c>
      <c r="AH988" s="4">
        <v>54.8</v>
      </c>
      <c r="AI988" s="4">
        <v>56.2</v>
      </c>
      <c r="AJ988" s="4">
        <v>57.6</v>
      </c>
      <c r="AK988" s="4">
        <v>59</v>
      </c>
      <c r="AL988" s="4">
        <v>60.4</v>
      </c>
      <c r="AM988" s="4">
        <v>61.8</v>
      </c>
      <c r="AN988" s="4">
        <v>63.2</v>
      </c>
      <c r="AO988" s="2">
        <v>64.599999999999994</v>
      </c>
      <c r="AP988" s="4">
        <v>66</v>
      </c>
      <c r="AQ988" s="4">
        <v>67.400000000000006</v>
      </c>
      <c r="AR988" s="4">
        <v>68.8</v>
      </c>
      <c r="AS988" s="4">
        <v>70.2</v>
      </c>
      <c r="AT988" s="4">
        <v>71.599999999999994</v>
      </c>
      <c r="AU988" s="4">
        <v>73</v>
      </c>
      <c r="AV988" s="4">
        <v>74.400000000000006</v>
      </c>
      <c r="AW988" s="4">
        <v>75.8</v>
      </c>
      <c r="AX988" s="4">
        <v>77.2</v>
      </c>
      <c r="AY988" s="1">
        <v>78.599999999999994</v>
      </c>
      <c r="AZ988" s="4">
        <v>80</v>
      </c>
      <c r="BA988" s="4">
        <v>81.400000000000006</v>
      </c>
      <c r="BB988" s="4">
        <v>82.8</v>
      </c>
      <c r="BC988" s="4">
        <v>84.2</v>
      </c>
      <c r="BD988" s="4">
        <v>85.6</v>
      </c>
      <c r="BE988" s="4">
        <v>87</v>
      </c>
      <c r="BF988" s="4">
        <v>88.4</v>
      </c>
      <c r="BG988" s="4">
        <v>89.8</v>
      </c>
      <c r="BH988" s="4">
        <v>91.2</v>
      </c>
      <c r="BI988" s="2">
        <v>92.6</v>
      </c>
      <c r="BJ988" s="17" t="s">
        <v>0</v>
      </c>
    </row>
    <row r="989" spans="1:62">
      <c r="A989" s="4" t="s">
        <v>543</v>
      </c>
      <c r="B989" s="14">
        <v>4</v>
      </c>
      <c r="C989" s="14">
        <v>4.25</v>
      </c>
      <c r="D989" s="14">
        <v>4.5</v>
      </c>
      <c r="E989" s="14">
        <v>4.75</v>
      </c>
      <c r="F989" s="14">
        <v>5</v>
      </c>
      <c r="G989" s="14">
        <v>5.25</v>
      </c>
      <c r="H989" s="14">
        <v>5.5</v>
      </c>
      <c r="I989" s="4">
        <v>5.75</v>
      </c>
      <c r="J989" s="15">
        <v>6</v>
      </c>
      <c r="K989" s="1">
        <v>6.25</v>
      </c>
      <c r="L989" s="4">
        <v>6.5</v>
      </c>
      <c r="M989" s="4">
        <v>6.75</v>
      </c>
      <c r="N989" s="4">
        <v>7</v>
      </c>
      <c r="O989" s="4">
        <v>7.25</v>
      </c>
      <c r="P989" s="4">
        <v>7.5</v>
      </c>
      <c r="Q989" s="4">
        <v>7.75</v>
      </c>
      <c r="R989" s="15">
        <v>8</v>
      </c>
      <c r="S989" s="4">
        <v>8.25</v>
      </c>
      <c r="T989" s="4">
        <v>8.5</v>
      </c>
      <c r="U989" s="2">
        <v>8.75</v>
      </c>
      <c r="V989" s="4">
        <v>9</v>
      </c>
      <c r="W989" s="4">
        <v>9.25</v>
      </c>
      <c r="X989" s="15">
        <v>9.5</v>
      </c>
      <c r="Y989" s="4">
        <v>9.75</v>
      </c>
      <c r="Z989" s="4">
        <v>10</v>
      </c>
      <c r="AA989" s="4">
        <v>10.25</v>
      </c>
      <c r="AB989" s="4">
        <v>10.5</v>
      </c>
      <c r="AC989" s="4">
        <v>10.75</v>
      </c>
      <c r="AD989" s="15">
        <v>11</v>
      </c>
      <c r="AE989" s="1">
        <v>11.25</v>
      </c>
      <c r="AF989" s="4">
        <v>11.5</v>
      </c>
      <c r="AG989" s="4">
        <v>11.75</v>
      </c>
      <c r="AH989" s="4">
        <v>12</v>
      </c>
      <c r="AI989" s="4">
        <v>12.25</v>
      </c>
      <c r="AJ989" s="4">
        <v>12.5</v>
      </c>
      <c r="AK989" s="4">
        <v>12.75</v>
      </c>
      <c r="AL989" s="4">
        <v>13</v>
      </c>
      <c r="AM989" s="4">
        <v>13.25</v>
      </c>
      <c r="AN989" s="4">
        <v>13.5</v>
      </c>
      <c r="AO989" s="2">
        <v>13.75</v>
      </c>
      <c r="AP989" s="4">
        <v>14</v>
      </c>
      <c r="AQ989" s="4">
        <v>14.25</v>
      </c>
      <c r="AR989" s="4">
        <v>14.5</v>
      </c>
      <c r="AS989" s="4">
        <v>14.75</v>
      </c>
      <c r="AT989" s="4">
        <v>15</v>
      </c>
      <c r="AU989" s="4">
        <v>15.25</v>
      </c>
      <c r="AV989" s="4">
        <v>15.5</v>
      </c>
      <c r="AW989" s="4">
        <v>15.75</v>
      </c>
      <c r="AX989" s="4">
        <v>16</v>
      </c>
      <c r="AY989" s="1">
        <v>16.25</v>
      </c>
      <c r="AZ989" s="4">
        <v>16.5</v>
      </c>
      <c r="BA989" s="4">
        <v>16.75</v>
      </c>
      <c r="BB989" s="4">
        <v>17</v>
      </c>
      <c r="BC989" s="4">
        <v>17.25</v>
      </c>
      <c r="BD989" s="4">
        <v>17.5</v>
      </c>
      <c r="BE989" s="4">
        <v>17.75</v>
      </c>
      <c r="BF989" s="4">
        <v>18</v>
      </c>
      <c r="BG989" s="4">
        <v>18.25</v>
      </c>
      <c r="BH989" s="4">
        <v>18.5</v>
      </c>
      <c r="BI989" s="2">
        <v>18.75</v>
      </c>
      <c r="BJ989" s="17" t="s">
        <v>0</v>
      </c>
    </row>
    <row r="990" spans="1:62">
      <c r="A990" s="4" t="s">
        <v>3</v>
      </c>
      <c r="B990" s="14"/>
      <c r="C990" s="14"/>
      <c r="D990" s="14"/>
      <c r="E990" s="14"/>
      <c r="F990" s="14"/>
      <c r="G990" s="14"/>
      <c r="H990" s="14"/>
      <c r="J990" s="15"/>
      <c r="R990" s="15"/>
      <c r="X990" s="15"/>
      <c r="AD990" s="15"/>
      <c r="BJ990" s="17"/>
    </row>
    <row r="991" spans="1:62">
      <c r="A991" s="4" t="s">
        <v>876</v>
      </c>
      <c r="B991" s="14"/>
      <c r="C991" s="14"/>
      <c r="D991" s="14"/>
      <c r="E991" s="14"/>
      <c r="F991" s="14"/>
      <c r="G991" s="14"/>
      <c r="H991" s="14"/>
      <c r="J991" s="15"/>
      <c r="R991" s="15"/>
      <c r="X991" s="15"/>
      <c r="AD991" s="15"/>
      <c r="BJ991" s="17"/>
    </row>
    <row r="992" spans="1:62">
      <c r="A992" s="4" t="s">
        <v>877</v>
      </c>
      <c r="B992" s="14">
        <v>200</v>
      </c>
      <c r="C992" s="14">
        <v>225</v>
      </c>
      <c r="D992" s="14">
        <v>250</v>
      </c>
      <c r="E992" s="14">
        <v>275</v>
      </c>
      <c r="F992" s="14">
        <v>300</v>
      </c>
      <c r="G992" s="14">
        <v>325</v>
      </c>
      <c r="H992" s="14">
        <v>350</v>
      </c>
      <c r="I992" s="4">
        <v>375</v>
      </c>
      <c r="J992" s="15">
        <v>400</v>
      </c>
      <c r="K992" s="1">
        <v>425</v>
      </c>
      <c r="L992" s="4">
        <v>450</v>
      </c>
      <c r="M992" s="4">
        <v>475</v>
      </c>
      <c r="N992" s="4">
        <v>500</v>
      </c>
      <c r="O992" s="4">
        <v>525</v>
      </c>
      <c r="P992" s="4">
        <v>550</v>
      </c>
      <c r="Q992" s="4">
        <v>575</v>
      </c>
      <c r="R992" s="15">
        <v>600</v>
      </c>
      <c r="S992" s="4">
        <v>625</v>
      </c>
      <c r="T992" s="4">
        <v>650</v>
      </c>
      <c r="U992" s="2">
        <v>675</v>
      </c>
      <c r="V992" s="4">
        <v>700</v>
      </c>
      <c r="W992" s="4">
        <v>725</v>
      </c>
      <c r="X992" s="15">
        <v>750</v>
      </c>
      <c r="Y992" s="4">
        <v>775</v>
      </c>
      <c r="Z992" s="4">
        <v>800</v>
      </c>
      <c r="AA992" s="4">
        <v>825</v>
      </c>
      <c r="AB992" s="4">
        <v>850</v>
      </c>
      <c r="AC992" s="4">
        <v>875</v>
      </c>
      <c r="AD992" s="15">
        <v>900</v>
      </c>
      <c r="AE992" s="1">
        <v>925</v>
      </c>
      <c r="AF992" s="4">
        <v>950</v>
      </c>
      <c r="AG992" s="4">
        <v>975</v>
      </c>
      <c r="AH992" s="4">
        <v>1000</v>
      </c>
      <c r="AI992" s="4">
        <v>1025</v>
      </c>
      <c r="AJ992" s="4">
        <v>1050</v>
      </c>
      <c r="AK992" s="4">
        <v>1075</v>
      </c>
      <c r="AL992" s="4">
        <v>1100</v>
      </c>
      <c r="AM992" s="4">
        <v>1125</v>
      </c>
      <c r="AN992" s="4">
        <v>1150</v>
      </c>
      <c r="AO992" s="2">
        <v>1175</v>
      </c>
      <c r="AP992" s="4">
        <v>1200</v>
      </c>
      <c r="AQ992" s="4">
        <v>1225</v>
      </c>
      <c r="AR992" s="4">
        <v>1250</v>
      </c>
      <c r="AS992" s="4">
        <v>1275</v>
      </c>
      <c r="AT992" s="4">
        <v>1300</v>
      </c>
      <c r="AU992" s="4">
        <v>1325</v>
      </c>
      <c r="AV992" s="4">
        <v>1350</v>
      </c>
      <c r="AW992" s="4">
        <v>1375</v>
      </c>
      <c r="AX992" s="4">
        <v>1400</v>
      </c>
      <c r="AY992" s="1">
        <v>1425</v>
      </c>
      <c r="AZ992" s="4">
        <v>1450</v>
      </c>
      <c r="BA992" s="4">
        <v>1475</v>
      </c>
      <c r="BB992" s="4">
        <v>1500</v>
      </c>
      <c r="BC992" s="4">
        <v>1525</v>
      </c>
      <c r="BD992" s="4">
        <v>1550</v>
      </c>
      <c r="BE992" s="4">
        <v>1575</v>
      </c>
      <c r="BF992" s="4">
        <v>1600</v>
      </c>
      <c r="BG992" s="4">
        <v>1625</v>
      </c>
      <c r="BH992" s="4">
        <v>1650</v>
      </c>
      <c r="BI992" s="2">
        <v>1675</v>
      </c>
      <c r="BJ992" s="17" t="s">
        <v>0</v>
      </c>
    </row>
    <row r="993" spans="1:62">
      <c r="A993" s="4" t="s">
        <v>562</v>
      </c>
      <c r="B993" s="14">
        <v>6</v>
      </c>
      <c r="C993" s="14">
        <v>7.2</v>
      </c>
      <c r="D993" s="14">
        <v>8.4</v>
      </c>
      <c r="E993" s="14">
        <v>9.6</v>
      </c>
      <c r="F993" s="14">
        <v>10.8</v>
      </c>
      <c r="G993" s="14">
        <v>12</v>
      </c>
      <c r="H993" s="14">
        <v>13.2</v>
      </c>
      <c r="I993" s="4">
        <v>14.4</v>
      </c>
      <c r="J993" s="15">
        <v>15.6</v>
      </c>
      <c r="K993" s="1">
        <v>16.8</v>
      </c>
      <c r="L993" s="4">
        <v>18</v>
      </c>
      <c r="M993" s="4">
        <v>19.2</v>
      </c>
      <c r="N993" s="4">
        <v>20.399999999999999</v>
      </c>
      <c r="O993" s="4">
        <v>21.6</v>
      </c>
      <c r="P993" s="4">
        <v>22.8</v>
      </c>
      <c r="Q993" s="4">
        <v>24</v>
      </c>
      <c r="R993" s="15">
        <v>25.2</v>
      </c>
      <c r="S993" s="4">
        <v>26.4</v>
      </c>
      <c r="T993" s="4">
        <v>27.6</v>
      </c>
      <c r="U993" s="2">
        <v>28.8</v>
      </c>
      <c r="V993" s="4">
        <v>30</v>
      </c>
      <c r="W993" s="4">
        <v>31.2</v>
      </c>
      <c r="X993" s="15">
        <v>32.4</v>
      </c>
      <c r="Y993" s="4">
        <v>33.6</v>
      </c>
      <c r="Z993" s="4">
        <v>34.799999999999997</v>
      </c>
      <c r="AA993" s="4">
        <v>36</v>
      </c>
      <c r="AB993" s="4">
        <v>37.200000000000003</v>
      </c>
      <c r="AC993" s="4">
        <v>38.4</v>
      </c>
      <c r="AD993" s="15">
        <v>39.6</v>
      </c>
      <c r="AE993" s="1">
        <v>40.799999999999997</v>
      </c>
      <c r="AF993" s="4">
        <v>42</v>
      </c>
      <c r="AG993" s="4">
        <v>43.2</v>
      </c>
      <c r="AH993" s="4">
        <v>44.4</v>
      </c>
      <c r="AI993" s="4">
        <v>45.6</v>
      </c>
      <c r="AJ993" s="4">
        <v>46.8</v>
      </c>
      <c r="AK993" s="4">
        <v>48</v>
      </c>
      <c r="AL993" s="4">
        <v>49.2</v>
      </c>
      <c r="AM993" s="4">
        <v>50.4</v>
      </c>
      <c r="AN993" s="4">
        <v>51.6</v>
      </c>
      <c r="AO993" s="2">
        <v>52.8</v>
      </c>
      <c r="AP993" s="4">
        <v>54</v>
      </c>
      <c r="AQ993" s="4">
        <v>55.2</v>
      </c>
      <c r="AR993" s="4">
        <v>56.4</v>
      </c>
      <c r="AS993" s="4">
        <v>57.6</v>
      </c>
      <c r="AT993" s="4">
        <v>58.8</v>
      </c>
      <c r="AU993" s="4">
        <v>60</v>
      </c>
      <c r="AV993" s="4">
        <v>61.2</v>
      </c>
      <c r="AW993" s="4">
        <v>62.4</v>
      </c>
      <c r="AX993" s="4">
        <v>63.6</v>
      </c>
      <c r="AY993" s="1">
        <v>64.8</v>
      </c>
      <c r="AZ993" s="4">
        <v>66</v>
      </c>
      <c r="BA993" s="4">
        <v>67.2</v>
      </c>
      <c r="BB993" s="4">
        <v>68.400000000000006</v>
      </c>
      <c r="BC993" s="4">
        <v>69.599999999999994</v>
      </c>
      <c r="BD993" s="4">
        <v>70.8</v>
      </c>
      <c r="BE993" s="4">
        <v>72</v>
      </c>
      <c r="BF993" s="4">
        <v>73.2</v>
      </c>
      <c r="BG993" s="4">
        <v>74.400000000000006</v>
      </c>
      <c r="BH993" s="4">
        <v>75.599999999999994</v>
      </c>
      <c r="BI993" s="2">
        <v>76.8</v>
      </c>
      <c r="BJ993" s="17" t="s">
        <v>0</v>
      </c>
    </row>
    <row r="994" spans="1:62">
      <c r="A994" s="4" t="s">
        <v>565</v>
      </c>
      <c r="B994" s="14" t="s">
        <v>0</v>
      </c>
      <c r="C994" s="14"/>
      <c r="D994" s="14"/>
      <c r="E994" s="14"/>
      <c r="F994" s="14"/>
      <c r="G994" s="14"/>
      <c r="H994" s="14"/>
      <c r="J994" s="15"/>
      <c r="R994" s="15"/>
      <c r="X994" s="15"/>
      <c r="AD994" s="15"/>
      <c r="BJ994" s="17"/>
    </row>
    <row r="995" spans="1:62">
      <c r="A995" s="4" t="s">
        <v>543</v>
      </c>
      <c r="B995" s="14">
        <v>4</v>
      </c>
      <c r="C995" s="14">
        <v>4.25</v>
      </c>
      <c r="D995" s="14">
        <v>4.5</v>
      </c>
      <c r="E995" s="14">
        <v>4.75</v>
      </c>
      <c r="F995" s="14">
        <v>5</v>
      </c>
      <c r="G995" s="14">
        <v>5.25</v>
      </c>
      <c r="H995" s="14">
        <v>5.5</v>
      </c>
      <c r="I995" s="4">
        <v>5.75</v>
      </c>
      <c r="J995" s="15">
        <v>6</v>
      </c>
      <c r="K995" s="1">
        <v>6.25</v>
      </c>
      <c r="L995" s="4">
        <v>6.5</v>
      </c>
      <c r="M995" s="4">
        <v>6.75</v>
      </c>
      <c r="N995" s="4">
        <v>7</v>
      </c>
      <c r="O995" s="4">
        <v>7.25</v>
      </c>
      <c r="P995" s="4">
        <v>7.5</v>
      </c>
      <c r="Q995" s="4">
        <v>7.75</v>
      </c>
      <c r="R995" s="15">
        <v>8</v>
      </c>
      <c r="S995" s="4">
        <v>8.25</v>
      </c>
      <c r="T995" s="4">
        <v>8.5</v>
      </c>
      <c r="U995" s="2">
        <v>8.75</v>
      </c>
      <c r="V995" s="4">
        <v>9</v>
      </c>
      <c r="W995" s="4">
        <v>9.25</v>
      </c>
      <c r="X995" s="15">
        <v>9.5</v>
      </c>
      <c r="Y995" s="4">
        <v>9.75</v>
      </c>
      <c r="Z995" s="4">
        <v>10</v>
      </c>
      <c r="AA995" s="4">
        <v>10.25</v>
      </c>
      <c r="AB995" s="4">
        <v>10.5</v>
      </c>
      <c r="AC995" s="4">
        <v>10.75</v>
      </c>
      <c r="AD995" s="15">
        <v>11</v>
      </c>
      <c r="AE995" s="1">
        <v>11.25</v>
      </c>
      <c r="AF995" s="4">
        <v>11.5</v>
      </c>
      <c r="AG995" s="4">
        <v>11.75</v>
      </c>
      <c r="AH995" s="4">
        <v>12</v>
      </c>
      <c r="AI995" s="4">
        <v>12.25</v>
      </c>
      <c r="AJ995" s="4">
        <v>12.5</v>
      </c>
      <c r="AK995" s="4">
        <v>12.75</v>
      </c>
      <c r="AL995" s="4">
        <v>13</v>
      </c>
      <c r="AM995" s="4">
        <v>13.25</v>
      </c>
      <c r="AN995" s="4">
        <v>13.5</v>
      </c>
      <c r="AO995" s="2">
        <v>13.75</v>
      </c>
      <c r="AP995" s="4">
        <v>14</v>
      </c>
      <c r="AQ995" s="4">
        <v>14.25</v>
      </c>
      <c r="AR995" s="4">
        <v>14.5</v>
      </c>
      <c r="AS995" s="4">
        <v>14.75</v>
      </c>
      <c r="AT995" s="4">
        <v>15</v>
      </c>
      <c r="AU995" s="4">
        <v>15.25</v>
      </c>
      <c r="AV995" s="4">
        <v>15.5</v>
      </c>
      <c r="AW995" s="4">
        <v>15.75</v>
      </c>
      <c r="AX995" s="4">
        <v>16</v>
      </c>
      <c r="AY995" s="1">
        <v>16.25</v>
      </c>
      <c r="AZ995" s="4">
        <v>16.5</v>
      </c>
      <c r="BA995" s="4">
        <v>16.75</v>
      </c>
      <c r="BB995" s="4">
        <v>17</v>
      </c>
      <c r="BC995" s="4">
        <v>17.25</v>
      </c>
      <c r="BD995" s="4">
        <v>17.5</v>
      </c>
      <c r="BE995" s="4">
        <v>17.75</v>
      </c>
      <c r="BF995" s="4">
        <v>18</v>
      </c>
      <c r="BG995" s="4">
        <v>18.25</v>
      </c>
      <c r="BH995" s="4">
        <v>18.5</v>
      </c>
      <c r="BI995" s="2">
        <v>18.75</v>
      </c>
      <c r="BJ995" s="17" t="s">
        <v>0</v>
      </c>
    </row>
    <row r="996" spans="1:62">
      <c r="A996" s="4" t="s">
        <v>3</v>
      </c>
      <c r="B996" s="14"/>
      <c r="C996" s="14"/>
      <c r="D996" s="14"/>
      <c r="E996" s="14"/>
      <c r="F996" s="14"/>
      <c r="G996" s="14"/>
      <c r="H996" s="14"/>
      <c r="J996" s="15"/>
      <c r="R996" s="15"/>
      <c r="X996" s="15"/>
      <c r="AD996" s="15"/>
      <c r="BJ996" s="17"/>
    </row>
    <row r="997" spans="1:62">
      <c r="A997" s="4" t="s">
        <v>878</v>
      </c>
      <c r="B997" s="14"/>
      <c r="C997" s="14"/>
      <c r="D997" s="14"/>
      <c r="E997" s="14"/>
      <c r="F997" s="14"/>
      <c r="G997" s="14"/>
      <c r="H997" s="14"/>
      <c r="J997" s="15"/>
      <c r="R997" s="15"/>
      <c r="X997" s="15"/>
      <c r="AD997" s="15"/>
      <c r="BJ997" s="17"/>
    </row>
    <row r="998" spans="1:62">
      <c r="A998" s="4" t="s">
        <v>879</v>
      </c>
      <c r="B998" s="14" t="s">
        <v>0</v>
      </c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543</v>
      </c>
      <c r="B999" s="14">
        <v>4</v>
      </c>
      <c r="C999" s="14">
        <v>4.25</v>
      </c>
      <c r="D999" s="14">
        <v>4.5</v>
      </c>
      <c r="E999" s="14">
        <v>4.75</v>
      </c>
      <c r="F999" s="14">
        <v>5</v>
      </c>
      <c r="G999" s="14">
        <v>5.25</v>
      </c>
      <c r="H999" s="14">
        <v>5.5</v>
      </c>
      <c r="I999" s="4">
        <v>5.75</v>
      </c>
      <c r="J999" s="15">
        <v>6</v>
      </c>
      <c r="K999" s="1">
        <v>6.25</v>
      </c>
      <c r="L999" s="4">
        <v>6.5</v>
      </c>
      <c r="M999" s="4">
        <v>6.75</v>
      </c>
      <c r="N999" s="4">
        <v>7</v>
      </c>
      <c r="O999" s="4">
        <v>7.25</v>
      </c>
      <c r="P999" s="4">
        <v>7.5</v>
      </c>
      <c r="Q999" s="4">
        <v>7.75</v>
      </c>
      <c r="R999" s="15">
        <v>8</v>
      </c>
      <c r="S999" s="4">
        <v>8.25</v>
      </c>
      <c r="T999" s="4">
        <v>8.5</v>
      </c>
      <c r="U999" s="2">
        <v>8.75</v>
      </c>
      <c r="V999" s="4">
        <v>9</v>
      </c>
      <c r="W999" s="4">
        <v>9.25</v>
      </c>
      <c r="X999" s="15">
        <v>9.5</v>
      </c>
      <c r="Y999" s="4">
        <v>9.75</v>
      </c>
      <c r="Z999" s="4">
        <v>10</v>
      </c>
      <c r="AA999" s="4">
        <v>10.25</v>
      </c>
      <c r="AB999" s="4">
        <v>10.5</v>
      </c>
      <c r="AC999" s="4">
        <v>10.75</v>
      </c>
      <c r="AD999" s="15">
        <v>11</v>
      </c>
      <c r="AE999" s="1">
        <v>11.25</v>
      </c>
      <c r="AF999" s="4">
        <v>11.5</v>
      </c>
      <c r="AG999" s="4">
        <v>11.75</v>
      </c>
      <c r="AH999" s="4">
        <v>12</v>
      </c>
      <c r="AI999" s="4">
        <v>12.25</v>
      </c>
      <c r="AJ999" s="4">
        <v>12.5</v>
      </c>
      <c r="AK999" s="4">
        <v>12.75</v>
      </c>
      <c r="AL999" s="4">
        <v>13</v>
      </c>
      <c r="AM999" s="4">
        <v>13.25</v>
      </c>
      <c r="AN999" s="4">
        <v>13.5</v>
      </c>
      <c r="AO999" s="2">
        <v>13.75</v>
      </c>
      <c r="AP999" s="4">
        <v>14</v>
      </c>
      <c r="AQ999" s="4">
        <v>14.25</v>
      </c>
      <c r="AR999" s="4">
        <v>14.5</v>
      </c>
      <c r="AS999" s="4">
        <v>14.75</v>
      </c>
      <c r="AT999" s="4">
        <v>15</v>
      </c>
      <c r="AU999" s="4">
        <v>15.25</v>
      </c>
      <c r="AV999" s="4">
        <v>15.5</v>
      </c>
      <c r="AW999" s="4">
        <v>15.75</v>
      </c>
      <c r="AX999" s="4">
        <v>16</v>
      </c>
      <c r="AY999" s="1">
        <v>16.25</v>
      </c>
      <c r="AZ999" s="4">
        <v>16.5</v>
      </c>
      <c r="BA999" s="4">
        <v>16.75</v>
      </c>
      <c r="BB999" s="4">
        <v>17</v>
      </c>
      <c r="BC999" s="4">
        <v>17.25</v>
      </c>
      <c r="BD999" s="4">
        <v>17.5</v>
      </c>
      <c r="BE999" s="4">
        <v>17.75</v>
      </c>
      <c r="BF999" s="4">
        <v>18</v>
      </c>
      <c r="BG999" s="4">
        <v>18.25</v>
      </c>
      <c r="BH999" s="4">
        <v>18.5</v>
      </c>
      <c r="BI999" s="2">
        <v>18.75</v>
      </c>
      <c r="BJ999" s="17" t="s">
        <v>0</v>
      </c>
    </row>
    <row r="1000" spans="1:62">
      <c r="A1000" s="4" t="s">
        <v>3</v>
      </c>
      <c r="B1000" s="14"/>
      <c r="C1000" s="14"/>
      <c r="D1000" s="14"/>
      <c r="E1000" s="14"/>
      <c r="F1000" s="14"/>
      <c r="G1000" s="14"/>
      <c r="H1000" s="14"/>
      <c r="J1000" s="15"/>
      <c r="R1000" s="15"/>
      <c r="X1000" s="15"/>
      <c r="AD1000" s="15"/>
      <c r="BJ1000" s="17"/>
    </row>
    <row r="1001" spans="1:62">
      <c r="A1001" s="4" t="s">
        <v>880</v>
      </c>
      <c r="B1001" s="14"/>
      <c r="C1001" s="14"/>
      <c r="D1001" s="14"/>
      <c r="E1001" s="14"/>
      <c r="F1001" s="14"/>
      <c r="G1001" s="14"/>
      <c r="H1001" s="14"/>
      <c r="J1001" s="15"/>
      <c r="R1001" s="15"/>
      <c r="X1001" s="15"/>
      <c r="AD1001" s="15"/>
      <c r="BJ1001" s="17"/>
    </row>
    <row r="1002" spans="1:62">
      <c r="A1002" s="4" t="s">
        <v>881</v>
      </c>
      <c r="B1002" s="14" t="s">
        <v>0</v>
      </c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565</v>
      </c>
      <c r="B1003" s="14" t="s">
        <v>0</v>
      </c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872</v>
      </c>
      <c r="B1004" s="14">
        <v>5</v>
      </c>
      <c r="C1004" s="14">
        <v>5</v>
      </c>
      <c r="D1004" s="14">
        <v>5</v>
      </c>
      <c r="E1004" s="14">
        <v>5</v>
      </c>
      <c r="F1004" s="14">
        <v>5</v>
      </c>
      <c r="G1004" s="14">
        <v>5</v>
      </c>
      <c r="H1004" s="14">
        <v>5</v>
      </c>
      <c r="I1004" s="4">
        <v>5</v>
      </c>
      <c r="J1004" s="15">
        <v>5</v>
      </c>
      <c r="K1004" s="1">
        <v>5</v>
      </c>
      <c r="L1004" s="4">
        <v>5</v>
      </c>
      <c r="M1004" s="4">
        <v>5</v>
      </c>
      <c r="N1004" s="4">
        <v>5</v>
      </c>
      <c r="O1004" s="4">
        <v>5</v>
      </c>
      <c r="P1004" s="4">
        <v>5</v>
      </c>
      <c r="Q1004" s="4">
        <v>5</v>
      </c>
      <c r="R1004" s="15">
        <v>5</v>
      </c>
      <c r="S1004" s="4">
        <v>5</v>
      </c>
      <c r="T1004" s="4">
        <v>5</v>
      </c>
      <c r="U1004" s="2">
        <v>5</v>
      </c>
      <c r="V1004" s="4">
        <v>5</v>
      </c>
      <c r="W1004" s="4">
        <v>5</v>
      </c>
      <c r="X1004" s="15">
        <v>5</v>
      </c>
      <c r="Y1004" s="4">
        <v>5</v>
      </c>
      <c r="Z1004" s="4">
        <v>5</v>
      </c>
      <c r="AA1004" s="4">
        <v>5</v>
      </c>
      <c r="AB1004" s="4">
        <v>5</v>
      </c>
      <c r="AC1004" s="4">
        <v>5</v>
      </c>
      <c r="AD1004" s="15">
        <v>5</v>
      </c>
      <c r="AE1004" s="1">
        <v>5</v>
      </c>
      <c r="AF1004" s="4">
        <v>5</v>
      </c>
      <c r="AG1004" s="4">
        <v>5</v>
      </c>
      <c r="AH1004" s="4">
        <v>5</v>
      </c>
      <c r="AI1004" s="4">
        <v>5</v>
      </c>
      <c r="AJ1004" s="4">
        <v>5</v>
      </c>
      <c r="AK1004" s="4">
        <v>5</v>
      </c>
      <c r="AL1004" s="4">
        <v>5</v>
      </c>
      <c r="AM1004" s="4">
        <v>5</v>
      </c>
      <c r="AN1004" s="4">
        <v>5</v>
      </c>
      <c r="AO1004" s="2">
        <v>5</v>
      </c>
      <c r="AP1004" s="4">
        <v>5</v>
      </c>
      <c r="AQ1004" s="4">
        <v>5</v>
      </c>
      <c r="AR1004" s="4">
        <v>5</v>
      </c>
      <c r="AS1004" s="4">
        <v>5</v>
      </c>
      <c r="AT1004" s="4">
        <v>5</v>
      </c>
      <c r="AU1004" s="4">
        <v>5</v>
      </c>
      <c r="AV1004" s="4">
        <v>5</v>
      </c>
      <c r="AW1004" s="4">
        <v>5</v>
      </c>
      <c r="AX1004" s="4">
        <v>5</v>
      </c>
      <c r="AY1004" s="1">
        <v>5</v>
      </c>
      <c r="AZ1004" s="4">
        <v>5</v>
      </c>
      <c r="BA1004" s="4">
        <v>5</v>
      </c>
      <c r="BB1004" s="4">
        <v>5</v>
      </c>
      <c r="BC1004" s="4">
        <v>5</v>
      </c>
      <c r="BD1004" s="4">
        <v>5</v>
      </c>
      <c r="BE1004" s="4">
        <v>5</v>
      </c>
      <c r="BF1004" s="4">
        <v>5</v>
      </c>
      <c r="BG1004" s="4">
        <v>5</v>
      </c>
      <c r="BH1004" s="4">
        <v>5</v>
      </c>
      <c r="BI1004" s="2">
        <v>5</v>
      </c>
      <c r="BJ1004" s="17" t="s">
        <v>0</v>
      </c>
    </row>
    <row r="1005" spans="1:62">
      <c r="A1005" s="4" t="s">
        <v>543</v>
      </c>
      <c r="B1005" s="14">
        <v>4</v>
      </c>
      <c r="C1005" s="14">
        <v>4.25</v>
      </c>
      <c r="D1005" s="14">
        <v>4.5</v>
      </c>
      <c r="E1005" s="14">
        <v>4.75</v>
      </c>
      <c r="F1005" s="14">
        <v>5</v>
      </c>
      <c r="G1005" s="14">
        <v>5.25</v>
      </c>
      <c r="H1005" s="14">
        <v>5.5</v>
      </c>
      <c r="I1005" s="4">
        <v>5.75</v>
      </c>
      <c r="J1005" s="15">
        <v>6</v>
      </c>
      <c r="K1005" s="1">
        <v>6.25</v>
      </c>
      <c r="L1005" s="4">
        <v>6.5</v>
      </c>
      <c r="M1005" s="4">
        <v>6.75</v>
      </c>
      <c r="N1005" s="4">
        <v>7</v>
      </c>
      <c r="O1005" s="4">
        <v>7.25</v>
      </c>
      <c r="P1005" s="4">
        <v>7.5</v>
      </c>
      <c r="Q1005" s="4">
        <v>7.75</v>
      </c>
      <c r="R1005" s="15">
        <v>8</v>
      </c>
      <c r="S1005" s="4">
        <v>8.25</v>
      </c>
      <c r="T1005" s="4">
        <v>8.5</v>
      </c>
      <c r="U1005" s="2">
        <v>8.75</v>
      </c>
      <c r="V1005" s="4">
        <v>9</v>
      </c>
      <c r="W1005" s="4">
        <v>9.25</v>
      </c>
      <c r="X1005" s="15">
        <v>9.5</v>
      </c>
      <c r="Y1005" s="4">
        <v>9.75</v>
      </c>
      <c r="Z1005" s="4">
        <v>10</v>
      </c>
      <c r="AA1005" s="4">
        <v>10.25</v>
      </c>
      <c r="AB1005" s="4">
        <v>10.5</v>
      </c>
      <c r="AC1005" s="4">
        <v>10.75</v>
      </c>
      <c r="AD1005" s="15">
        <v>11</v>
      </c>
      <c r="AE1005" s="1">
        <v>11.25</v>
      </c>
      <c r="AF1005" s="4">
        <v>11.5</v>
      </c>
      <c r="AG1005" s="4">
        <v>11.75</v>
      </c>
      <c r="AH1005" s="4">
        <v>12</v>
      </c>
      <c r="AI1005" s="4">
        <v>12.25</v>
      </c>
      <c r="AJ1005" s="4">
        <v>12.5</v>
      </c>
      <c r="AK1005" s="4">
        <v>12.75</v>
      </c>
      <c r="AL1005" s="4">
        <v>13</v>
      </c>
      <c r="AM1005" s="4">
        <v>13.25</v>
      </c>
      <c r="AN1005" s="4">
        <v>13.5</v>
      </c>
      <c r="AO1005" s="2">
        <v>13.75</v>
      </c>
      <c r="AP1005" s="4">
        <v>14</v>
      </c>
      <c r="AQ1005" s="4">
        <v>14.25</v>
      </c>
      <c r="AR1005" s="4">
        <v>14.5</v>
      </c>
      <c r="AS1005" s="4">
        <v>14.75</v>
      </c>
      <c r="AT1005" s="4">
        <v>15</v>
      </c>
      <c r="AU1005" s="4">
        <v>15.25</v>
      </c>
      <c r="AV1005" s="4">
        <v>15.5</v>
      </c>
      <c r="AW1005" s="4">
        <v>15.75</v>
      </c>
      <c r="AX1005" s="4">
        <v>16</v>
      </c>
      <c r="AY1005" s="1">
        <v>16.25</v>
      </c>
      <c r="AZ1005" s="4">
        <v>16.5</v>
      </c>
      <c r="BA1005" s="4">
        <v>16.75</v>
      </c>
      <c r="BB1005" s="4">
        <v>17</v>
      </c>
      <c r="BC1005" s="4">
        <v>17.25</v>
      </c>
      <c r="BD1005" s="4">
        <v>17.5</v>
      </c>
      <c r="BE1005" s="4">
        <v>17.75</v>
      </c>
      <c r="BF1005" s="4">
        <v>18</v>
      </c>
      <c r="BG1005" s="4">
        <v>18.25</v>
      </c>
      <c r="BH1005" s="4">
        <v>18.5</v>
      </c>
      <c r="BI1005" s="2">
        <v>18.75</v>
      </c>
      <c r="BJ1005" s="17" t="s">
        <v>0</v>
      </c>
    </row>
    <row r="1006" spans="1:62">
      <c r="A1006" s="4" t="s">
        <v>3</v>
      </c>
      <c r="B1006" s="14"/>
      <c r="C1006" s="14"/>
      <c r="D1006" s="14"/>
      <c r="E1006" s="14"/>
      <c r="F1006" s="14"/>
      <c r="G1006" s="14"/>
      <c r="H1006" s="14"/>
      <c r="J1006" s="15"/>
      <c r="R1006" s="15"/>
      <c r="X1006" s="15"/>
      <c r="AD1006" s="15"/>
      <c r="BJ1006" s="17"/>
    </row>
    <row r="1007" spans="1:62">
      <c r="A1007" s="4" t="s">
        <v>882</v>
      </c>
      <c r="B1007" s="14"/>
      <c r="C1007" s="14"/>
      <c r="D1007" s="14"/>
      <c r="E1007" s="14"/>
      <c r="F1007" s="14"/>
      <c r="G1007" s="14"/>
      <c r="H1007" s="14"/>
      <c r="J1007" s="15"/>
      <c r="R1007" s="15"/>
      <c r="X1007" s="15"/>
      <c r="AD1007" s="15"/>
      <c r="BJ1007" s="17"/>
    </row>
    <row r="1008" spans="1:62">
      <c r="A1008" s="4" t="s">
        <v>883</v>
      </c>
      <c r="B1008" s="14" t="s">
        <v>0</v>
      </c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565</v>
      </c>
      <c r="B1009" s="14" t="s">
        <v>0</v>
      </c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562</v>
      </c>
      <c r="B1010" s="14">
        <v>7</v>
      </c>
      <c r="C1010" s="14">
        <v>8.4</v>
      </c>
      <c r="D1010" s="14">
        <v>9.8000000000000007</v>
      </c>
      <c r="E1010" s="14">
        <v>11.2</v>
      </c>
      <c r="F1010" s="14">
        <v>12.6</v>
      </c>
      <c r="G1010" s="14">
        <v>14</v>
      </c>
      <c r="H1010" s="14">
        <v>15.4</v>
      </c>
      <c r="I1010" s="4">
        <v>16.8</v>
      </c>
      <c r="J1010" s="15">
        <v>18.2</v>
      </c>
      <c r="K1010" s="1">
        <v>19.600000000000001</v>
      </c>
      <c r="L1010" s="4">
        <v>20</v>
      </c>
      <c r="M1010" s="4">
        <v>20</v>
      </c>
      <c r="N1010" s="4">
        <v>20</v>
      </c>
      <c r="O1010" s="4">
        <v>20</v>
      </c>
      <c r="P1010" s="4">
        <v>20</v>
      </c>
      <c r="Q1010" s="4">
        <v>20</v>
      </c>
      <c r="R1010" s="15">
        <v>20</v>
      </c>
      <c r="S1010" s="4">
        <v>20</v>
      </c>
      <c r="T1010" s="4">
        <v>20</v>
      </c>
      <c r="U1010" s="2">
        <v>20</v>
      </c>
      <c r="V1010" s="4">
        <v>20</v>
      </c>
      <c r="W1010" s="4">
        <v>20</v>
      </c>
      <c r="X1010" s="15">
        <v>20</v>
      </c>
      <c r="Y1010" s="4">
        <v>20</v>
      </c>
      <c r="Z1010" s="4">
        <v>20</v>
      </c>
      <c r="AA1010" s="4">
        <v>20</v>
      </c>
      <c r="AB1010" s="4">
        <v>20</v>
      </c>
      <c r="AC1010" s="4">
        <v>20</v>
      </c>
      <c r="AD1010" s="15">
        <v>20</v>
      </c>
      <c r="AE1010" s="1">
        <v>20</v>
      </c>
      <c r="AF1010" s="4">
        <v>20</v>
      </c>
      <c r="AG1010" s="4">
        <v>20</v>
      </c>
      <c r="AH1010" s="4">
        <v>20</v>
      </c>
      <c r="AI1010" s="4">
        <v>20</v>
      </c>
      <c r="AJ1010" s="4">
        <v>20</v>
      </c>
      <c r="AK1010" s="4">
        <v>20</v>
      </c>
      <c r="AL1010" s="4">
        <v>20</v>
      </c>
      <c r="AM1010" s="4">
        <v>20</v>
      </c>
      <c r="AN1010" s="4">
        <v>20</v>
      </c>
      <c r="AO1010" s="2">
        <v>20</v>
      </c>
      <c r="AP1010" s="4">
        <v>20</v>
      </c>
      <c r="AQ1010" s="4">
        <v>20</v>
      </c>
      <c r="AR1010" s="4">
        <v>20</v>
      </c>
      <c r="AS1010" s="4">
        <v>20</v>
      </c>
      <c r="AT1010" s="4">
        <v>20</v>
      </c>
      <c r="AU1010" s="4">
        <v>20</v>
      </c>
      <c r="AV1010" s="4">
        <v>20</v>
      </c>
      <c r="AW1010" s="4">
        <v>20</v>
      </c>
      <c r="AX1010" s="4">
        <v>20</v>
      </c>
      <c r="AY1010" s="1">
        <v>20</v>
      </c>
      <c r="AZ1010" s="4">
        <v>20</v>
      </c>
      <c r="BA1010" s="4">
        <v>20</v>
      </c>
      <c r="BB1010" s="4">
        <v>20</v>
      </c>
      <c r="BC1010" s="4">
        <v>20</v>
      </c>
      <c r="BD1010" s="4">
        <v>20</v>
      </c>
      <c r="BE1010" s="4">
        <v>20</v>
      </c>
      <c r="BF1010" s="4">
        <v>20</v>
      </c>
      <c r="BG1010" s="4">
        <v>20</v>
      </c>
      <c r="BH1010" s="4">
        <v>20</v>
      </c>
      <c r="BI1010" s="2">
        <v>20</v>
      </c>
      <c r="BJ1010" s="17" t="s">
        <v>0</v>
      </c>
    </row>
    <row r="1011" spans="1:62">
      <c r="A1011" s="4" t="s">
        <v>543</v>
      </c>
      <c r="B1011" s="14">
        <v>5</v>
      </c>
      <c r="C1011" s="14">
        <v>5.25</v>
      </c>
      <c r="D1011" s="14">
        <v>5.5</v>
      </c>
      <c r="E1011" s="14">
        <v>5.75</v>
      </c>
      <c r="F1011" s="14">
        <v>6</v>
      </c>
      <c r="G1011" s="14">
        <v>6.25</v>
      </c>
      <c r="H1011" s="14">
        <v>6.5</v>
      </c>
      <c r="I1011" s="4">
        <v>6.75</v>
      </c>
      <c r="J1011" s="15">
        <v>7</v>
      </c>
      <c r="K1011" s="1">
        <v>7.25</v>
      </c>
      <c r="L1011" s="4">
        <v>7.5</v>
      </c>
      <c r="M1011" s="4">
        <v>7.75</v>
      </c>
      <c r="N1011" s="4">
        <v>8</v>
      </c>
      <c r="O1011" s="4">
        <v>8.25</v>
      </c>
      <c r="P1011" s="4">
        <v>8.5</v>
      </c>
      <c r="Q1011" s="4">
        <v>8.75</v>
      </c>
      <c r="R1011" s="15">
        <v>9</v>
      </c>
      <c r="S1011" s="4">
        <v>9.25</v>
      </c>
      <c r="T1011" s="4">
        <v>9.5</v>
      </c>
      <c r="U1011" s="2">
        <v>9.75</v>
      </c>
      <c r="V1011" s="4">
        <v>10</v>
      </c>
      <c r="W1011" s="4">
        <v>10.25</v>
      </c>
      <c r="X1011" s="15">
        <v>10.5</v>
      </c>
      <c r="Y1011" s="4">
        <v>10.75</v>
      </c>
      <c r="Z1011" s="4">
        <v>11</v>
      </c>
      <c r="AA1011" s="4">
        <v>11.25</v>
      </c>
      <c r="AB1011" s="4">
        <v>11.5</v>
      </c>
      <c r="AC1011" s="4">
        <v>11.75</v>
      </c>
      <c r="AD1011" s="15">
        <v>12</v>
      </c>
      <c r="AE1011" s="1">
        <v>12.25</v>
      </c>
      <c r="AF1011" s="4">
        <v>12.5</v>
      </c>
      <c r="AG1011" s="4">
        <v>12.75</v>
      </c>
      <c r="AH1011" s="4">
        <v>13</v>
      </c>
      <c r="AI1011" s="4">
        <v>13.25</v>
      </c>
      <c r="AJ1011" s="4">
        <v>13.5</v>
      </c>
      <c r="AK1011" s="4">
        <v>13.75</v>
      </c>
      <c r="AL1011" s="4">
        <v>14</v>
      </c>
      <c r="AM1011" s="4">
        <v>14.25</v>
      </c>
      <c r="AN1011" s="4">
        <v>14.5</v>
      </c>
      <c r="AO1011" s="2">
        <v>14.75</v>
      </c>
      <c r="AP1011" s="4">
        <v>15</v>
      </c>
      <c r="AQ1011" s="4">
        <v>15.25</v>
      </c>
      <c r="AR1011" s="4">
        <v>15.5</v>
      </c>
      <c r="AS1011" s="4">
        <v>15.75</v>
      </c>
      <c r="AT1011" s="4">
        <v>16</v>
      </c>
      <c r="AU1011" s="4">
        <v>16.25</v>
      </c>
      <c r="AV1011" s="4">
        <v>16.5</v>
      </c>
      <c r="AW1011" s="4">
        <v>16.75</v>
      </c>
      <c r="AX1011" s="4">
        <v>17</v>
      </c>
      <c r="AY1011" s="1">
        <v>17.25</v>
      </c>
      <c r="AZ1011" s="4">
        <v>17.5</v>
      </c>
      <c r="BA1011" s="4">
        <v>17.75</v>
      </c>
      <c r="BB1011" s="4">
        <v>18</v>
      </c>
      <c r="BC1011" s="4">
        <v>18.25</v>
      </c>
      <c r="BD1011" s="4">
        <v>18.5</v>
      </c>
      <c r="BE1011" s="4">
        <v>18.75</v>
      </c>
      <c r="BF1011" s="4">
        <v>19</v>
      </c>
      <c r="BG1011" s="4">
        <v>19.25</v>
      </c>
      <c r="BH1011" s="4">
        <v>19.5</v>
      </c>
      <c r="BI1011" s="2">
        <v>19.75</v>
      </c>
      <c r="BJ1011" s="17" t="s">
        <v>0</v>
      </c>
    </row>
    <row r="1012" spans="1:62">
      <c r="A1012" s="4" t="s">
        <v>3</v>
      </c>
      <c r="B1012" s="14"/>
      <c r="C1012" s="14"/>
      <c r="D1012" s="14"/>
      <c r="E1012" s="14"/>
      <c r="F1012" s="14"/>
      <c r="G1012" s="14"/>
      <c r="H1012" s="14"/>
      <c r="J1012" s="15"/>
      <c r="R1012" s="15"/>
      <c r="X1012" s="15"/>
      <c r="AD1012" s="15"/>
      <c r="BJ1012" s="17"/>
    </row>
    <row r="1013" spans="1:62">
      <c r="A1013" s="4" t="s">
        <v>884</v>
      </c>
      <c r="B1013" s="14"/>
      <c r="C1013" s="14"/>
      <c r="D1013" s="14"/>
      <c r="E1013" s="14"/>
      <c r="F1013" s="14"/>
      <c r="G1013" s="14"/>
      <c r="H1013" s="14"/>
      <c r="J1013" s="15"/>
      <c r="R1013" s="15"/>
      <c r="X1013" s="15"/>
      <c r="AD1013" s="15"/>
      <c r="BJ1013" s="17"/>
    </row>
    <row r="1014" spans="1:62">
      <c r="A1014" s="4" t="s">
        <v>564</v>
      </c>
      <c r="B1014" s="14">
        <v>-120</v>
      </c>
      <c r="C1014" s="14">
        <v>-130</v>
      </c>
      <c r="D1014" s="14">
        <v>-140</v>
      </c>
      <c r="E1014" s="14">
        <v>-150</v>
      </c>
      <c r="F1014" s="14">
        <v>-160</v>
      </c>
      <c r="G1014" s="14">
        <v>-170</v>
      </c>
      <c r="H1014" s="14">
        <v>-180</v>
      </c>
      <c r="I1014" s="4">
        <v>-190</v>
      </c>
      <c r="J1014" s="15">
        <v>-200</v>
      </c>
      <c r="K1014" s="1">
        <v>-210</v>
      </c>
      <c r="L1014" s="4">
        <v>-220</v>
      </c>
      <c r="M1014" s="4">
        <v>-230</v>
      </c>
      <c r="N1014" s="4">
        <v>-240</v>
      </c>
      <c r="O1014" s="4">
        <v>-250</v>
      </c>
      <c r="P1014" s="4">
        <v>-260</v>
      </c>
      <c r="Q1014" s="4">
        <v>-270</v>
      </c>
      <c r="R1014" s="15">
        <v>-280</v>
      </c>
      <c r="S1014" s="4">
        <v>-290</v>
      </c>
      <c r="T1014" s="4">
        <v>-300</v>
      </c>
      <c r="U1014" s="2">
        <v>-310</v>
      </c>
      <c r="V1014" s="4">
        <v>-320</v>
      </c>
      <c r="W1014" s="4">
        <v>-330</v>
      </c>
      <c r="X1014" s="15">
        <v>-340</v>
      </c>
      <c r="Y1014" s="4">
        <v>-350</v>
      </c>
      <c r="Z1014" s="4">
        <v>-360</v>
      </c>
      <c r="AA1014" s="4">
        <v>-370</v>
      </c>
      <c r="AB1014" s="4">
        <v>-380</v>
      </c>
      <c r="AC1014" s="4">
        <v>-390</v>
      </c>
      <c r="AD1014" s="15">
        <v>-400</v>
      </c>
      <c r="AE1014" s="1">
        <v>-410</v>
      </c>
      <c r="AF1014" s="4">
        <v>-420</v>
      </c>
      <c r="AG1014" s="4">
        <v>-430</v>
      </c>
      <c r="AH1014" s="4">
        <v>-440</v>
      </c>
      <c r="AI1014" s="4">
        <v>-450</v>
      </c>
      <c r="AJ1014" s="4">
        <v>-460</v>
      </c>
      <c r="AK1014" s="4">
        <v>-470</v>
      </c>
      <c r="AL1014" s="4">
        <v>-480</v>
      </c>
      <c r="AM1014" s="4">
        <v>-490</v>
      </c>
      <c r="AN1014" s="4">
        <v>-500</v>
      </c>
      <c r="AO1014" s="2">
        <v>-510</v>
      </c>
      <c r="AP1014" s="4">
        <v>-520</v>
      </c>
      <c r="AQ1014" s="4">
        <v>-530</v>
      </c>
      <c r="AR1014" s="4">
        <v>-540</v>
      </c>
      <c r="AS1014" s="4">
        <v>-550</v>
      </c>
      <c r="AT1014" s="4">
        <v>-560</v>
      </c>
      <c r="AU1014" s="4">
        <v>-570</v>
      </c>
      <c r="AV1014" s="4">
        <v>-580</v>
      </c>
      <c r="AW1014" s="4">
        <v>-590</v>
      </c>
      <c r="AX1014" s="4">
        <v>-600</v>
      </c>
      <c r="AY1014" s="1">
        <v>-610</v>
      </c>
      <c r="AZ1014" s="4">
        <v>-620</v>
      </c>
      <c r="BA1014" s="4">
        <v>-630</v>
      </c>
      <c r="BB1014" s="4">
        <v>-640</v>
      </c>
      <c r="BC1014" s="4">
        <v>-650</v>
      </c>
      <c r="BD1014" s="4">
        <v>-660</v>
      </c>
      <c r="BE1014" s="4">
        <v>-670</v>
      </c>
      <c r="BF1014" s="4">
        <v>-680</v>
      </c>
      <c r="BG1014" s="4">
        <v>-690</v>
      </c>
      <c r="BH1014" s="4">
        <v>-700</v>
      </c>
      <c r="BI1014" s="2">
        <v>-710</v>
      </c>
      <c r="BJ1014" s="17" t="s">
        <v>0</v>
      </c>
    </row>
    <row r="1015" spans="1:62">
      <c r="A1015" s="4" t="s">
        <v>565</v>
      </c>
      <c r="B1015" s="14" t="s">
        <v>0</v>
      </c>
      <c r="C1015" s="14"/>
      <c r="D1015" s="14"/>
      <c r="E1015" s="14"/>
      <c r="F1015" s="14"/>
      <c r="G1015" s="14"/>
      <c r="H1015" s="14"/>
      <c r="J1015" s="15"/>
      <c r="R1015" s="15"/>
      <c r="X1015" s="15"/>
      <c r="AD1015" s="15"/>
      <c r="BJ1015" s="17"/>
    </row>
    <row r="1016" spans="1:62">
      <c r="A1016" s="4" t="s">
        <v>872</v>
      </c>
      <c r="B1016" s="14">
        <v>8</v>
      </c>
      <c r="C1016" s="14">
        <v>8.1999999999999993</v>
      </c>
      <c r="D1016" s="14">
        <v>8.4</v>
      </c>
      <c r="E1016" s="14">
        <v>8.6</v>
      </c>
      <c r="F1016" s="14">
        <v>8.8000000000000007</v>
      </c>
      <c r="G1016" s="14">
        <v>9</v>
      </c>
      <c r="H1016" s="14">
        <v>9.1999999999999993</v>
      </c>
      <c r="I1016" s="4">
        <v>9.4</v>
      </c>
      <c r="J1016" s="15">
        <v>9.6</v>
      </c>
      <c r="K1016" s="1">
        <v>9.8000000000000007</v>
      </c>
      <c r="L1016" s="4">
        <v>10</v>
      </c>
      <c r="M1016" s="4">
        <v>10.199999999999999</v>
      </c>
      <c r="N1016" s="4">
        <v>10.4</v>
      </c>
      <c r="O1016" s="4">
        <v>10.6</v>
      </c>
      <c r="P1016" s="4">
        <v>10.8</v>
      </c>
      <c r="Q1016" s="4">
        <v>11</v>
      </c>
      <c r="R1016" s="15">
        <v>11.2</v>
      </c>
      <c r="S1016" s="4">
        <v>11.4</v>
      </c>
      <c r="T1016" s="4">
        <v>11.6</v>
      </c>
      <c r="U1016" s="2">
        <v>11.8</v>
      </c>
      <c r="V1016" s="4">
        <v>12</v>
      </c>
      <c r="W1016" s="4">
        <v>12.2</v>
      </c>
      <c r="X1016" s="15">
        <v>12.4</v>
      </c>
      <c r="Y1016" s="4">
        <v>12.6</v>
      </c>
      <c r="Z1016" s="4">
        <v>12.8</v>
      </c>
      <c r="AA1016" s="4">
        <v>13</v>
      </c>
      <c r="AB1016" s="4">
        <v>13.2</v>
      </c>
      <c r="AC1016" s="4">
        <v>13.4</v>
      </c>
      <c r="AD1016" s="15">
        <v>13.6</v>
      </c>
      <c r="AE1016" s="1">
        <v>13.8</v>
      </c>
      <c r="AF1016" s="4">
        <v>14</v>
      </c>
      <c r="AG1016" s="4">
        <v>14.2</v>
      </c>
      <c r="AH1016" s="4">
        <v>14.4</v>
      </c>
      <c r="AI1016" s="4">
        <v>14.6</v>
      </c>
      <c r="AJ1016" s="4">
        <v>14.8</v>
      </c>
      <c r="AK1016" s="4">
        <v>15</v>
      </c>
      <c r="AL1016" s="4">
        <v>15.2</v>
      </c>
      <c r="AM1016" s="4">
        <v>15.4</v>
      </c>
      <c r="AN1016" s="4">
        <v>15.6</v>
      </c>
      <c r="AO1016" s="2">
        <v>15.8</v>
      </c>
      <c r="AP1016" s="4">
        <v>16</v>
      </c>
      <c r="AQ1016" s="4">
        <v>16.2</v>
      </c>
      <c r="AR1016" s="4">
        <v>16.399999999999999</v>
      </c>
      <c r="AS1016" s="4">
        <v>16.600000000000001</v>
      </c>
      <c r="AT1016" s="4">
        <v>16.8</v>
      </c>
      <c r="AU1016" s="4">
        <v>17</v>
      </c>
      <c r="AV1016" s="4">
        <v>17.2</v>
      </c>
      <c r="AW1016" s="4">
        <v>17.399999999999999</v>
      </c>
      <c r="AX1016" s="4">
        <v>17.600000000000001</v>
      </c>
      <c r="AY1016" s="1">
        <v>17.8</v>
      </c>
      <c r="AZ1016" s="4">
        <v>18</v>
      </c>
      <c r="BA1016" s="4">
        <v>18.2</v>
      </c>
      <c r="BB1016" s="4">
        <v>18.399999999999999</v>
      </c>
      <c r="BC1016" s="4">
        <v>18.600000000000001</v>
      </c>
      <c r="BD1016" s="4">
        <v>18.8</v>
      </c>
      <c r="BE1016" s="4">
        <v>19</v>
      </c>
      <c r="BF1016" s="4">
        <v>19.2</v>
      </c>
      <c r="BG1016" s="4">
        <v>19.399999999999999</v>
      </c>
      <c r="BH1016" s="4">
        <v>19.600000000000001</v>
      </c>
      <c r="BI1016" s="2">
        <v>19.8</v>
      </c>
      <c r="BJ1016" s="17" t="s">
        <v>0</v>
      </c>
    </row>
    <row r="1017" spans="1:62">
      <c r="A1017" s="4" t="s">
        <v>3</v>
      </c>
      <c r="B1017" s="14"/>
      <c r="C1017" s="14"/>
      <c r="D1017" s="14"/>
      <c r="E1017" s="14"/>
      <c r="F1017" s="14"/>
      <c r="G1017" s="14"/>
      <c r="H1017" s="14"/>
      <c r="J1017" s="15"/>
      <c r="R1017" s="15"/>
      <c r="X1017" s="15"/>
      <c r="AD1017" s="15"/>
      <c r="BJ1017" s="17"/>
    </row>
    <row r="1018" spans="1:62">
      <c r="A1018" s="4" t="s">
        <v>885</v>
      </c>
      <c r="B1018" s="14"/>
      <c r="C1018" s="14"/>
      <c r="D1018" s="14"/>
      <c r="E1018" s="14"/>
      <c r="F1018" s="14"/>
      <c r="G1018" s="14"/>
      <c r="H1018" s="14"/>
      <c r="J1018" s="15"/>
      <c r="R1018" s="15"/>
      <c r="X1018" s="15"/>
      <c r="AD1018" s="15"/>
      <c r="BJ1018" s="17"/>
    </row>
    <row r="1019" spans="1:62">
      <c r="A1019" s="4" t="s">
        <v>886</v>
      </c>
      <c r="B1019" s="14">
        <v>-10</v>
      </c>
      <c r="C1019" s="14">
        <v>-11</v>
      </c>
      <c r="D1019" s="14">
        <v>-12</v>
      </c>
      <c r="E1019" s="14">
        <v>-13</v>
      </c>
      <c r="F1019" s="14">
        <v>-14</v>
      </c>
      <c r="G1019" s="14">
        <v>-15</v>
      </c>
      <c r="H1019" s="14">
        <v>-16</v>
      </c>
      <c r="I1019" s="4">
        <v>-17</v>
      </c>
      <c r="J1019" s="15">
        <v>-18</v>
      </c>
      <c r="K1019" s="1">
        <v>-19</v>
      </c>
      <c r="L1019" s="4">
        <v>-20</v>
      </c>
      <c r="M1019" s="4">
        <v>-21</v>
      </c>
      <c r="N1019" s="4">
        <v>-22</v>
      </c>
      <c r="O1019" s="4">
        <v>-23</v>
      </c>
      <c r="P1019" s="4">
        <v>-24</v>
      </c>
      <c r="Q1019" s="4">
        <v>-25</v>
      </c>
      <c r="R1019" s="15">
        <v>-26</v>
      </c>
      <c r="S1019" s="4">
        <v>-27</v>
      </c>
      <c r="T1019" s="4">
        <v>-28</v>
      </c>
      <c r="U1019" s="2">
        <v>-29</v>
      </c>
      <c r="V1019" s="4">
        <v>-30</v>
      </c>
      <c r="W1019" s="4">
        <v>-31</v>
      </c>
      <c r="X1019" s="15">
        <v>-32</v>
      </c>
      <c r="Y1019" s="4">
        <v>-33</v>
      </c>
      <c r="Z1019" s="4">
        <v>-34</v>
      </c>
      <c r="AA1019" s="4">
        <v>-35</v>
      </c>
      <c r="AB1019" s="4">
        <v>-36</v>
      </c>
      <c r="AC1019" s="4">
        <v>-37</v>
      </c>
      <c r="AD1019" s="15">
        <v>-38</v>
      </c>
      <c r="AE1019" s="1">
        <v>-39</v>
      </c>
      <c r="AF1019" s="4">
        <v>-40</v>
      </c>
      <c r="AG1019" s="4">
        <v>-41</v>
      </c>
      <c r="AH1019" s="4">
        <v>-42</v>
      </c>
      <c r="AI1019" s="4">
        <v>-43</v>
      </c>
      <c r="AJ1019" s="4">
        <v>-44</v>
      </c>
      <c r="AK1019" s="4">
        <v>-45</v>
      </c>
      <c r="AL1019" s="4">
        <v>-46</v>
      </c>
      <c r="AM1019" s="4">
        <v>-47</v>
      </c>
      <c r="AN1019" s="4">
        <v>-48</v>
      </c>
      <c r="AO1019" s="2">
        <v>-49</v>
      </c>
      <c r="AP1019" s="4">
        <v>-50</v>
      </c>
      <c r="AQ1019" s="4">
        <v>-51</v>
      </c>
      <c r="AR1019" s="4">
        <v>-52</v>
      </c>
      <c r="AS1019" s="4">
        <v>-53</v>
      </c>
      <c r="AT1019" s="4">
        <v>-54</v>
      </c>
      <c r="AU1019" s="4">
        <v>-55</v>
      </c>
      <c r="AV1019" s="4">
        <v>-56</v>
      </c>
      <c r="AW1019" s="4">
        <v>-57</v>
      </c>
      <c r="AX1019" s="4">
        <v>-58</v>
      </c>
      <c r="AY1019" s="1">
        <v>-59</v>
      </c>
      <c r="AZ1019" s="4">
        <v>-60</v>
      </c>
      <c r="BA1019" s="4">
        <v>-60</v>
      </c>
      <c r="BB1019" s="4">
        <v>-60</v>
      </c>
      <c r="BC1019" s="4">
        <v>-60</v>
      </c>
      <c r="BD1019" s="4">
        <v>-60</v>
      </c>
      <c r="BE1019" s="4">
        <v>-60</v>
      </c>
      <c r="BF1019" s="4">
        <v>-60</v>
      </c>
      <c r="BG1019" s="4">
        <v>-60</v>
      </c>
      <c r="BH1019" s="4">
        <v>-60</v>
      </c>
      <c r="BI1019" s="2">
        <v>-60</v>
      </c>
      <c r="BJ1019" s="17" t="s">
        <v>0</v>
      </c>
    </row>
    <row r="1020" spans="1:62">
      <c r="A1020" s="4" t="s">
        <v>887</v>
      </c>
      <c r="B1020" s="14">
        <v>-10</v>
      </c>
      <c r="C1020" s="14">
        <v>-11</v>
      </c>
      <c r="D1020" s="14">
        <v>-12</v>
      </c>
      <c r="E1020" s="14">
        <v>-13</v>
      </c>
      <c r="F1020" s="14">
        <v>-14</v>
      </c>
      <c r="G1020" s="14">
        <v>-15</v>
      </c>
      <c r="H1020" s="14">
        <v>-16</v>
      </c>
      <c r="I1020" s="4">
        <v>-17</v>
      </c>
      <c r="J1020" s="15">
        <v>-18</v>
      </c>
      <c r="K1020" s="1">
        <v>-19</v>
      </c>
      <c r="L1020" s="4">
        <v>-20</v>
      </c>
      <c r="M1020" s="4">
        <v>-21</v>
      </c>
      <c r="N1020" s="4">
        <v>-22</v>
      </c>
      <c r="O1020" s="4">
        <v>-23</v>
      </c>
      <c r="P1020" s="4">
        <v>-24</v>
      </c>
      <c r="Q1020" s="4">
        <v>-25</v>
      </c>
      <c r="R1020" s="15">
        <v>-26</v>
      </c>
      <c r="S1020" s="4">
        <v>-27</v>
      </c>
      <c r="T1020" s="4">
        <v>-28</v>
      </c>
      <c r="U1020" s="2">
        <v>-29</v>
      </c>
      <c r="V1020" s="4">
        <v>-30</v>
      </c>
      <c r="W1020" s="4">
        <v>-31</v>
      </c>
      <c r="X1020" s="15">
        <v>-32</v>
      </c>
      <c r="Y1020" s="4">
        <v>-33</v>
      </c>
      <c r="Z1020" s="4">
        <v>-34</v>
      </c>
      <c r="AA1020" s="4">
        <v>-35</v>
      </c>
      <c r="AB1020" s="4">
        <v>-36</v>
      </c>
      <c r="AC1020" s="4">
        <v>-37</v>
      </c>
      <c r="AD1020" s="15">
        <v>-38</v>
      </c>
      <c r="AE1020" s="1">
        <v>-39</v>
      </c>
      <c r="AF1020" s="4">
        <v>-40</v>
      </c>
      <c r="AG1020" s="4">
        <v>-41</v>
      </c>
      <c r="AH1020" s="4">
        <v>-42</v>
      </c>
      <c r="AI1020" s="4">
        <v>-43</v>
      </c>
      <c r="AJ1020" s="4">
        <v>-44</v>
      </c>
      <c r="AK1020" s="4">
        <v>-45</v>
      </c>
      <c r="AL1020" s="4">
        <v>-46</v>
      </c>
      <c r="AM1020" s="4">
        <v>-47</v>
      </c>
      <c r="AN1020" s="4">
        <v>-48</v>
      </c>
      <c r="AO1020" s="2">
        <v>-49</v>
      </c>
      <c r="AP1020" s="4">
        <v>-50</v>
      </c>
      <c r="AQ1020" s="4">
        <v>-51</v>
      </c>
      <c r="AR1020" s="4">
        <v>-52</v>
      </c>
      <c r="AS1020" s="4">
        <v>-53</v>
      </c>
      <c r="AT1020" s="4">
        <v>-54</v>
      </c>
      <c r="AU1020" s="4">
        <v>-55</v>
      </c>
      <c r="AV1020" s="4">
        <v>-56</v>
      </c>
      <c r="AW1020" s="4">
        <v>-57</v>
      </c>
      <c r="AX1020" s="4">
        <v>-58</v>
      </c>
      <c r="AY1020" s="1">
        <v>-59</v>
      </c>
      <c r="AZ1020" s="4">
        <v>-60</v>
      </c>
      <c r="BA1020" s="4">
        <v>-60</v>
      </c>
      <c r="BB1020" s="4">
        <v>-60</v>
      </c>
      <c r="BC1020" s="4">
        <v>-60</v>
      </c>
      <c r="BD1020" s="4">
        <v>-60</v>
      </c>
      <c r="BE1020" s="4">
        <v>-60</v>
      </c>
      <c r="BF1020" s="4">
        <v>-60</v>
      </c>
      <c r="BG1020" s="4">
        <v>-60</v>
      </c>
      <c r="BH1020" s="4">
        <v>-60</v>
      </c>
      <c r="BI1020" s="2">
        <v>-60</v>
      </c>
      <c r="BJ1020" s="17" t="s">
        <v>0</v>
      </c>
    </row>
    <row r="1021" spans="1:62">
      <c r="A1021" s="4" t="s">
        <v>565</v>
      </c>
      <c r="B1021" s="14" t="s">
        <v>0</v>
      </c>
      <c r="C1021" s="14"/>
      <c r="D1021" s="14"/>
      <c r="E1021" s="14"/>
      <c r="F1021" s="14"/>
      <c r="G1021" s="14"/>
      <c r="H1021" s="14"/>
      <c r="J1021" s="15"/>
      <c r="R1021" s="15"/>
      <c r="X1021" s="15"/>
      <c r="AD1021" s="15"/>
      <c r="BJ1021" s="17"/>
    </row>
    <row r="1022" spans="1:62">
      <c r="A1022" s="4" t="s">
        <v>562</v>
      </c>
      <c r="B1022" s="14">
        <v>4</v>
      </c>
      <c r="C1022" s="14">
        <v>4.4000000000000004</v>
      </c>
      <c r="D1022" s="14">
        <v>4.8</v>
      </c>
      <c r="E1022" s="14">
        <v>5.2</v>
      </c>
      <c r="F1022" s="14">
        <v>5.6</v>
      </c>
      <c r="G1022" s="14">
        <v>6</v>
      </c>
      <c r="H1022" s="14">
        <v>6.4</v>
      </c>
      <c r="I1022" s="4">
        <v>6.8</v>
      </c>
      <c r="J1022" s="15">
        <v>7.2</v>
      </c>
      <c r="K1022" s="1">
        <v>7.6</v>
      </c>
      <c r="L1022" s="4">
        <v>8</v>
      </c>
      <c r="M1022" s="4">
        <v>8.4</v>
      </c>
      <c r="N1022" s="4">
        <v>8.8000000000000007</v>
      </c>
      <c r="O1022" s="4">
        <v>9.1999999999999993</v>
      </c>
      <c r="P1022" s="4">
        <v>9.6</v>
      </c>
      <c r="Q1022" s="4">
        <v>10</v>
      </c>
      <c r="R1022" s="15">
        <v>10.4</v>
      </c>
      <c r="S1022" s="4">
        <v>10.8</v>
      </c>
      <c r="T1022" s="4">
        <v>11.2</v>
      </c>
      <c r="U1022" s="2">
        <v>11.6</v>
      </c>
      <c r="V1022" s="4">
        <v>12</v>
      </c>
      <c r="W1022" s="4">
        <v>12.4</v>
      </c>
      <c r="X1022" s="15">
        <v>12.8</v>
      </c>
      <c r="Y1022" s="4">
        <v>13.2</v>
      </c>
      <c r="Z1022" s="4">
        <v>13.6</v>
      </c>
      <c r="AA1022" s="4">
        <v>14</v>
      </c>
      <c r="AB1022" s="4">
        <v>14.4</v>
      </c>
      <c r="AC1022" s="4">
        <v>14.8</v>
      </c>
      <c r="AD1022" s="15">
        <v>15.2</v>
      </c>
      <c r="AE1022" s="1">
        <v>15.6</v>
      </c>
      <c r="AF1022" s="4">
        <v>16</v>
      </c>
      <c r="AG1022" s="4">
        <v>16.399999999999999</v>
      </c>
      <c r="AH1022" s="4">
        <v>16.8</v>
      </c>
      <c r="AI1022" s="4">
        <v>17.2</v>
      </c>
      <c r="AJ1022" s="4">
        <v>17.600000000000001</v>
      </c>
      <c r="AK1022" s="4">
        <v>18</v>
      </c>
      <c r="AL1022" s="4">
        <v>18.399999999999999</v>
      </c>
      <c r="AM1022" s="4">
        <v>18.8</v>
      </c>
      <c r="AN1022" s="4">
        <v>19.2</v>
      </c>
      <c r="AO1022" s="2">
        <v>19.600000000000001</v>
      </c>
      <c r="AP1022" s="4">
        <v>20</v>
      </c>
      <c r="AQ1022" s="4">
        <v>20.399999999999999</v>
      </c>
      <c r="AR1022" s="4">
        <v>20.8</v>
      </c>
      <c r="AS1022" s="4">
        <v>21.2</v>
      </c>
      <c r="AT1022" s="4">
        <v>21.6</v>
      </c>
      <c r="AU1022" s="4">
        <v>22</v>
      </c>
      <c r="AV1022" s="4">
        <v>22.4</v>
      </c>
      <c r="AW1022" s="4">
        <v>22.8</v>
      </c>
      <c r="AX1022" s="4">
        <v>23.2</v>
      </c>
      <c r="AY1022" s="1">
        <v>23.6</v>
      </c>
      <c r="AZ1022" s="4">
        <v>24</v>
      </c>
      <c r="BA1022" s="4">
        <v>24.4</v>
      </c>
      <c r="BB1022" s="4">
        <v>24.8</v>
      </c>
      <c r="BC1022" s="4">
        <v>25.2</v>
      </c>
      <c r="BD1022" s="4">
        <v>25.6</v>
      </c>
      <c r="BE1022" s="4">
        <v>26</v>
      </c>
      <c r="BF1022" s="4">
        <v>26.4</v>
      </c>
      <c r="BG1022" s="4">
        <v>26.8</v>
      </c>
      <c r="BH1022" s="4">
        <v>27.2</v>
      </c>
      <c r="BI1022" s="2">
        <v>27.6</v>
      </c>
      <c r="BJ1022" s="17" t="s">
        <v>0</v>
      </c>
    </row>
    <row r="1023" spans="1:62">
      <c r="A1023" s="4" t="s">
        <v>543</v>
      </c>
      <c r="B1023" s="14">
        <v>5</v>
      </c>
      <c r="C1023" s="14">
        <v>5.25</v>
      </c>
      <c r="D1023" s="14">
        <v>5.5</v>
      </c>
      <c r="E1023" s="14">
        <v>5.75</v>
      </c>
      <c r="F1023" s="14">
        <v>6</v>
      </c>
      <c r="G1023" s="14">
        <v>6.25</v>
      </c>
      <c r="H1023" s="14">
        <v>6.5</v>
      </c>
      <c r="I1023" s="4">
        <v>6.75</v>
      </c>
      <c r="J1023" s="15">
        <v>7</v>
      </c>
      <c r="K1023" s="1">
        <v>7.25</v>
      </c>
      <c r="L1023" s="4">
        <v>7.5</v>
      </c>
      <c r="M1023" s="4">
        <v>7.75</v>
      </c>
      <c r="N1023" s="4">
        <v>8</v>
      </c>
      <c r="O1023" s="4">
        <v>8.25</v>
      </c>
      <c r="P1023" s="4">
        <v>8.5</v>
      </c>
      <c r="Q1023" s="4">
        <v>8.75</v>
      </c>
      <c r="R1023" s="15">
        <v>9</v>
      </c>
      <c r="S1023" s="4">
        <v>9.25</v>
      </c>
      <c r="T1023" s="4">
        <v>9.5</v>
      </c>
      <c r="U1023" s="2">
        <v>9.75</v>
      </c>
      <c r="V1023" s="4">
        <v>10</v>
      </c>
      <c r="W1023" s="4">
        <v>10.25</v>
      </c>
      <c r="X1023" s="15">
        <v>10.5</v>
      </c>
      <c r="Y1023" s="4">
        <v>10.75</v>
      </c>
      <c r="Z1023" s="4">
        <v>11</v>
      </c>
      <c r="AA1023" s="4">
        <v>11.25</v>
      </c>
      <c r="AB1023" s="4">
        <v>11.5</v>
      </c>
      <c r="AC1023" s="4">
        <v>11.75</v>
      </c>
      <c r="AD1023" s="15">
        <v>12</v>
      </c>
      <c r="AE1023" s="1">
        <v>12.25</v>
      </c>
      <c r="AF1023" s="4">
        <v>12.5</v>
      </c>
      <c r="AG1023" s="4">
        <v>12.75</v>
      </c>
      <c r="AH1023" s="4">
        <v>13</v>
      </c>
      <c r="AI1023" s="4">
        <v>13.25</v>
      </c>
      <c r="AJ1023" s="4">
        <v>13.5</v>
      </c>
      <c r="AK1023" s="4">
        <v>13.75</v>
      </c>
      <c r="AL1023" s="4">
        <v>14</v>
      </c>
      <c r="AM1023" s="4">
        <v>14.25</v>
      </c>
      <c r="AN1023" s="4">
        <v>14.5</v>
      </c>
      <c r="AO1023" s="2">
        <v>14.75</v>
      </c>
      <c r="AP1023" s="4">
        <v>15</v>
      </c>
      <c r="AQ1023" s="4">
        <v>15.25</v>
      </c>
      <c r="AR1023" s="4">
        <v>15.5</v>
      </c>
      <c r="AS1023" s="4">
        <v>15.75</v>
      </c>
      <c r="AT1023" s="4">
        <v>16</v>
      </c>
      <c r="AU1023" s="4">
        <v>16.25</v>
      </c>
      <c r="AV1023" s="4">
        <v>16.5</v>
      </c>
      <c r="AW1023" s="4">
        <v>16.75</v>
      </c>
      <c r="AX1023" s="4">
        <v>17</v>
      </c>
      <c r="AY1023" s="1">
        <v>17.25</v>
      </c>
      <c r="AZ1023" s="4">
        <v>17.5</v>
      </c>
      <c r="BA1023" s="4">
        <v>17.75</v>
      </c>
      <c r="BB1023" s="4">
        <v>18</v>
      </c>
      <c r="BC1023" s="4">
        <v>18.25</v>
      </c>
      <c r="BD1023" s="4">
        <v>18.5</v>
      </c>
      <c r="BE1023" s="4">
        <v>18.75</v>
      </c>
      <c r="BF1023" s="4">
        <v>19</v>
      </c>
      <c r="BG1023" s="4">
        <v>19</v>
      </c>
      <c r="BH1023" s="4">
        <v>19</v>
      </c>
      <c r="BI1023" s="2">
        <v>19</v>
      </c>
      <c r="BJ1023" s="17" t="s">
        <v>0</v>
      </c>
    </row>
    <row r="1024" spans="1:62">
      <c r="A1024" s="4" t="s">
        <v>3</v>
      </c>
      <c r="B1024" s="14"/>
      <c r="C1024" s="14"/>
      <c r="D1024" s="14"/>
      <c r="E1024" s="14"/>
      <c r="F1024" s="14"/>
      <c r="G1024" s="14"/>
      <c r="H1024" s="14"/>
      <c r="J1024" s="15"/>
      <c r="R1024" s="15"/>
      <c r="X1024" s="15"/>
      <c r="AD1024" s="15"/>
      <c r="BJ1024" s="17"/>
    </row>
    <row r="1025" spans="1:62">
      <c r="A1025" s="4" t="s">
        <v>888</v>
      </c>
      <c r="B1025" s="14"/>
      <c r="C1025" s="14"/>
      <c r="D1025" s="14"/>
      <c r="E1025" s="14"/>
      <c r="F1025" s="14"/>
      <c r="G1025" s="14"/>
      <c r="H1025" s="14"/>
      <c r="J1025" s="15"/>
      <c r="R1025" s="15"/>
      <c r="X1025" s="15"/>
      <c r="AD1025" s="15"/>
      <c r="BJ1025" s="17"/>
    </row>
    <row r="1026" spans="1:62">
      <c r="A1026" s="4" t="s">
        <v>889</v>
      </c>
      <c r="B1026" s="14">
        <v>-10</v>
      </c>
      <c r="C1026" s="14">
        <v>-11</v>
      </c>
      <c r="D1026" s="14">
        <v>-12</v>
      </c>
      <c r="E1026" s="14">
        <v>-13</v>
      </c>
      <c r="F1026" s="14">
        <v>-14</v>
      </c>
      <c r="G1026" s="14">
        <v>-15</v>
      </c>
      <c r="H1026" s="14">
        <v>-16</v>
      </c>
      <c r="I1026" s="4">
        <v>-17</v>
      </c>
      <c r="J1026" s="15">
        <v>-18</v>
      </c>
      <c r="K1026" s="1">
        <v>-19</v>
      </c>
      <c r="L1026" s="4">
        <v>-20</v>
      </c>
      <c r="M1026" s="4">
        <v>-21</v>
      </c>
      <c r="N1026" s="4">
        <v>-22</v>
      </c>
      <c r="O1026" s="4">
        <v>-23</v>
      </c>
      <c r="P1026" s="4">
        <v>-24</v>
      </c>
      <c r="Q1026" s="4">
        <v>-25</v>
      </c>
      <c r="R1026" s="15">
        <v>-26</v>
      </c>
      <c r="S1026" s="4">
        <v>-27</v>
      </c>
      <c r="T1026" s="4">
        <v>-28</v>
      </c>
      <c r="U1026" s="2">
        <v>-29</v>
      </c>
      <c r="V1026" s="4">
        <v>-30</v>
      </c>
      <c r="W1026" s="4">
        <v>-31</v>
      </c>
      <c r="X1026" s="15">
        <v>-32</v>
      </c>
      <c r="Y1026" s="4">
        <v>-33</v>
      </c>
      <c r="Z1026" s="4">
        <v>-34</v>
      </c>
      <c r="AA1026" s="4">
        <v>-35</v>
      </c>
      <c r="AB1026" s="4">
        <v>-36</v>
      </c>
      <c r="AC1026" s="4">
        <v>-37</v>
      </c>
      <c r="AD1026" s="15">
        <v>-38</v>
      </c>
      <c r="AE1026" s="1">
        <v>-39</v>
      </c>
      <c r="AF1026" s="4">
        <v>-40</v>
      </c>
      <c r="AG1026" s="4">
        <v>-41</v>
      </c>
      <c r="AH1026" s="4">
        <v>-42</v>
      </c>
      <c r="AI1026" s="4">
        <v>-43</v>
      </c>
      <c r="AJ1026" s="4">
        <v>-44</v>
      </c>
      <c r="AK1026" s="4">
        <v>-45</v>
      </c>
      <c r="AL1026" s="4">
        <v>-46</v>
      </c>
      <c r="AM1026" s="4">
        <v>-47</v>
      </c>
      <c r="AN1026" s="4">
        <v>-48</v>
      </c>
      <c r="AO1026" s="2">
        <v>-49</v>
      </c>
      <c r="AP1026" s="4">
        <v>-50</v>
      </c>
      <c r="AQ1026" s="4">
        <v>-51</v>
      </c>
      <c r="AR1026" s="4">
        <v>-52</v>
      </c>
      <c r="AS1026" s="4">
        <v>-53</v>
      </c>
      <c r="AT1026" s="4">
        <v>-54</v>
      </c>
      <c r="AU1026" s="4">
        <v>-55</v>
      </c>
      <c r="AV1026" s="4">
        <v>-56</v>
      </c>
      <c r="AW1026" s="4">
        <v>-57</v>
      </c>
      <c r="AX1026" s="4">
        <v>-58</v>
      </c>
      <c r="AY1026" s="1">
        <v>-59</v>
      </c>
      <c r="AZ1026" s="4">
        <v>-60</v>
      </c>
      <c r="BA1026" s="4">
        <v>-61</v>
      </c>
      <c r="BB1026" s="4">
        <v>-62</v>
      </c>
      <c r="BC1026" s="4">
        <v>-63</v>
      </c>
      <c r="BD1026" s="4">
        <v>-64</v>
      </c>
      <c r="BE1026" s="4">
        <v>-65</v>
      </c>
      <c r="BF1026" s="4">
        <v>-65</v>
      </c>
      <c r="BG1026" s="4">
        <v>-65</v>
      </c>
      <c r="BH1026" s="4">
        <v>-65</v>
      </c>
      <c r="BI1026" s="2">
        <v>-65</v>
      </c>
      <c r="BJ1026" s="17" t="s">
        <v>0</v>
      </c>
    </row>
    <row r="1027" spans="1:62">
      <c r="A1027" s="4" t="s">
        <v>565</v>
      </c>
      <c r="B1027" s="14" t="s">
        <v>0</v>
      </c>
      <c r="C1027" s="14"/>
      <c r="D1027" s="14"/>
      <c r="E1027" s="14"/>
      <c r="F1027" s="14"/>
      <c r="G1027" s="14"/>
      <c r="H1027" s="14"/>
      <c r="J1027" s="15"/>
      <c r="R1027" s="15"/>
      <c r="X1027" s="15"/>
      <c r="AD1027" s="15"/>
      <c r="BJ1027" s="17"/>
    </row>
    <row r="1028" spans="1:62">
      <c r="A1028" s="4" t="s">
        <v>562</v>
      </c>
      <c r="B1028" s="14">
        <v>8</v>
      </c>
      <c r="C1028" s="14">
        <v>9</v>
      </c>
      <c r="D1028" s="14">
        <v>10</v>
      </c>
      <c r="E1028" s="14">
        <v>11</v>
      </c>
      <c r="F1028" s="14">
        <v>12</v>
      </c>
      <c r="G1028" s="14">
        <v>13</v>
      </c>
      <c r="H1028" s="14">
        <v>14</v>
      </c>
      <c r="I1028" s="4">
        <v>15</v>
      </c>
      <c r="J1028" s="15">
        <v>16</v>
      </c>
      <c r="K1028" s="1">
        <v>17</v>
      </c>
      <c r="L1028" s="4">
        <v>18</v>
      </c>
      <c r="M1028" s="4">
        <v>19</v>
      </c>
      <c r="N1028" s="4">
        <v>20</v>
      </c>
      <c r="O1028" s="4">
        <v>21</v>
      </c>
      <c r="P1028" s="4">
        <v>22</v>
      </c>
      <c r="Q1028" s="4">
        <v>23</v>
      </c>
      <c r="R1028" s="15">
        <v>24</v>
      </c>
      <c r="S1028" s="4">
        <v>25</v>
      </c>
      <c r="T1028" s="4">
        <v>26</v>
      </c>
      <c r="U1028" s="2">
        <v>27</v>
      </c>
      <c r="V1028" s="4">
        <v>28</v>
      </c>
      <c r="W1028" s="4">
        <v>29</v>
      </c>
      <c r="X1028" s="15">
        <v>30</v>
      </c>
      <c r="Y1028" s="4">
        <v>31</v>
      </c>
      <c r="Z1028" s="4">
        <v>32</v>
      </c>
      <c r="AA1028" s="4">
        <v>33</v>
      </c>
      <c r="AB1028" s="4">
        <v>34</v>
      </c>
      <c r="AC1028" s="4">
        <v>35</v>
      </c>
      <c r="AD1028" s="15">
        <v>36</v>
      </c>
      <c r="AE1028" s="1">
        <v>37</v>
      </c>
      <c r="AF1028" s="4">
        <v>38</v>
      </c>
      <c r="AG1028" s="4">
        <v>39</v>
      </c>
      <c r="AH1028" s="4">
        <v>40</v>
      </c>
      <c r="AI1028" s="4">
        <v>41</v>
      </c>
      <c r="AJ1028" s="4">
        <v>42</v>
      </c>
      <c r="AK1028" s="4">
        <v>43</v>
      </c>
      <c r="AL1028" s="4">
        <v>44</v>
      </c>
      <c r="AM1028" s="4">
        <v>45</v>
      </c>
      <c r="AN1028" s="4">
        <v>46</v>
      </c>
      <c r="AO1028" s="2">
        <v>47</v>
      </c>
      <c r="AP1028" s="4">
        <v>48</v>
      </c>
      <c r="AQ1028" s="4">
        <v>49</v>
      </c>
      <c r="AR1028" s="4">
        <v>50</v>
      </c>
      <c r="AS1028" s="4">
        <v>51</v>
      </c>
      <c r="AT1028" s="4">
        <v>52</v>
      </c>
      <c r="AU1028" s="4">
        <v>53</v>
      </c>
      <c r="AV1028" s="4">
        <v>54</v>
      </c>
      <c r="AW1028" s="4">
        <v>55</v>
      </c>
      <c r="AX1028" s="4">
        <v>56</v>
      </c>
      <c r="AY1028" s="1">
        <v>57</v>
      </c>
      <c r="AZ1028" s="4">
        <v>58</v>
      </c>
      <c r="BA1028" s="4">
        <v>59</v>
      </c>
      <c r="BB1028" s="4">
        <v>60</v>
      </c>
      <c r="BC1028" s="4">
        <v>61</v>
      </c>
      <c r="BD1028" s="4">
        <v>62</v>
      </c>
      <c r="BE1028" s="4">
        <v>63</v>
      </c>
      <c r="BF1028" s="4">
        <v>64</v>
      </c>
      <c r="BG1028" s="4">
        <v>65</v>
      </c>
      <c r="BH1028" s="4">
        <v>66</v>
      </c>
      <c r="BI1028" s="2">
        <v>67</v>
      </c>
      <c r="BJ1028" s="17" t="s">
        <v>0</v>
      </c>
    </row>
    <row r="1029" spans="1:62">
      <c r="A1029" s="4" t="s">
        <v>543</v>
      </c>
      <c r="B1029" s="14">
        <v>5</v>
      </c>
      <c r="C1029" s="14">
        <v>5.25</v>
      </c>
      <c r="D1029" s="14">
        <v>5.5</v>
      </c>
      <c r="E1029" s="14">
        <v>5.75</v>
      </c>
      <c r="F1029" s="14">
        <v>6</v>
      </c>
      <c r="G1029" s="14">
        <v>6.25</v>
      </c>
      <c r="H1029" s="14">
        <v>6.5</v>
      </c>
      <c r="I1029" s="4">
        <v>6.75</v>
      </c>
      <c r="J1029" s="15">
        <v>7</v>
      </c>
      <c r="K1029" s="1">
        <v>7.25</v>
      </c>
      <c r="L1029" s="4">
        <v>7.5</v>
      </c>
      <c r="M1029" s="4">
        <v>7.75</v>
      </c>
      <c r="N1029" s="4">
        <v>8</v>
      </c>
      <c r="O1029" s="4">
        <v>8.25</v>
      </c>
      <c r="P1029" s="4">
        <v>8.5</v>
      </c>
      <c r="Q1029" s="4">
        <v>8.75</v>
      </c>
      <c r="R1029" s="15">
        <v>9</v>
      </c>
      <c r="S1029" s="4">
        <v>9.25</v>
      </c>
      <c r="T1029" s="4">
        <v>9.5</v>
      </c>
      <c r="U1029" s="2">
        <v>9.75</v>
      </c>
      <c r="V1029" s="4">
        <v>10</v>
      </c>
      <c r="W1029" s="4">
        <v>10.25</v>
      </c>
      <c r="X1029" s="15">
        <v>10.5</v>
      </c>
      <c r="Y1029" s="4">
        <v>10.75</v>
      </c>
      <c r="Z1029" s="4">
        <v>11</v>
      </c>
      <c r="AA1029" s="4">
        <v>11.25</v>
      </c>
      <c r="AB1029" s="4">
        <v>11.5</v>
      </c>
      <c r="AC1029" s="4">
        <v>11.75</v>
      </c>
      <c r="AD1029" s="15">
        <v>12</v>
      </c>
      <c r="AE1029" s="1">
        <v>12.25</v>
      </c>
      <c r="AF1029" s="4">
        <v>12.5</v>
      </c>
      <c r="AG1029" s="4">
        <v>12.75</v>
      </c>
      <c r="AH1029" s="4">
        <v>13</v>
      </c>
      <c r="AI1029" s="4">
        <v>13.25</v>
      </c>
      <c r="AJ1029" s="4">
        <v>13.5</v>
      </c>
      <c r="AK1029" s="4">
        <v>13.75</v>
      </c>
      <c r="AL1029" s="4">
        <v>14</v>
      </c>
      <c r="AM1029" s="4">
        <v>14.25</v>
      </c>
      <c r="AN1029" s="4">
        <v>14.5</v>
      </c>
      <c r="AO1029" s="2">
        <v>14.75</v>
      </c>
      <c r="AP1029" s="4">
        <v>15</v>
      </c>
      <c r="AQ1029" s="4">
        <v>15.25</v>
      </c>
      <c r="AR1029" s="4">
        <v>15.5</v>
      </c>
      <c r="AS1029" s="4">
        <v>15.75</v>
      </c>
      <c r="AT1029" s="4">
        <v>16</v>
      </c>
      <c r="AU1029" s="4">
        <v>16.25</v>
      </c>
      <c r="AV1029" s="4">
        <v>16.5</v>
      </c>
      <c r="AW1029" s="4">
        <v>16.75</v>
      </c>
      <c r="AX1029" s="4">
        <v>17</v>
      </c>
      <c r="AY1029" s="1">
        <v>17.25</v>
      </c>
      <c r="AZ1029" s="4">
        <v>17.5</v>
      </c>
      <c r="BA1029" s="4">
        <v>17.75</v>
      </c>
      <c r="BB1029" s="4">
        <v>18</v>
      </c>
      <c r="BC1029" s="4">
        <v>18.25</v>
      </c>
      <c r="BD1029" s="4">
        <v>18.5</v>
      </c>
      <c r="BE1029" s="4">
        <v>18.75</v>
      </c>
      <c r="BF1029" s="4">
        <v>19</v>
      </c>
      <c r="BG1029" s="4">
        <v>19.25</v>
      </c>
      <c r="BH1029" s="4">
        <v>19.5</v>
      </c>
      <c r="BI1029" s="2">
        <v>19.75</v>
      </c>
      <c r="BJ1029" s="17" t="s">
        <v>0</v>
      </c>
    </row>
    <row r="1030" spans="1:62">
      <c r="A1030" s="4" t="s">
        <v>3</v>
      </c>
      <c r="B1030" s="14"/>
      <c r="C1030" s="14"/>
      <c r="D1030" s="14"/>
      <c r="E1030" s="14"/>
      <c r="F1030" s="14"/>
      <c r="G1030" s="14"/>
      <c r="H1030" s="14"/>
      <c r="J1030" s="15"/>
      <c r="R1030" s="15"/>
      <c r="X1030" s="15"/>
      <c r="AD1030" s="15"/>
      <c r="BJ1030" s="17"/>
    </row>
    <row r="1031" spans="1:62">
      <c r="A1031" s="4" t="s">
        <v>890</v>
      </c>
      <c r="B1031" s="14"/>
      <c r="C1031" s="14"/>
      <c r="D1031" s="14"/>
      <c r="E1031" s="14"/>
      <c r="F1031" s="14"/>
      <c r="G1031" s="14"/>
      <c r="H1031" s="14"/>
      <c r="J1031" s="15"/>
      <c r="R1031" s="15"/>
      <c r="X1031" s="15"/>
      <c r="AD1031" s="15"/>
      <c r="BJ1031" s="17"/>
    </row>
    <row r="1032" spans="1:62">
      <c r="A1032" s="4" t="s">
        <v>891</v>
      </c>
      <c r="B1032" s="14" t="s">
        <v>0</v>
      </c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3</v>
      </c>
      <c r="B1033" s="14"/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B1034" s="14"/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A1039" s="4" t="s">
        <v>892</v>
      </c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A1040" s="4" t="s">
        <v>893</v>
      </c>
      <c r="B1040" s="14" t="s">
        <v>0</v>
      </c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565</v>
      </c>
      <c r="B1041" s="14">
        <v>13.3</v>
      </c>
      <c r="C1041" s="14">
        <v>15.3</v>
      </c>
      <c r="D1041" s="14">
        <v>17.3</v>
      </c>
      <c r="E1041" s="14">
        <v>19.3</v>
      </c>
      <c r="F1041" s="14">
        <v>21.3</v>
      </c>
      <c r="G1041" s="14">
        <v>23.3</v>
      </c>
      <c r="H1041" s="14">
        <v>25.3</v>
      </c>
      <c r="I1041" s="4">
        <v>27.3</v>
      </c>
      <c r="J1041" s="15">
        <v>29.3</v>
      </c>
      <c r="K1041" s="1">
        <v>31.3</v>
      </c>
      <c r="L1041" s="4">
        <v>33.299999999999997</v>
      </c>
      <c r="M1041" s="4">
        <v>35.299999999999997</v>
      </c>
      <c r="N1041" s="4">
        <v>37.299999999999997</v>
      </c>
      <c r="O1041" s="4">
        <v>39.299999999999997</v>
      </c>
      <c r="P1041" s="4">
        <v>41.3</v>
      </c>
      <c r="Q1041" s="4">
        <v>43.3</v>
      </c>
      <c r="R1041" s="15">
        <v>45.3</v>
      </c>
      <c r="S1041" s="4">
        <v>47.3</v>
      </c>
      <c r="T1041" s="4">
        <v>49.3</v>
      </c>
      <c r="U1041" s="2">
        <v>51.3</v>
      </c>
      <c r="V1041" s="4">
        <v>53.3</v>
      </c>
      <c r="W1041" s="4">
        <v>55.3</v>
      </c>
      <c r="X1041" s="15">
        <v>57.3</v>
      </c>
      <c r="Y1041" s="4">
        <v>59.3</v>
      </c>
      <c r="Z1041" s="4">
        <v>61.3</v>
      </c>
      <c r="AA1041" s="4">
        <v>63.3</v>
      </c>
      <c r="AB1041" s="4">
        <v>65.3</v>
      </c>
      <c r="AC1041" s="4">
        <v>67.3</v>
      </c>
      <c r="AD1041" s="15">
        <v>69.3</v>
      </c>
      <c r="AE1041" s="1">
        <v>71.3</v>
      </c>
      <c r="AF1041" s="4">
        <v>73.3</v>
      </c>
      <c r="AG1041" s="4">
        <v>75.3</v>
      </c>
      <c r="AH1041" s="4">
        <v>77.3</v>
      </c>
      <c r="AI1041" s="4">
        <v>79.3</v>
      </c>
      <c r="AJ1041" s="4">
        <v>81.3</v>
      </c>
      <c r="AK1041" s="4">
        <v>83.3</v>
      </c>
      <c r="AL1041" s="4">
        <v>85.3</v>
      </c>
      <c r="AM1041" s="4">
        <v>87.3</v>
      </c>
      <c r="AN1041" s="4">
        <v>89.3</v>
      </c>
      <c r="AO1041" s="2">
        <v>91.3</v>
      </c>
      <c r="AP1041" s="4">
        <v>93.3</v>
      </c>
      <c r="AQ1041" s="4">
        <v>95.3</v>
      </c>
      <c r="AR1041" s="4">
        <v>97.3</v>
      </c>
      <c r="AS1041" s="4">
        <v>99.3</v>
      </c>
      <c r="AT1041" s="4">
        <v>101.3</v>
      </c>
      <c r="AU1041" s="4">
        <v>103.3</v>
      </c>
      <c r="AV1041" s="4">
        <v>105.3</v>
      </c>
      <c r="AW1041" s="4">
        <v>107.3</v>
      </c>
      <c r="AX1041" s="4">
        <v>109.3</v>
      </c>
      <c r="AY1041" s="1">
        <v>111.3</v>
      </c>
      <c r="AZ1041" s="4">
        <v>113.3</v>
      </c>
      <c r="BA1041" s="4">
        <v>115.3</v>
      </c>
      <c r="BB1041" s="4">
        <v>117.3</v>
      </c>
      <c r="BC1041" s="4">
        <v>119.3</v>
      </c>
      <c r="BD1041" s="4">
        <v>121.3</v>
      </c>
      <c r="BE1041" s="4">
        <v>123.3</v>
      </c>
      <c r="BF1041" s="4">
        <v>125.3</v>
      </c>
      <c r="BG1041" s="4">
        <v>127.3</v>
      </c>
      <c r="BH1041" s="4">
        <v>129.30000000000001</v>
      </c>
      <c r="BI1041" s="2">
        <v>131.30000000000001</v>
      </c>
      <c r="BJ1041" s="17" t="s">
        <v>0</v>
      </c>
    </row>
    <row r="1042" spans="1:62">
      <c r="A1042" s="4" t="s">
        <v>894</v>
      </c>
      <c r="B1042" s="14">
        <v>1</v>
      </c>
      <c r="C1042" s="14">
        <v>2</v>
      </c>
      <c r="D1042" s="14">
        <v>2</v>
      </c>
      <c r="E1042" s="14">
        <v>3</v>
      </c>
      <c r="F1042" s="14">
        <v>3</v>
      </c>
      <c r="G1042" s="14">
        <v>4</v>
      </c>
      <c r="H1042" s="14">
        <v>4</v>
      </c>
      <c r="I1042" s="4">
        <v>5</v>
      </c>
      <c r="J1042" s="15">
        <v>5</v>
      </c>
      <c r="K1042" s="1">
        <v>6</v>
      </c>
      <c r="L1042" s="4">
        <v>6</v>
      </c>
      <c r="M1042" s="4">
        <v>7</v>
      </c>
      <c r="N1042" s="4">
        <v>7</v>
      </c>
      <c r="O1042" s="4">
        <v>8</v>
      </c>
      <c r="P1042" s="4">
        <v>8</v>
      </c>
      <c r="Q1042" s="4">
        <v>9</v>
      </c>
      <c r="R1042" s="15">
        <v>9</v>
      </c>
      <c r="S1042" s="4">
        <v>10</v>
      </c>
      <c r="T1042" s="4">
        <v>10</v>
      </c>
      <c r="U1042" s="2">
        <v>11</v>
      </c>
      <c r="V1042" s="4">
        <v>11</v>
      </c>
      <c r="W1042" s="4">
        <v>12</v>
      </c>
      <c r="X1042" s="15">
        <v>12</v>
      </c>
      <c r="Y1042" s="4">
        <v>13</v>
      </c>
      <c r="Z1042" s="4">
        <v>13</v>
      </c>
      <c r="AA1042" s="4">
        <v>14</v>
      </c>
      <c r="AB1042" s="4">
        <v>14</v>
      </c>
      <c r="AC1042" s="4">
        <v>15</v>
      </c>
      <c r="AD1042" s="15">
        <v>15</v>
      </c>
      <c r="AE1042" s="1">
        <v>16</v>
      </c>
      <c r="AF1042" s="4">
        <v>16</v>
      </c>
      <c r="AG1042" s="4">
        <v>17</v>
      </c>
      <c r="AH1042" s="4">
        <v>17</v>
      </c>
      <c r="AI1042" s="4">
        <v>18</v>
      </c>
      <c r="AJ1042" s="4">
        <v>18</v>
      </c>
      <c r="AK1042" s="4">
        <v>19</v>
      </c>
      <c r="AL1042" s="4">
        <v>19</v>
      </c>
      <c r="AM1042" s="4">
        <v>20</v>
      </c>
      <c r="AN1042" s="4">
        <v>20</v>
      </c>
      <c r="AO1042" s="2">
        <v>21</v>
      </c>
      <c r="AP1042" s="4">
        <v>21</v>
      </c>
      <c r="AQ1042" s="4">
        <v>22</v>
      </c>
      <c r="AR1042" s="4">
        <v>22</v>
      </c>
      <c r="AS1042" s="4">
        <v>23</v>
      </c>
      <c r="AT1042" s="4">
        <v>23</v>
      </c>
      <c r="AU1042" s="4">
        <v>24</v>
      </c>
      <c r="AV1042" s="4">
        <v>24</v>
      </c>
      <c r="AW1042" s="4">
        <v>25</v>
      </c>
      <c r="AX1042" s="4">
        <v>25</v>
      </c>
      <c r="AY1042" s="1">
        <v>26</v>
      </c>
      <c r="AZ1042" s="4">
        <v>26</v>
      </c>
      <c r="BA1042" s="4">
        <v>27</v>
      </c>
      <c r="BB1042" s="4">
        <v>27</v>
      </c>
      <c r="BC1042" s="4">
        <v>28</v>
      </c>
      <c r="BD1042" s="4">
        <v>28</v>
      </c>
      <c r="BE1042" s="4">
        <v>29</v>
      </c>
      <c r="BF1042" s="4">
        <v>29</v>
      </c>
      <c r="BG1042" s="4">
        <v>30</v>
      </c>
      <c r="BH1042" s="4">
        <v>30</v>
      </c>
      <c r="BI1042" s="2">
        <v>31</v>
      </c>
      <c r="BJ1042" s="17" t="s">
        <v>0</v>
      </c>
    </row>
    <row r="1043" spans="1:62">
      <c r="A1043" s="4" t="s">
        <v>895</v>
      </c>
      <c r="B1043" s="14">
        <v>4</v>
      </c>
      <c r="C1043" s="14">
        <v>6</v>
      </c>
      <c r="D1043" s="14">
        <v>8</v>
      </c>
      <c r="E1043" s="14">
        <v>10</v>
      </c>
      <c r="F1043" s="14">
        <v>12</v>
      </c>
      <c r="G1043" s="14">
        <v>14</v>
      </c>
      <c r="H1043" s="14">
        <v>16</v>
      </c>
      <c r="I1043" s="4">
        <v>18</v>
      </c>
      <c r="J1043" s="15">
        <v>21</v>
      </c>
      <c r="K1043" s="1">
        <v>24</v>
      </c>
      <c r="L1043" s="4">
        <v>27</v>
      </c>
      <c r="M1043" s="4">
        <v>30</v>
      </c>
      <c r="N1043" s="4">
        <v>33</v>
      </c>
      <c r="O1043" s="4">
        <v>36</v>
      </c>
      <c r="P1043" s="4">
        <v>39</v>
      </c>
      <c r="Q1043" s="4">
        <v>42</v>
      </c>
      <c r="R1043" s="15">
        <v>46</v>
      </c>
      <c r="S1043" s="4">
        <v>50</v>
      </c>
      <c r="T1043" s="4">
        <v>54</v>
      </c>
      <c r="U1043" s="2">
        <v>58</v>
      </c>
      <c r="V1043" s="4">
        <v>62</v>
      </c>
      <c r="W1043" s="4">
        <v>66</v>
      </c>
      <c r="X1043" s="15">
        <v>71</v>
      </c>
      <c r="Y1043" s="4">
        <v>76</v>
      </c>
      <c r="Z1043" s="4">
        <v>81</v>
      </c>
      <c r="AA1043" s="4">
        <v>86</v>
      </c>
      <c r="AB1043" s="4">
        <v>91</v>
      </c>
      <c r="AC1043" s="4">
        <v>96</v>
      </c>
      <c r="AD1043" s="15">
        <v>101</v>
      </c>
      <c r="AE1043" s="1">
        <v>106</v>
      </c>
      <c r="AF1043" s="4">
        <v>111</v>
      </c>
      <c r="AG1043" s="4">
        <v>116</v>
      </c>
      <c r="AH1043" s="4">
        <v>121</v>
      </c>
      <c r="AI1043" s="4">
        <v>126</v>
      </c>
      <c r="AJ1043" s="4">
        <v>131</v>
      </c>
      <c r="AK1043" s="4">
        <v>136</v>
      </c>
      <c r="AL1043" s="4">
        <v>141</v>
      </c>
      <c r="AM1043" s="4">
        <v>146</v>
      </c>
      <c r="AN1043" s="4">
        <v>151</v>
      </c>
      <c r="AO1043" s="2">
        <v>156</v>
      </c>
      <c r="AP1043" s="4">
        <v>161</v>
      </c>
      <c r="AQ1043" s="4">
        <v>166</v>
      </c>
      <c r="AR1043" s="4">
        <v>171</v>
      </c>
      <c r="AS1043" s="4">
        <v>176</v>
      </c>
      <c r="AT1043" s="4">
        <v>181</v>
      </c>
      <c r="AU1043" s="4">
        <v>186</v>
      </c>
      <c r="AV1043" s="4">
        <v>191</v>
      </c>
      <c r="AW1043" s="4">
        <v>196</v>
      </c>
      <c r="AX1043" s="4">
        <v>201</v>
      </c>
      <c r="AY1043" s="1">
        <v>206</v>
      </c>
      <c r="AZ1043" s="4">
        <v>211</v>
      </c>
      <c r="BA1043" s="4">
        <v>216</v>
      </c>
      <c r="BB1043" s="4">
        <v>221</v>
      </c>
      <c r="BC1043" s="4">
        <v>226</v>
      </c>
      <c r="BD1043" s="4">
        <v>231</v>
      </c>
      <c r="BE1043" s="4">
        <v>236</v>
      </c>
      <c r="BF1043" s="4">
        <v>241</v>
      </c>
      <c r="BG1043" s="4">
        <v>246</v>
      </c>
      <c r="BH1043" s="4">
        <v>251</v>
      </c>
      <c r="BI1043" s="2">
        <v>256</v>
      </c>
      <c r="BJ1043" s="17" t="s">
        <v>0</v>
      </c>
    </row>
    <row r="1044" spans="1:62">
      <c r="A1044" s="4" t="s">
        <v>543</v>
      </c>
      <c r="B1044" s="14">
        <v>1</v>
      </c>
      <c r="C1044" s="14">
        <v>1.5</v>
      </c>
      <c r="D1044" s="14">
        <v>2</v>
      </c>
      <c r="E1044" s="14">
        <v>2.5</v>
      </c>
      <c r="F1044" s="14">
        <v>3</v>
      </c>
      <c r="G1044" s="14">
        <v>3.5</v>
      </c>
      <c r="H1044" s="14">
        <v>4</v>
      </c>
      <c r="I1044" s="4">
        <v>4.5</v>
      </c>
      <c r="J1044" s="15">
        <v>5</v>
      </c>
      <c r="K1044" s="1">
        <v>5.5</v>
      </c>
      <c r="L1044" s="4">
        <v>6</v>
      </c>
      <c r="M1044" s="4">
        <v>6.5</v>
      </c>
      <c r="N1044" s="4">
        <v>7</v>
      </c>
      <c r="O1044" s="4">
        <v>7.5</v>
      </c>
      <c r="P1044" s="4">
        <v>8</v>
      </c>
      <c r="Q1044" s="4">
        <v>8.5</v>
      </c>
      <c r="R1044" s="15">
        <v>9</v>
      </c>
      <c r="S1044" s="4">
        <v>9.5</v>
      </c>
      <c r="T1044" s="4">
        <v>10</v>
      </c>
      <c r="U1044" s="2">
        <v>10.5</v>
      </c>
      <c r="V1044" s="4">
        <v>11</v>
      </c>
      <c r="W1044" s="4">
        <v>11.5</v>
      </c>
      <c r="X1044" s="15">
        <v>12</v>
      </c>
      <c r="Y1044" s="4">
        <v>12.5</v>
      </c>
      <c r="Z1044" s="4">
        <v>13</v>
      </c>
      <c r="AA1044" s="4">
        <v>13.5</v>
      </c>
      <c r="AB1044" s="4">
        <v>14</v>
      </c>
      <c r="AC1044" s="4">
        <v>14.5</v>
      </c>
      <c r="AD1044" s="15">
        <v>15</v>
      </c>
      <c r="AE1044" s="1">
        <v>15.5</v>
      </c>
      <c r="AF1044" s="4">
        <v>16</v>
      </c>
      <c r="AG1044" s="4">
        <v>16.5</v>
      </c>
      <c r="AH1044" s="4">
        <v>17</v>
      </c>
      <c r="AI1044" s="4">
        <v>17.5</v>
      </c>
      <c r="AJ1044" s="4">
        <v>18</v>
      </c>
      <c r="AK1044" s="4">
        <v>18.5</v>
      </c>
      <c r="AL1044" s="4">
        <v>19</v>
      </c>
      <c r="AM1044" s="4">
        <v>19.5</v>
      </c>
      <c r="AN1044" s="4">
        <v>20</v>
      </c>
      <c r="AO1044" s="2">
        <v>20.5</v>
      </c>
      <c r="AP1044" s="4">
        <v>21</v>
      </c>
      <c r="AQ1044" s="4">
        <v>21.5</v>
      </c>
      <c r="AR1044" s="4">
        <v>22</v>
      </c>
      <c r="AS1044" s="4">
        <v>22.5</v>
      </c>
      <c r="AT1044" s="4">
        <v>23</v>
      </c>
      <c r="AU1044" s="4">
        <v>23.5</v>
      </c>
      <c r="AV1044" s="4">
        <v>24</v>
      </c>
      <c r="AW1044" s="4">
        <v>24.5</v>
      </c>
      <c r="AX1044" s="4">
        <v>25</v>
      </c>
      <c r="AY1044" s="1">
        <v>25.5</v>
      </c>
      <c r="AZ1044" s="4">
        <v>26</v>
      </c>
      <c r="BA1044" s="4">
        <v>26.5</v>
      </c>
      <c r="BB1044" s="4">
        <v>27</v>
      </c>
      <c r="BC1044" s="4">
        <v>27.5</v>
      </c>
      <c r="BD1044" s="4">
        <v>28</v>
      </c>
      <c r="BE1044" s="4">
        <v>28.5</v>
      </c>
      <c r="BF1044" s="4">
        <v>29</v>
      </c>
      <c r="BG1044" s="4">
        <v>29.5</v>
      </c>
      <c r="BH1044" s="4">
        <v>30</v>
      </c>
      <c r="BI1044" s="2">
        <v>30.5</v>
      </c>
      <c r="BJ1044" s="17" t="s">
        <v>0</v>
      </c>
    </row>
    <row r="1045" spans="1:62">
      <c r="A1045" s="4" t="s">
        <v>3</v>
      </c>
      <c r="B1045" s="14"/>
      <c r="C1045" s="14"/>
      <c r="D1045" s="14"/>
      <c r="E1045" s="14"/>
      <c r="F1045" s="14"/>
      <c r="G1045" s="14"/>
      <c r="H1045" s="14"/>
      <c r="J1045" s="15"/>
      <c r="R1045" s="15"/>
      <c r="X1045" s="15"/>
      <c r="AD1045" s="15"/>
      <c r="BJ1045" s="17"/>
    </row>
    <row r="1046" spans="1:62">
      <c r="A1046" s="4" t="s">
        <v>896</v>
      </c>
      <c r="B1046" s="14"/>
      <c r="C1046" s="14"/>
      <c r="D1046" s="14"/>
      <c r="E1046" s="14"/>
      <c r="F1046" s="14"/>
      <c r="G1046" s="14"/>
      <c r="H1046" s="14"/>
      <c r="J1046" s="15"/>
      <c r="R1046" s="15"/>
      <c r="X1046" s="15"/>
      <c r="AD1046" s="15"/>
      <c r="BJ1046" s="17"/>
    </row>
    <row r="1047" spans="1:62">
      <c r="A1047" s="4" t="s">
        <v>897</v>
      </c>
      <c r="B1047" s="14" t="s">
        <v>0</v>
      </c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565</v>
      </c>
      <c r="B1048" s="14">
        <v>13.3</v>
      </c>
      <c r="C1048" s="14">
        <v>14.6</v>
      </c>
      <c r="D1048" s="14">
        <v>16</v>
      </c>
      <c r="E1048" s="14">
        <v>17.3</v>
      </c>
      <c r="F1048" s="14">
        <v>18.600000000000001</v>
      </c>
      <c r="G1048" s="14">
        <v>20</v>
      </c>
      <c r="H1048" s="14">
        <v>21.3</v>
      </c>
      <c r="I1048" s="4">
        <v>22.6</v>
      </c>
      <c r="J1048" s="15">
        <v>24</v>
      </c>
      <c r="K1048" s="1">
        <v>25.3</v>
      </c>
      <c r="L1048" s="4">
        <v>26.6</v>
      </c>
      <c r="M1048" s="4">
        <v>28</v>
      </c>
      <c r="N1048" s="4">
        <v>29.3</v>
      </c>
      <c r="O1048" s="4">
        <v>30.6</v>
      </c>
      <c r="P1048" s="4">
        <v>32</v>
      </c>
      <c r="Q1048" s="4">
        <v>33.299999999999997</v>
      </c>
      <c r="R1048" s="15">
        <v>34.6</v>
      </c>
      <c r="S1048" s="4">
        <v>36</v>
      </c>
      <c r="T1048" s="4">
        <v>37.299999999999997</v>
      </c>
      <c r="U1048" s="2">
        <v>38.6</v>
      </c>
      <c r="V1048" s="4">
        <v>40</v>
      </c>
      <c r="W1048" s="4">
        <v>41.3</v>
      </c>
      <c r="X1048" s="15">
        <v>42.6</v>
      </c>
      <c r="Y1048" s="4">
        <v>44</v>
      </c>
      <c r="Z1048" s="4">
        <v>45.3</v>
      </c>
      <c r="AA1048" s="4">
        <v>46.6</v>
      </c>
      <c r="AB1048" s="4">
        <v>48</v>
      </c>
      <c r="AC1048" s="4">
        <v>49.3</v>
      </c>
      <c r="AD1048" s="15">
        <v>50.6</v>
      </c>
      <c r="AE1048" s="1">
        <v>52</v>
      </c>
      <c r="AF1048" s="4">
        <v>53.3</v>
      </c>
      <c r="AG1048" s="4">
        <v>54.6</v>
      </c>
      <c r="AH1048" s="4">
        <v>56</v>
      </c>
      <c r="AI1048" s="4">
        <v>57.3</v>
      </c>
      <c r="AJ1048" s="4">
        <v>58.6</v>
      </c>
      <c r="AK1048" s="4">
        <v>60</v>
      </c>
      <c r="AL1048" s="4">
        <v>61.3</v>
      </c>
      <c r="AM1048" s="4">
        <v>62.6</v>
      </c>
      <c r="AN1048" s="4">
        <v>64</v>
      </c>
      <c r="AO1048" s="2">
        <v>65.3</v>
      </c>
      <c r="AP1048" s="4">
        <v>66.599999999999994</v>
      </c>
      <c r="AQ1048" s="4">
        <v>68</v>
      </c>
      <c r="AR1048" s="4">
        <v>69.3</v>
      </c>
      <c r="AS1048" s="4">
        <v>70.599999999999994</v>
      </c>
      <c r="AT1048" s="4">
        <v>72</v>
      </c>
      <c r="AU1048" s="4">
        <v>73.3</v>
      </c>
      <c r="AV1048" s="4">
        <v>74.599999999999994</v>
      </c>
      <c r="AW1048" s="4">
        <v>76</v>
      </c>
      <c r="AX1048" s="4">
        <v>77.3</v>
      </c>
      <c r="AY1048" s="1">
        <v>78.599999999999994</v>
      </c>
      <c r="AZ1048" s="4">
        <v>80</v>
      </c>
      <c r="BA1048" s="4">
        <v>81.3</v>
      </c>
      <c r="BB1048" s="4">
        <v>82.6</v>
      </c>
      <c r="BC1048" s="4">
        <v>84</v>
      </c>
      <c r="BD1048" s="4">
        <v>85.3</v>
      </c>
      <c r="BE1048" s="4">
        <v>86.6</v>
      </c>
      <c r="BF1048" s="4">
        <v>88</v>
      </c>
      <c r="BG1048" s="4">
        <v>89.3</v>
      </c>
      <c r="BH1048" s="4">
        <v>90.6</v>
      </c>
      <c r="BI1048" s="2">
        <v>92</v>
      </c>
      <c r="BJ1048" s="17" t="s">
        <v>0</v>
      </c>
    </row>
    <row r="1049" spans="1:62">
      <c r="A1049" s="4" t="s">
        <v>898</v>
      </c>
      <c r="B1049" s="14">
        <v>5</v>
      </c>
      <c r="C1049" s="14">
        <v>6</v>
      </c>
      <c r="D1049" s="14">
        <v>7</v>
      </c>
      <c r="E1049" s="14">
        <v>8</v>
      </c>
      <c r="F1049" s="14">
        <v>9</v>
      </c>
      <c r="G1049" s="14">
        <v>10</v>
      </c>
      <c r="H1049" s="14">
        <v>11</v>
      </c>
      <c r="I1049" s="4">
        <v>12</v>
      </c>
      <c r="J1049" s="15">
        <v>13</v>
      </c>
      <c r="K1049" s="1">
        <v>14</v>
      </c>
      <c r="L1049" s="4">
        <v>15</v>
      </c>
      <c r="M1049" s="4">
        <v>16</v>
      </c>
      <c r="N1049" s="4">
        <v>17</v>
      </c>
      <c r="O1049" s="4">
        <v>18</v>
      </c>
      <c r="P1049" s="4">
        <v>19</v>
      </c>
      <c r="Q1049" s="4">
        <v>20</v>
      </c>
      <c r="R1049" s="15">
        <v>21</v>
      </c>
      <c r="S1049" s="4">
        <v>22</v>
      </c>
      <c r="T1049" s="4">
        <v>23</v>
      </c>
      <c r="U1049" s="2">
        <v>24</v>
      </c>
      <c r="V1049" s="4">
        <v>25</v>
      </c>
      <c r="W1049" s="4">
        <v>26</v>
      </c>
      <c r="X1049" s="15">
        <v>27</v>
      </c>
      <c r="Y1049" s="4">
        <v>28</v>
      </c>
      <c r="Z1049" s="4">
        <v>29</v>
      </c>
      <c r="AA1049" s="4">
        <v>30</v>
      </c>
      <c r="AB1049" s="4">
        <v>31</v>
      </c>
      <c r="AC1049" s="4">
        <v>32</v>
      </c>
      <c r="AD1049" s="15">
        <v>33</v>
      </c>
      <c r="AE1049" s="1">
        <v>34</v>
      </c>
      <c r="AF1049" s="4">
        <v>35</v>
      </c>
      <c r="AG1049" s="4">
        <v>36</v>
      </c>
      <c r="AH1049" s="4">
        <v>37</v>
      </c>
      <c r="AI1049" s="4">
        <v>38</v>
      </c>
      <c r="AJ1049" s="4">
        <v>39</v>
      </c>
      <c r="AK1049" s="4">
        <v>40</v>
      </c>
      <c r="AL1049" s="4">
        <v>41</v>
      </c>
      <c r="AM1049" s="4">
        <v>42</v>
      </c>
      <c r="AN1049" s="4">
        <v>43</v>
      </c>
      <c r="AO1049" s="2">
        <v>44</v>
      </c>
      <c r="AP1049" s="4">
        <v>45</v>
      </c>
      <c r="AQ1049" s="4">
        <v>46</v>
      </c>
      <c r="AR1049" s="4">
        <v>47</v>
      </c>
      <c r="AS1049" s="4">
        <v>48</v>
      </c>
      <c r="AT1049" s="4">
        <v>49</v>
      </c>
      <c r="AU1049" s="4">
        <v>50</v>
      </c>
      <c r="AV1049" s="4">
        <v>51</v>
      </c>
      <c r="AW1049" s="4">
        <v>52</v>
      </c>
      <c r="AX1049" s="4">
        <v>53</v>
      </c>
      <c r="AY1049" s="1">
        <v>54</v>
      </c>
      <c r="AZ1049" s="4">
        <v>55</v>
      </c>
      <c r="BA1049" s="4">
        <v>56</v>
      </c>
      <c r="BB1049" s="4">
        <v>57</v>
      </c>
      <c r="BC1049" s="4">
        <v>58</v>
      </c>
      <c r="BD1049" s="4">
        <v>59</v>
      </c>
      <c r="BE1049" s="4">
        <v>60</v>
      </c>
      <c r="BF1049" s="4">
        <v>61</v>
      </c>
      <c r="BG1049" s="4">
        <v>62</v>
      </c>
      <c r="BH1049" s="4">
        <v>63</v>
      </c>
      <c r="BI1049" s="2">
        <v>64</v>
      </c>
      <c r="BJ1049" s="17" t="s">
        <v>0</v>
      </c>
    </row>
    <row r="1050" spans="1:62">
      <c r="A1050" s="4" t="s">
        <v>899</v>
      </c>
      <c r="B1050" s="14">
        <v>25</v>
      </c>
      <c r="C1050" s="14">
        <v>29</v>
      </c>
      <c r="D1050" s="14">
        <v>33</v>
      </c>
      <c r="E1050" s="14">
        <v>37</v>
      </c>
      <c r="F1050" s="14">
        <v>41</v>
      </c>
      <c r="G1050" s="14">
        <v>45</v>
      </c>
      <c r="H1050" s="14">
        <v>49</v>
      </c>
      <c r="I1050" s="4">
        <v>53</v>
      </c>
      <c r="J1050" s="15">
        <v>56</v>
      </c>
      <c r="K1050" s="1">
        <v>59</v>
      </c>
      <c r="L1050" s="4">
        <v>62</v>
      </c>
      <c r="M1050" s="4">
        <v>65</v>
      </c>
      <c r="N1050" s="4">
        <v>68</v>
      </c>
      <c r="O1050" s="4">
        <v>71</v>
      </c>
      <c r="P1050" s="4">
        <v>74</v>
      </c>
      <c r="Q1050" s="4">
        <v>77</v>
      </c>
      <c r="R1050" s="15">
        <v>79</v>
      </c>
      <c r="S1050" s="4">
        <v>81</v>
      </c>
      <c r="T1050" s="4">
        <v>83</v>
      </c>
      <c r="U1050" s="2">
        <v>85</v>
      </c>
      <c r="V1050" s="4">
        <v>87</v>
      </c>
      <c r="W1050" s="4">
        <v>89</v>
      </c>
      <c r="X1050" s="15">
        <v>90</v>
      </c>
      <c r="Y1050" s="4">
        <v>91</v>
      </c>
      <c r="Z1050" s="4">
        <v>92</v>
      </c>
      <c r="AA1050" s="4">
        <v>93</v>
      </c>
      <c r="AB1050" s="4">
        <v>94</v>
      </c>
      <c r="AC1050" s="4">
        <v>95</v>
      </c>
      <c r="AD1050" s="15">
        <v>96</v>
      </c>
      <c r="AE1050" s="1">
        <v>97</v>
      </c>
      <c r="AF1050" s="4">
        <v>98</v>
      </c>
      <c r="AG1050" s="4">
        <v>99</v>
      </c>
      <c r="AH1050" s="4">
        <v>100</v>
      </c>
      <c r="AI1050" s="4">
        <v>100</v>
      </c>
      <c r="AJ1050" s="4">
        <v>100</v>
      </c>
      <c r="AK1050" s="4">
        <v>100</v>
      </c>
      <c r="AL1050" s="4">
        <v>100</v>
      </c>
      <c r="AM1050" s="4">
        <v>100</v>
      </c>
      <c r="AN1050" s="4">
        <v>100</v>
      </c>
      <c r="AO1050" s="2">
        <v>100</v>
      </c>
      <c r="AP1050" s="4">
        <v>100</v>
      </c>
      <c r="AQ1050" s="4">
        <v>100</v>
      </c>
      <c r="AR1050" s="4">
        <v>100</v>
      </c>
      <c r="AS1050" s="4">
        <v>100</v>
      </c>
      <c r="AT1050" s="4">
        <v>100</v>
      </c>
      <c r="AU1050" s="4">
        <v>100</v>
      </c>
      <c r="AV1050" s="4">
        <v>100</v>
      </c>
      <c r="AW1050" s="4">
        <v>100</v>
      </c>
      <c r="AX1050" s="4">
        <v>100</v>
      </c>
      <c r="AY1050" s="1">
        <v>100</v>
      </c>
      <c r="AZ1050" s="4">
        <v>100</v>
      </c>
      <c r="BA1050" s="4">
        <v>100</v>
      </c>
      <c r="BB1050" s="4">
        <v>100</v>
      </c>
      <c r="BC1050" s="4">
        <v>100</v>
      </c>
      <c r="BD1050" s="4">
        <v>100</v>
      </c>
      <c r="BE1050" s="4">
        <v>100</v>
      </c>
      <c r="BF1050" s="4">
        <v>100</v>
      </c>
      <c r="BG1050" s="4">
        <v>100</v>
      </c>
      <c r="BH1050" s="4">
        <v>100</v>
      </c>
      <c r="BI1050" s="2">
        <v>100</v>
      </c>
      <c r="BJ1050" s="17" t="s">
        <v>0</v>
      </c>
    </row>
    <row r="1051" spans="1:62">
      <c r="A1051" s="4" t="s">
        <v>3</v>
      </c>
      <c r="B1051" s="14"/>
      <c r="C1051" s="14"/>
      <c r="D1051" s="14"/>
      <c r="E1051" s="14"/>
      <c r="F1051" s="14"/>
      <c r="G1051" s="14"/>
      <c r="H1051" s="14"/>
      <c r="J1051" s="15"/>
      <c r="R1051" s="15"/>
      <c r="X1051" s="15"/>
      <c r="AD1051" s="15"/>
      <c r="BJ1051" s="17"/>
    </row>
    <row r="1052" spans="1:62">
      <c r="A1052" s="4" t="s">
        <v>900</v>
      </c>
      <c r="B1052" s="14"/>
      <c r="C1052" s="14"/>
      <c r="D1052" s="14"/>
      <c r="E1052" s="14"/>
      <c r="F1052" s="14"/>
      <c r="G1052" s="14"/>
      <c r="H1052" s="14"/>
      <c r="J1052" s="15"/>
      <c r="R1052" s="15"/>
      <c r="X1052" s="15"/>
      <c r="AD1052" s="15"/>
      <c r="BJ1052" s="17"/>
    </row>
    <row r="1053" spans="1:62">
      <c r="A1053" s="4" t="s">
        <v>565</v>
      </c>
      <c r="B1053" s="14">
        <v>13.3</v>
      </c>
      <c r="C1053" s="14">
        <v>14.6</v>
      </c>
      <c r="D1053" s="14">
        <v>16</v>
      </c>
      <c r="E1053" s="14">
        <v>17.3</v>
      </c>
      <c r="F1053" s="14">
        <v>18.600000000000001</v>
      </c>
      <c r="G1053" s="14">
        <v>20</v>
      </c>
      <c r="H1053" s="14">
        <v>21.3</v>
      </c>
      <c r="I1053" s="4">
        <v>22.6</v>
      </c>
      <c r="J1053" s="15">
        <v>24</v>
      </c>
      <c r="K1053" s="1">
        <v>25.3</v>
      </c>
      <c r="L1053" s="4">
        <v>26.6</v>
      </c>
      <c r="M1053" s="4">
        <v>28</v>
      </c>
      <c r="N1053" s="4">
        <v>29.3</v>
      </c>
      <c r="O1053" s="4">
        <v>30.6</v>
      </c>
      <c r="P1053" s="4">
        <v>32</v>
      </c>
      <c r="Q1053" s="4">
        <v>33.299999999999997</v>
      </c>
      <c r="R1053" s="15">
        <v>34.6</v>
      </c>
      <c r="S1053" s="4">
        <v>36</v>
      </c>
      <c r="T1053" s="4">
        <v>37.299999999999997</v>
      </c>
      <c r="U1053" s="2">
        <v>38.6</v>
      </c>
      <c r="V1053" s="4">
        <v>40</v>
      </c>
      <c r="W1053" s="4">
        <v>41.3</v>
      </c>
      <c r="X1053" s="15">
        <v>42.6</v>
      </c>
      <c r="Y1053" s="4">
        <v>44</v>
      </c>
      <c r="Z1053" s="4">
        <v>45.3</v>
      </c>
      <c r="AA1053" s="4">
        <v>46.6</v>
      </c>
      <c r="AB1053" s="4">
        <v>48</v>
      </c>
      <c r="AC1053" s="4">
        <v>49.3</v>
      </c>
      <c r="AD1053" s="15">
        <v>50.6</v>
      </c>
      <c r="AE1053" s="1">
        <v>52</v>
      </c>
      <c r="AF1053" s="4">
        <v>53.3</v>
      </c>
      <c r="AG1053" s="4">
        <v>54.6</v>
      </c>
      <c r="AH1053" s="4">
        <v>56</v>
      </c>
      <c r="AI1053" s="4">
        <v>57.3</v>
      </c>
      <c r="AJ1053" s="4">
        <v>58.6</v>
      </c>
      <c r="AK1053" s="4">
        <v>60</v>
      </c>
      <c r="AL1053" s="4">
        <v>61.3</v>
      </c>
      <c r="AM1053" s="4">
        <v>62.6</v>
      </c>
      <c r="AN1053" s="4">
        <v>64</v>
      </c>
      <c r="AO1053" s="2">
        <v>65.3</v>
      </c>
      <c r="AP1053" s="4">
        <v>66.599999999999994</v>
      </c>
      <c r="AQ1053" s="4">
        <v>68</v>
      </c>
      <c r="AR1053" s="4">
        <v>69.3</v>
      </c>
      <c r="AS1053" s="4">
        <v>70.599999999999994</v>
      </c>
      <c r="AT1053" s="4">
        <v>72</v>
      </c>
      <c r="AU1053" s="4">
        <v>73.3</v>
      </c>
      <c r="AV1053" s="4">
        <v>74.599999999999994</v>
      </c>
      <c r="AW1053" s="4">
        <v>76</v>
      </c>
      <c r="AX1053" s="4">
        <v>77.3</v>
      </c>
      <c r="AY1053" s="1">
        <v>78.599999999999994</v>
      </c>
      <c r="AZ1053" s="4">
        <v>80</v>
      </c>
      <c r="BA1053" s="4">
        <v>81.3</v>
      </c>
      <c r="BB1053" s="4">
        <v>82.6</v>
      </c>
      <c r="BC1053" s="4">
        <v>84</v>
      </c>
      <c r="BD1053" s="4">
        <v>85.3</v>
      </c>
      <c r="BE1053" s="4">
        <v>86.6</v>
      </c>
      <c r="BF1053" s="4">
        <v>88</v>
      </c>
      <c r="BG1053" s="4">
        <v>89.3</v>
      </c>
      <c r="BH1053" s="4">
        <v>90.6</v>
      </c>
      <c r="BI1053" s="2">
        <v>92</v>
      </c>
      <c r="BJ1053" s="17" t="s">
        <v>0</v>
      </c>
    </row>
    <row r="1054" spans="1:62">
      <c r="A1054" s="4" t="s">
        <v>901</v>
      </c>
      <c r="B1054" s="14">
        <v>0</v>
      </c>
      <c r="C1054" s="14">
        <v>1</v>
      </c>
      <c r="D1054" s="14">
        <v>1</v>
      </c>
      <c r="E1054" s="14">
        <v>2</v>
      </c>
      <c r="F1054" s="14">
        <v>2</v>
      </c>
      <c r="G1054" s="14">
        <v>3</v>
      </c>
      <c r="H1054" s="14">
        <v>3</v>
      </c>
      <c r="I1054" s="4">
        <v>4</v>
      </c>
      <c r="J1054" s="15">
        <v>4</v>
      </c>
      <c r="K1054" s="1">
        <v>5</v>
      </c>
      <c r="L1054" s="4">
        <v>5</v>
      </c>
      <c r="M1054" s="4">
        <v>6</v>
      </c>
      <c r="N1054" s="4">
        <v>6</v>
      </c>
      <c r="O1054" s="4">
        <v>7</v>
      </c>
      <c r="P1054" s="4">
        <v>7</v>
      </c>
      <c r="Q1054" s="4">
        <v>8</v>
      </c>
      <c r="R1054" s="15">
        <v>8</v>
      </c>
      <c r="S1054" s="4">
        <v>9</v>
      </c>
      <c r="T1054" s="4">
        <v>9</v>
      </c>
      <c r="U1054" s="2">
        <v>10</v>
      </c>
      <c r="V1054" s="4">
        <v>10</v>
      </c>
      <c r="W1054" s="4">
        <v>11</v>
      </c>
      <c r="X1054" s="15">
        <v>11</v>
      </c>
      <c r="Y1054" s="4">
        <v>12</v>
      </c>
      <c r="Z1054" s="4">
        <v>12</v>
      </c>
      <c r="AA1054" s="4">
        <v>13</v>
      </c>
      <c r="AB1054" s="4">
        <v>13</v>
      </c>
      <c r="AC1054" s="4">
        <v>14</v>
      </c>
      <c r="AD1054" s="15">
        <v>14</v>
      </c>
      <c r="AE1054" s="1">
        <v>15</v>
      </c>
      <c r="AF1054" s="4">
        <v>15</v>
      </c>
      <c r="AG1054" s="4">
        <v>16</v>
      </c>
      <c r="AH1054" s="4">
        <v>16</v>
      </c>
      <c r="AI1054" s="4">
        <v>17</v>
      </c>
      <c r="AJ1054" s="4">
        <v>17</v>
      </c>
      <c r="AK1054" s="4">
        <v>18</v>
      </c>
      <c r="AL1054" s="4">
        <v>18</v>
      </c>
      <c r="AM1054" s="4">
        <v>19</v>
      </c>
      <c r="AN1054" s="4">
        <v>19</v>
      </c>
      <c r="AO1054" s="2">
        <v>20</v>
      </c>
      <c r="AP1054" s="4">
        <v>20</v>
      </c>
      <c r="AQ1054" s="4">
        <v>21</v>
      </c>
      <c r="AR1054" s="4">
        <v>21</v>
      </c>
      <c r="AS1054" s="4">
        <v>22</v>
      </c>
      <c r="AT1054" s="4">
        <v>22</v>
      </c>
      <c r="AU1054" s="4">
        <v>23</v>
      </c>
      <c r="AV1054" s="4">
        <v>23</v>
      </c>
      <c r="AW1054" s="4">
        <v>24</v>
      </c>
      <c r="AX1054" s="4">
        <v>24</v>
      </c>
      <c r="AY1054" s="1">
        <v>25</v>
      </c>
      <c r="AZ1054" s="4">
        <v>25</v>
      </c>
      <c r="BA1054" s="4">
        <v>26</v>
      </c>
      <c r="BB1054" s="4">
        <v>26</v>
      </c>
      <c r="BC1054" s="4">
        <v>27</v>
      </c>
      <c r="BD1054" s="4">
        <v>27</v>
      </c>
      <c r="BE1054" s="4">
        <v>28</v>
      </c>
      <c r="BF1054" s="4">
        <v>28</v>
      </c>
      <c r="BG1054" s="4">
        <v>29</v>
      </c>
      <c r="BH1054" s="4">
        <v>29</v>
      </c>
      <c r="BI1054" s="2">
        <v>30</v>
      </c>
      <c r="BJ1054" s="17" t="s">
        <v>0</v>
      </c>
    </row>
    <row r="1055" spans="1:62">
      <c r="A1055" s="4" t="s">
        <v>688</v>
      </c>
      <c r="B1055" s="14">
        <v>70</v>
      </c>
      <c r="C1055" s="14">
        <v>74</v>
      </c>
      <c r="D1055" s="14">
        <v>78</v>
      </c>
      <c r="E1055" s="14">
        <v>82</v>
      </c>
      <c r="F1055" s="14">
        <v>86</v>
      </c>
      <c r="G1055" s="14">
        <v>90</v>
      </c>
      <c r="H1055" s="14">
        <v>94</v>
      </c>
      <c r="I1055" s="4">
        <v>98</v>
      </c>
      <c r="J1055" s="15">
        <v>104</v>
      </c>
      <c r="K1055" s="1">
        <v>110</v>
      </c>
      <c r="L1055" s="4">
        <v>116</v>
      </c>
      <c r="M1055" s="4">
        <v>122</v>
      </c>
      <c r="N1055" s="4">
        <v>128</v>
      </c>
      <c r="O1055" s="4">
        <v>134</v>
      </c>
      <c r="P1055" s="4">
        <v>140</v>
      </c>
      <c r="Q1055" s="4">
        <v>146</v>
      </c>
      <c r="R1055" s="15">
        <v>154</v>
      </c>
      <c r="S1055" s="4">
        <v>162</v>
      </c>
      <c r="T1055" s="4">
        <v>170</v>
      </c>
      <c r="U1055" s="2">
        <v>178</v>
      </c>
      <c r="V1055" s="4">
        <v>186</v>
      </c>
      <c r="W1055" s="4">
        <v>194</v>
      </c>
      <c r="X1055" s="15">
        <v>204</v>
      </c>
      <c r="Y1055" s="4">
        <v>214</v>
      </c>
      <c r="Z1055" s="4">
        <v>224</v>
      </c>
      <c r="AA1055" s="4">
        <v>234</v>
      </c>
      <c r="AB1055" s="4">
        <v>244</v>
      </c>
      <c r="AC1055" s="4">
        <v>254</v>
      </c>
      <c r="AD1055" s="15">
        <v>266</v>
      </c>
      <c r="AE1055" s="1">
        <v>278</v>
      </c>
      <c r="AF1055" s="4">
        <v>290</v>
      </c>
      <c r="AG1055" s="4">
        <v>302</v>
      </c>
      <c r="AH1055" s="4">
        <v>314</v>
      </c>
      <c r="AI1055" s="4">
        <v>326</v>
      </c>
      <c r="AJ1055" s="4">
        <v>338</v>
      </c>
      <c r="AK1055" s="4">
        <v>350</v>
      </c>
      <c r="AL1055" s="4">
        <v>362</v>
      </c>
      <c r="AM1055" s="4">
        <v>374</v>
      </c>
      <c r="AN1055" s="4">
        <v>386</v>
      </c>
      <c r="AO1055" s="2">
        <v>398</v>
      </c>
      <c r="AP1055" s="4">
        <v>410</v>
      </c>
      <c r="AQ1055" s="4">
        <v>422</v>
      </c>
      <c r="AR1055" s="4">
        <v>434</v>
      </c>
      <c r="AS1055" s="4">
        <v>446</v>
      </c>
      <c r="AT1055" s="4">
        <v>458</v>
      </c>
      <c r="AU1055" s="4">
        <v>470</v>
      </c>
      <c r="AV1055" s="4">
        <v>482</v>
      </c>
      <c r="AW1055" s="4">
        <v>494</v>
      </c>
      <c r="AX1055" s="4">
        <v>506</v>
      </c>
      <c r="AY1055" s="1">
        <v>518</v>
      </c>
      <c r="AZ1055" s="4">
        <v>530</v>
      </c>
      <c r="BA1055" s="4">
        <v>542</v>
      </c>
      <c r="BB1055" s="4">
        <v>554</v>
      </c>
      <c r="BC1055" s="4">
        <v>566</v>
      </c>
      <c r="BD1055" s="4">
        <v>578</v>
      </c>
      <c r="BE1055" s="4">
        <v>590</v>
      </c>
      <c r="BF1055" s="4">
        <v>602</v>
      </c>
      <c r="BG1055" s="4">
        <v>614</v>
      </c>
      <c r="BH1055" s="4">
        <v>626</v>
      </c>
      <c r="BI1055" s="2">
        <v>638</v>
      </c>
      <c r="BJ1055" s="17" t="s">
        <v>0</v>
      </c>
    </row>
    <row r="1056" spans="1:62">
      <c r="A1056" s="4" t="s">
        <v>3</v>
      </c>
      <c r="B1056" s="14"/>
      <c r="C1056" s="14"/>
      <c r="D1056" s="14"/>
      <c r="E1056" s="14"/>
      <c r="F1056" s="14"/>
      <c r="G1056" s="14"/>
      <c r="H1056" s="14"/>
      <c r="J1056" s="15"/>
      <c r="R1056" s="15"/>
      <c r="X1056" s="15"/>
      <c r="AD1056" s="15"/>
      <c r="BJ1056" s="17"/>
    </row>
    <row r="1057" spans="1:62">
      <c r="A1057" s="4" t="s">
        <v>902</v>
      </c>
      <c r="B1057" s="14"/>
      <c r="C1057" s="14"/>
      <c r="D1057" s="14"/>
      <c r="E1057" s="14"/>
      <c r="F1057" s="14"/>
      <c r="G1057" s="14"/>
      <c r="H1057" s="14"/>
      <c r="J1057" s="15"/>
      <c r="R1057" s="15"/>
      <c r="X1057" s="15"/>
      <c r="AD1057" s="15"/>
      <c r="BJ1057" s="17"/>
    </row>
    <row r="1058" spans="1:62">
      <c r="A1058" s="4" t="s">
        <v>903</v>
      </c>
      <c r="B1058" s="14" t="s">
        <v>0</v>
      </c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565</v>
      </c>
      <c r="B1059" s="14">
        <v>13.3</v>
      </c>
      <c r="C1059" s="14">
        <v>14.6</v>
      </c>
      <c r="D1059" s="14">
        <v>16</v>
      </c>
      <c r="E1059" s="14">
        <v>17.3</v>
      </c>
      <c r="F1059" s="14">
        <v>18.600000000000001</v>
      </c>
      <c r="G1059" s="14">
        <v>20</v>
      </c>
      <c r="H1059" s="14">
        <v>21.3</v>
      </c>
      <c r="I1059" s="4">
        <v>22.6</v>
      </c>
      <c r="J1059" s="15">
        <v>24</v>
      </c>
      <c r="K1059" s="1">
        <v>25.3</v>
      </c>
      <c r="L1059" s="4">
        <v>26.6</v>
      </c>
      <c r="M1059" s="4">
        <v>28</v>
      </c>
      <c r="N1059" s="4">
        <v>29.3</v>
      </c>
      <c r="O1059" s="4">
        <v>30.6</v>
      </c>
      <c r="P1059" s="4">
        <v>32</v>
      </c>
      <c r="Q1059" s="4">
        <v>33.299999999999997</v>
      </c>
      <c r="R1059" s="15">
        <v>34.6</v>
      </c>
      <c r="S1059" s="4">
        <v>36</v>
      </c>
      <c r="T1059" s="4">
        <v>37.299999999999997</v>
      </c>
      <c r="U1059" s="2">
        <v>38.6</v>
      </c>
      <c r="V1059" s="4">
        <v>40</v>
      </c>
      <c r="W1059" s="4">
        <v>41.3</v>
      </c>
      <c r="X1059" s="15">
        <v>42.6</v>
      </c>
      <c r="Y1059" s="4">
        <v>44</v>
      </c>
      <c r="Z1059" s="4">
        <v>45.3</v>
      </c>
      <c r="AA1059" s="4">
        <v>46.6</v>
      </c>
      <c r="AB1059" s="4">
        <v>48</v>
      </c>
      <c r="AC1059" s="4">
        <v>49.3</v>
      </c>
      <c r="AD1059" s="15">
        <v>50.6</v>
      </c>
      <c r="AE1059" s="1">
        <v>52</v>
      </c>
      <c r="AF1059" s="4">
        <v>53.3</v>
      </c>
      <c r="AG1059" s="4">
        <v>54.6</v>
      </c>
      <c r="AH1059" s="4">
        <v>56</v>
      </c>
      <c r="AI1059" s="4">
        <v>57.3</v>
      </c>
      <c r="AJ1059" s="4">
        <v>58.6</v>
      </c>
      <c r="AK1059" s="4">
        <v>60</v>
      </c>
      <c r="AL1059" s="4">
        <v>61.3</v>
      </c>
      <c r="AM1059" s="4">
        <v>62.6</v>
      </c>
      <c r="AN1059" s="4">
        <v>64</v>
      </c>
      <c r="AO1059" s="2">
        <v>65.3</v>
      </c>
      <c r="AP1059" s="4">
        <v>66.599999999999994</v>
      </c>
      <c r="AQ1059" s="4">
        <v>68</v>
      </c>
      <c r="AR1059" s="4">
        <v>69.3</v>
      </c>
      <c r="AS1059" s="4">
        <v>70.599999999999994</v>
      </c>
      <c r="AT1059" s="4">
        <v>72</v>
      </c>
      <c r="AU1059" s="4">
        <v>73.3</v>
      </c>
      <c r="AV1059" s="4">
        <v>74.599999999999994</v>
      </c>
      <c r="AW1059" s="4">
        <v>76</v>
      </c>
      <c r="AX1059" s="4">
        <v>77.3</v>
      </c>
      <c r="AY1059" s="1">
        <v>78.599999999999994</v>
      </c>
      <c r="AZ1059" s="4">
        <v>80</v>
      </c>
      <c r="BA1059" s="4">
        <v>81.3</v>
      </c>
      <c r="BB1059" s="4">
        <v>82.6</v>
      </c>
      <c r="BC1059" s="4">
        <v>84</v>
      </c>
      <c r="BD1059" s="4">
        <v>85.3</v>
      </c>
      <c r="BE1059" s="4">
        <v>86.6</v>
      </c>
      <c r="BF1059" s="4">
        <v>88</v>
      </c>
      <c r="BG1059" s="4">
        <v>89.3</v>
      </c>
      <c r="BH1059" s="4">
        <v>90.6</v>
      </c>
      <c r="BI1059" s="2">
        <v>92</v>
      </c>
      <c r="BJ1059" s="17" t="s">
        <v>0</v>
      </c>
    </row>
    <row r="1060" spans="1:62">
      <c r="A1060" s="4" t="s">
        <v>904</v>
      </c>
      <c r="B1060" s="14">
        <v>5</v>
      </c>
      <c r="C1060" s="14">
        <v>6</v>
      </c>
      <c r="D1060" s="14">
        <v>7</v>
      </c>
      <c r="E1060" s="14">
        <v>8</v>
      </c>
      <c r="F1060" s="14">
        <v>9</v>
      </c>
      <c r="G1060" s="14">
        <v>10</v>
      </c>
      <c r="H1060" s="14">
        <v>11</v>
      </c>
      <c r="I1060" s="4">
        <v>12</v>
      </c>
      <c r="J1060" s="15">
        <v>13</v>
      </c>
      <c r="K1060" s="1">
        <v>14</v>
      </c>
      <c r="L1060" s="4">
        <v>15</v>
      </c>
      <c r="M1060" s="4">
        <v>16</v>
      </c>
      <c r="N1060" s="4">
        <v>17</v>
      </c>
      <c r="O1060" s="4">
        <v>18</v>
      </c>
      <c r="P1060" s="4">
        <v>19</v>
      </c>
      <c r="Q1060" s="4">
        <v>20</v>
      </c>
      <c r="R1060" s="15">
        <v>21</v>
      </c>
      <c r="S1060" s="4">
        <v>22</v>
      </c>
      <c r="T1060" s="4">
        <v>23</v>
      </c>
      <c r="U1060" s="2">
        <v>24</v>
      </c>
      <c r="V1060" s="4">
        <v>25</v>
      </c>
      <c r="W1060" s="4">
        <v>26</v>
      </c>
      <c r="X1060" s="15">
        <v>27</v>
      </c>
      <c r="Y1060" s="4">
        <v>28</v>
      </c>
      <c r="Z1060" s="4">
        <v>29</v>
      </c>
      <c r="AA1060" s="4">
        <v>30</v>
      </c>
      <c r="AB1060" s="4">
        <v>31</v>
      </c>
      <c r="AC1060" s="4">
        <v>32</v>
      </c>
      <c r="AD1060" s="15">
        <v>33</v>
      </c>
      <c r="AE1060" s="1">
        <v>34</v>
      </c>
      <c r="AF1060" s="4">
        <v>35</v>
      </c>
      <c r="AG1060" s="4">
        <v>36</v>
      </c>
      <c r="AH1060" s="4">
        <v>37</v>
      </c>
      <c r="AI1060" s="4">
        <v>38</v>
      </c>
      <c r="AJ1060" s="4">
        <v>39</v>
      </c>
      <c r="AK1060" s="4">
        <v>40</v>
      </c>
      <c r="AL1060" s="4">
        <v>41</v>
      </c>
      <c r="AM1060" s="4">
        <v>42</v>
      </c>
      <c r="AN1060" s="4">
        <v>43</v>
      </c>
      <c r="AO1060" s="2">
        <v>44</v>
      </c>
      <c r="AP1060" s="4">
        <v>45</v>
      </c>
      <c r="AQ1060" s="4">
        <v>46</v>
      </c>
      <c r="AR1060" s="4">
        <v>47</v>
      </c>
      <c r="AS1060" s="4">
        <v>48</v>
      </c>
      <c r="AT1060" s="4">
        <v>49</v>
      </c>
      <c r="AU1060" s="4">
        <v>50</v>
      </c>
      <c r="AV1060" s="4">
        <v>51</v>
      </c>
      <c r="AW1060" s="4">
        <v>52</v>
      </c>
      <c r="AX1060" s="4">
        <v>53</v>
      </c>
      <c r="AY1060" s="1">
        <v>54</v>
      </c>
      <c r="AZ1060" s="4">
        <v>55</v>
      </c>
      <c r="BA1060" s="4">
        <v>56</v>
      </c>
      <c r="BB1060" s="4">
        <v>57</v>
      </c>
      <c r="BC1060" s="4">
        <v>58</v>
      </c>
      <c r="BD1060" s="4">
        <v>59</v>
      </c>
      <c r="BE1060" s="4">
        <v>60</v>
      </c>
      <c r="BF1060" s="4">
        <v>61</v>
      </c>
      <c r="BG1060" s="4">
        <v>62</v>
      </c>
      <c r="BH1060" s="4">
        <v>63</v>
      </c>
      <c r="BI1060" s="2">
        <v>64</v>
      </c>
      <c r="BJ1060" s="17" t="s">
        <v>0</v>
      </c>
    </row>
    <row r="1061" spans="1:62">
      <c r="A1061" s="4" t="s">
        <v>905</v>
      </c>
      <c r="B1061" s="14">
        <v>25</v>
      </c>
      <c r="C1061" s="14">
        <v>29</v>
      </c>
      <c r="D1061" s="14">
        <v>33</v>
      </c>
      <c r="E1061" s="14">
        <v>37</v>
      </c>
      <c r="F1061" s="14">
        <v>41</v>
      </c>
      <c r="G1061" s="14">
        <v>45</v>
      </c>
      <c r="H1061" s="14">
        <v>49</v>
      </c>
      <c r="I1061" s="4">
        <v>53</v>
      </c>
      <c r="J1061" s="15">
        <v>56</v>
      </c>
      <c r="K1061" s="1">
        <v>59</v>
      </c>
      <c r="L1061" s="4">
        <v>62</v>
      </c>
      <c r="M1061" s="4">
        <v>65</v>
      </c>
      <c r="N1061" s="4">
        <v>68</v>
      </c>
      <c r="O1061" s="4">
        <v>71</v>
      </c>
      <c r="P1061" s="4">
        <v>74</v>
      </c>
      <c r="Q1061" s="4">
        <v>77</v>
      </c>
      <c r="R1061" s="15">
        <v>79</v>
      </c>
      <c r="S1061" s="4">
        <v>81</v>
      </c>
      <c r="T1061" s="4">
        <v>83</v>
      </c>
      <c r="U1061" s="2">
        <v>85</v>
      </c>
      <c r="V1061" s="4">
        <v>87</v>
      </c>
      <c r="W1061" s="4">
        <v>89</v>
      </c>
      <c r="X1061" s="15">
        <v>90</v>
      </c>
      <c r="Y1061" s="4">
        <v>91</v>
      </c>
      <c r="Z1061" s="4">
        <v>92</v>
      </c>
      <c r="AA1061" s="4">
        <v>93</v>
      </c>
      <c r="AB1061" s="4">
        <v>94</v>
      </c>
      <c r="AC1061" s="4">
        <v>95</v>
      </c>
      <c r="AD1061" s="15">
        <v>96</v>
      </c>
      <c r="AE1061" s="1">
        <v>97</v>
      </c>
      <c r="AF1061" s="4">
        <v>98</v>
      </c>
      <c r="AG1061" s="4">
        <v>99</v>
      </c>
      <c r="AH1061" s="4">
        <v>100</v>
      </c>
      <c r="AI1061" s="4">
        <v>100</v>
      </c>
      <c r="AJ1061" s="4">
        <v>100</v>
      </c>
      <c r="AK1061" s="4">
        <v>100</v>
      </c>
      <c r="AL1061" s="4">
        <v>100</v>
      </c>
      <c r="AM1061" s="4">
        <v>100</v>
      </c>
      <c r="AN1061" s="4">
        <v>100</v>
      </c>
      <c r="AO1061" s="2">
        <v>100</v>
      </c>
      <c r="AP1061" s="4">
        <v>100</v>
      </c>
      <c r="AQ1061" s="4">
        <v>100</v>
      </c>
      <c r="AR1061" s="4">
        <v>100</v>
      </c>
      <c r="AS1061" s="4">
        <v>100</v>
      </c>
      <c r="AT1061" s="4">
        <v>100</v>
      </c>
      <c r="AU1061" s="4">
        <v>100</v>
      </c>
      <c r="AV1061" s="4">
        <v>100</v>
      </c>
      <c r="AW1061" s="4">
        <v>100</v>
      </c>
      <c r="AX1061" s="4">
        <v>100</v>
      </c>
      <c r="AY1061" s="1">
        <v>100</v>
      </c>
      <c r="AZ1061" s="4">
        <v>100</v>
      </c>
      <c r="BA1061" s="4">
        <v>100</v>
      </c>
      <c r="BB1061" s="4">
        <v>100</v>
      </c>
      <c r="BC1061" s="4">
        <v>100</v>
      </c>
      <c r="BD1061" s="4">
        <v>100</v>
      </c>
      <c r="BE1061" s="4">
        <v>100</v>
      </c>
      <c r="BF1061" s="4">
        <v>100</v>
      </c>
      <c r="BG1061" s="4">
        <v>100</v>
      </c>
      <c r="BH1061" s="4">
        <v>100</v>
      </c>
      <c r="BI1061" s="2">
        <v>100</v>
      </c>
      <c r="BJ1061" s="17" t="s">
        <v>0</v>
      </c>
    </row>
    <row r="1062" spans="1:62">
      <c r="A1062" s="4" t="s">
        <v>3</v>
      </c>
      <c r="B1062" s="14"/>
      <c r="C1062" s="14"/>
      <c r="D1062" s="14"/>
      <c r="E1062" s="14"/>
      <c r="F1062" s="14"/>
      <c r="G1062" s="14"/>
      <c r="H1062" s="14"/>
      <c r="J1062" s="15"/>
      <c r="R1062" s="15"/>
      <c r="X1062" s="15"/>
      <c r="AD1062" s="15"/>
      <c r="BJ1062" s="17"/>
    </row>
    <row r="1063" spans="1:62">
      <c r="A1063" s="4" t="s">
        <v>906</v>
      </c>
      <c r="B1063" s="14"/>
      <c r="C1063" s="14"/>
      <c r="D1063" s="14"/>
      <c r="E1063" s="14"/>
      <c r="F1063" s="14"/>
      <c r="G1063" s="14"/>
      <c r="H1063" s="14"/>
      <c r="J1063" s="15"/>
      <c r="R1063" s="15"/>
      <c r="X1063" s="15"/>
      <c r="AD1063" s="15"/>
      <c r="BJ1063" s="17"/>
    </row>
    <row r="1064" spans="1:62">
      <c r="A1064" s="4" t="s">
        <v>907</v>
      </c>
      <c r="B1064" s="14" t="s">
        <v>0</v>
      </c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908</v>
      </c>
      <c r="B1065" s="14" t="s">
        <v>0</v>
      </c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565</v>
      </c>
      <c r="B1066" s="14">
        <v>13.3</v>
      </c>
      <c r="C1066" s="14">
        <v>14.6</v>
      </c>
      <c r="D1066" s="14">
        <v>16</v>
      </c>
      <c r="E1066" s="14">
        <v>17.3</v>
      </c>
      <c r="F1066" s="14">
        <v>18.600000000000001</v>
      </c>
      <c r="G1066" s="14">
        <v>20</v>
      </c>
      <c r="H1066" s="14">
        <v>21.3</v>
      </c>
      <c r="I1066" s="4">
        <v>22.6</v>
      </c>
      <c r="J1066" s="15">
        <v>24</v>
      </c>
      <c r="K1066" s="1">
        <v>25.3</v>
      </c>
      <c r="L1066" s="4">
        <v>26.6</v>
      </c>
      <c r="M1066" s="4">
        <v>28</v>
      </c>
      <c r="N1066" s="4">
        <v>29.3</v>
      </c>
      <c r="O1066" s="4">
        <v>30.6</v>
      </c>
      <c r="P1066" s="4">
        <v>32</v>
      </c>
      <c r="Q1066" s="4">
        <v>33.299999999999997</v>
      </c>
      <c r="R1066" s="15">
        <v>34.6</v>
      </c>
      <c r="S1066" s="4">
        <v>36</v>
      </c>
      <c r="T1066" s="4">
        <v>37.299999999999997</v>
      </c>
      <c r="U1066" s="2">
        <v>38.6</v>
      </c>
      <c r="V1066" s="4">
        <v>40</v>
      </c>
      <c r="W1066" s="4">
        <v>41.3</v>
      </c>
      <c r="X1066" s="15">
        <v>42.6</v>
      </c>
      <c r="Y1066" s="4">
        <v>44</v>
      </c>
      <c r="Z1066" s="4">
        <v>45.3</v>
      </c>
      <c r="AA1066" s="4">
        <v>46.6</v>
      </c>
      <c r="AB1066" s="4">
        <v>48</v>
      </c>
      <c r="AC1066" s="4">
        <v>49.3</v>
      </c>
      <c r="AD1066" s="15">
        <v>50.6</v>
      </c>
      <c r="AE1066" s="1">
        <v>52</v>
      </c>
      <c r="AF1066" s="4">
        <v>53.3</v>
      </c>
      <c r="AG1066" s="4">
        <v>54.6</v>
      </c>
      <c r="AH1066" s="4">
        <v>56</v>
      </c>
      <c r="AI1066" s="4">
        <v>57.3</v>
      </c>
      <c r="AJ1066" s="4">
        <v>58.6</v>
      </c>
      <c r="AK1066" s="4">
        <v>60</v>
      </c>
      <c r="AL1066" s="4">
        <v>61.3</v>
      </c>
      <c r="AM1066" s="4">
        <v>62.6</v>
      </c>
      <c r="AN1066" s="4">
        <v>64</v>
      </c>
      <c r="AO1066" s="2">
        <v>65.3</v>
      </c>
      <c r="AP1066" s="4">
        <v>66.599999999999994</v>
      </c>
      <c r="AQ1066" s="4">
        <v>68</v>
      </c>
      <c r="AR1066" s="4">
        <v>69.3</v>
      </c>
      <c r="AS1066" s="4">
        <v>70.599999999999994</v>
      </c>
      <c r="AT1066" s="4">
        <v>72</v>
      </c>
      <c r="AU1066" s="4">
        <v>73.3</v>
      </c>
      <c r="AV1066" s="4">
        <v>74.599999999999994</v>
      </c>
      <c r="AW1066" s="4">
        <v>76</v>
      </c>
      <c r="AX1066" s="4">
        <v>77.3</v>
      </c>
      <c r="AY1066" s="1">
        <v>78.599999999999994</v>
      </c>
      <c r="AZ1066" s="4">
        <v>80</v>
      </c>
      <c r="BA1066" s="4">
        <v>81.3</v>
      </c>
      <c r="BB1066" s="4">
        <v>82.6</v>
      </c>
      <c r="BC1066" s="4">
        <v>84</v>
      </c>
      <c r="BD1066" s="4">
        <v>85.3</v>
      </c>
      <c r="BE1066" s="4">
        <v>86.6</v>
      </c>
      <c r="BF1066" s="4">
        <v>88</v>
      </c>
      <c r="BG1066" s="4">
        <v>89.3</v>
      </c>
      <c r="BH1066" s="4">
        <v>90.6</v>
      </c>
      <c r="BI1066" s="2">
        <v>92</v>
      </c>
      <c r="BJ1066" s="17" t="s">
        <v>0</v>
      </c>
    </row>
    <row r="1067" spans="1:62">
      <c r="A1067" s="4" t="s">
        <v>909</v>
      </c>
      <c r="B1067" s="14">
        <v>25</v>
      </c>
      <c r="C1067" s="14">
        <v>27</v>
      </c>
      <c r="D1067" s="14">
        <v>29</v>
      </c>
      <c r="E1067" s="14">
        <v>31</v>
      </c>
      <c r="F1067" s="14">
        <v>33</v>
      </c>
      <c r="G1067" s="14">
        <v>35</v>
      </c>
      <c r="H1067" s="14">
        <v>37</v>
      </c>
      <c r="I1067" s="4">
        <v>39</v>
      </c>
      <c r="J1067" s="15">
        <v>41</v>
      </c>
      <c r="K1067" s="1">
        <v>43</v>
      </c>
      <c r="L1067" s="4">
        <v>45</v>
      </c>
      <c r="M1067" s="4">
        <v>47</v>
      </c>
      <c r="N1067" s="4">
        <v>49</v>
      </c>
      <c r="O1067" s="4">
        <v>51</v>
      </c>
      <c r="P1067" s="4">
        <v>53</v>
      </c>
      <c r="Q1067" s="4">
        <v>55</v>
      </c>
      <c r="R1067" s="15">
        <v>57</v>
      </c>
      <c r="S1067" s="4">
        <v>59</v>
      </c>
      <c r="T1067" s="4">
        <v>61</v>
      </c>
      <c r="U1067" s="2">
        <v>63</v>
      </c>
      <c r="V1067" s="4">
        <v>65</v>
      </c>
      <c r="W1067" s="4">
        <v>67</v>
      </c>
      <c r="X1067" s="15">
        <v>68</v>
      </c>
      <c r="Y1067" s="4">
        <v>69</v>
      </c>
      <c r="Z1067" s="4">
        <v>70</v>
      </c>
      <c r="AA1067" s="4">
        <v>71</v>
      </c>
      <c r="AB1067" s="4">
        <v>72</v>
      </c>
      <c r="AC1067" s="4">
        <v>73</v>
      </c>
      <c r="AD1067" s="15">
        <v>74</v>
      </c>
      <c r="AE1067" s="1">
        <v>75</v>
      </c>
      <c r="AF1067" s="4">
        <v>76</v>
      </c>
      <c r="AG1067" s="4">
        <v>77</v>
      </c>
      <c r="AH1067" s="4">
        <v>78</v>
      </c>
      <c r="AI1067" s="4">
        <v>79</v>
      </c>
      <c r="AJ1067" s="4">
        <v>80</v>
      </c>
      <c r="AK1067" s="4">
        <v>81</v>
      </c>
      <c r="AL1067" s="4">
        <v>82</v>
      </c>
      <c r="AM1067" s="4">
        <v>83</v>
      </c>
      <c r="AN1067" s="4">
        <v>84</v>
      </c>
      <c r="AO1067" s="2">
        <v>85</v>
      </c>
      <c r="AP1067" s="4">
        <v>86</v>
      </c>
      <c r="AQ1067" s="4">
        <v>87</v>
      </c>
      <c r="AR1067" s="4">
        <v>88</v>
      </c>
      <c r="AS1067" s="4">
        <v>89</v>
      </c>
      <c r="AT1067" s="4">
        <v>90</v>
      </c>
      <c r="AU1067" s="4">
        <v>91</v>
      </c>
      <c r="AV1067" s="4">
        <v>92</v>
      </c>
      <c r="AW1067" s="4">
        <v>93</v>
      </c>
      <c r="AX1067" s="4">
        <v>94</v>
      </c>
      <c r="AY1067" s="1">
        <v>95</v>
      </c>
      <c r="AZ1067" s="4">
        <v>96</v>
      </c>
      <c r="BA1067" s="4">
        <v>97</v>
      </c>
      <c r="BB1067" s="4">
        <v>98</v>
      </c>
      <c r="BC1067" s="4">
        <v>99</v>
      </c>
      <c r="BD1067" s="4">
        <v>100</v>
      </c>
      <c r="BE1067" s="4">
        <v>101</v>
      </c>
      <c r="BF1067" s="4">
        <v>102</v>
      </c>
      <c r="BG1067" s="4">
        <v>103</v>
      </c>
      <c r="BH1067" s="4">
        <v>104</v>
      </c>
      <c r="BI1067" s="2">
        <v>105</v>
      </c>
      <c r="BJ1067" s="17" t="s">
        <v>0</v>
      </c>
    </row>
    <row r="1068" spans="1:62">
      <c r="A1068" s="4" t="s">
        <v>910</v>
      </c>
      <c r="B1068" s="14">
        <v>25</v>
      </c>
      <c r="C1068" s="14">
        <v>27</v>
      </c>
      <c r="D1068" s="14">
        <v>29</v>
      </c>
      <c r="E1068" s="14">
        <v>31</v>
      </c>
      <c r="F1068" s="14">
        <v>33</v>
      </c>
      <c r="G1068" s="14">
        <v>35</v>
      </c>
      <c r="H1068" s="14">
        <v>37</v>
      </c>
      <c r="I1068" s="4">
        <v>39</v>
      </c>
      <c r="J1068" s="15">
        <v>41</v>
      </c>
      <c r="K1068" s="1">
        <v>43</v>
      </c>
      <c r="L1068" s="4">
        <v>45</v>
      </c>
      <c r="M1068" s="4">
        <v>47</v>
      </c>
      <c r="N1068" s="4">
        <v>49</v>
      </c>
      <c r="O1068" s="4">
        <v>51</v>
      </c>
      <c r="P1068" s="4">
        <v>53</v>
      </c>
      <c r="Q1068" s="4">
        <v>55</v>
      </c>
      <c r="R1068" s="15">
        <v>57</v>
      </c>
      <c r="S1068" s="4">
        <v>59</v>
      </c>
      <c r="T1068" s="4">
        <v>61</v>
      </c>
      <c r="U1068" s="2">
        <v>63</v>
      </c>
      <c r="V1068" s="4">
        <v>65</v>
      </c>
      <c r="W1068" s="4">
        <v>67</v>
      </c>
      <c r="X1068" s="15">
        <v>68</v>
      </c>
      <c r="Y1068" s="4">
        <v>69</v>
      </c>
      <c r="Z1068" s="4">
        <v>70</v>
      </c>
      <c r="AA1068" s="4">
        <v>71</v>
      </c>
      <c r="AB1068" s="4">
        <v>72</v>
      </c>
      <c r="AC1068" s="4">
        <v>73</v>
      </c>
      <c r="AD1068" s="15">
        <v>74</v>
      </c>
      <c r="AE1068" s="1">
        <v>75</v>
      </c>
      <c r="AF1068" s="4">
        <v>76</v>
      </c>
      <c r="AG1068" s="4">
        <v>77</v>
      </c>
      <c r="AH1068" s="4">
        <v>78</v>
      </c>
      <c r="AI1068" s="4">
        <v>79</v>
      </c>
      <c r="AJ1068" s="4">
        <v>80</v>
      </c>
      <c r="AK1068" s="4">
        <v>81</v>
      </c>
      <c r="AL1068" s="4">
        <v>82</v>
      </c>
      <c r="AM1068" s="4">
        <v>83</v>
      </c>
      <c r="AN1068" s="4">
        <v>84</v>
      </c>
      <c r="AO1068" s="2">
        <v>85</v>
      </c>
      <c r="AP1068" s="4">
        <v>86</v>
      </c>
      <c r="AQ1068" s="4">
        <v>87</v>
      </c>
      <c r="AR1068" s="4">
        <v>88</v>
      </c>
      <c r="AS1068" s="4">
        <v>89</v>
      </c>
      <c r="AT1068" s="4">
        <v>90</v>
      </c>
      <c r="AU1068" s="4">
        <v>91</v>
      </c>
      <c r="AV1068" s="4">
        <v>92</v>
      </c>
      <c r="AW1068" s="4">
        <v>93</v>
      </c>
      <c r="AX1068" s="4">
        <v>94</v>
      </c>
      <c r="AY1068" s="1">
        <v>95</v>
      </c>
      <c r="AZ1068" s="4">
        <v>96</v>
      </c>
      <c r="BA1068" s="4">
        <v>97</v>
      </c>
      <c r="BB1068" s="4">
        <v>98</v>
      </c>
      <c r="BC1068" s="4">
        <v>99</v>
      </c>
      <c r="BD1068" s="4">
        <v>100</v>
      </c>
      <c r="BE1068" s="4">
        <v>101</v>
      </c>
      <c r="BF1068" s="4">
        <v>102</v>
      </c>
      <c r="BG1068" s="4">
        <v>103</v>
      </c>
      <c r="BH1068" s="4">
        <v>104</v>
      </c>
      <c r="BI1068" s="2">
        <v>105</v>
      </c>
      <c r="BJ1068" s="17" t="s">
        <v>0</v>
      </c>
    </row>
    <row r="1069" spans="1:62">
      <c r="A1069" s="4" t="s">
        <v>3</v>
      </c>
      <c r="B1069" s="14"/>
      <c r="C1069" s="14"/>
      <c r="D1069" s="14"/>
      <c r="E1069" s="14"/>
      <c r="F1069" s="14"/>
      <c r="G1069" s="14"/>
      <c r="H1069" s="14"/>
      <c r="J1069" s="15"/>
      <c r="R1069" s="15"/>
      <c r="X1069" s="15"/>
      <c r="AD1069" s="15"/>
      <c r="BJ1069" s="17"/>
    </row>
    <row r="1070" spans="1:62">
      <c r="A1070" s="4" t="s">
        <v>911</v>
      </c>
      <c r="B1070" s="14"/>
      <c r="C1070" s="14"/>
      <c r="D1070" s="14"/>
      <c r="E1070" s="14"/>
      <c r="F1070" s="14"/>
      <c r="G1070" s="14"/>
      <c r="H1070" s="14"/>
      <c r="J1070" s="15"/>
      <c r="R1070" s="15"/>
      <c r="X1070" s="15"/>
      <c r="AD1070" s="15"/>
      <c r="BJ1070" s="17"/>
    </row>
    <row r="1071" spans="1:62">
      <c r="A1071" s="4" t="s">
        <v>912</v>
      </c>
      <c r="B1071" s="14" t="s">
        <v>0</v>
      </c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565</v>
      </c>
      <c r="B1072" s="14">
        <v>13.3</v>
      </c>
      <c r="C1072" s="14">
        <v>14.6</v>
      </c>
      <c r="D1072" s="14">
        <v>16</v>
      </c>
      <c r="E1072" s="14">
        <v>17.3</v>
      </c>
      <c r="F1072" s="14">
        <v>18.600000000000001</v>
      </c>
      <c r="G1072" s="14">
        <v>20</v>
      </c>
      <c r="H1072" s="14">
        <v>21.3</v>
      </c>
      <c r="I1072" s="4">
        <v>22.6</v>
      </c>
      <c r="J1072" s="15">
        <v>24</v>
      </c>
      <c r="K1072" s="1">
        <v>25.3</v>
      </c>
      <c r="L1072" s="4">
        <v>26.6</v>
      </c>
      <c r="M1072" s="4">
        <v>28</v>
      </c>
      <c r="N1072" s="4">
        <v>29.3</v>
      </c>
      <c r="O1072" s="4">
        <v>30.6</v>
      </c>
      <c r="P1072" s="4">
        <v>32</v>
      </c>
      <c r="Q1072" s="4">
        <v>33.299999999999997</v>
      </c>
      <c r="R1072" s="15">
        <v>34.6</v>
      </c>
      <c r="S1072" s="4">
        <v>36</v>
      </c>
      <c r="T1072" s="4">
        <v>37.299999999999997</v>
      </c>
      <c r="U1072" s="2">
        <v>38.6</v>
      </c>
      <c r="V1072" s="4">
        <v>40</v>
      </c>
      <c r="W1072" s="4">
        <v>41.3</v>
      </c>
      <c r="X1072" s="15">
        <v>42.6</v>
      </c>
      <c r="Y1072" s="4">
        <v>44</v>
      </c>
      <c r="Z1072" s="4">
        <v>45.3</v>
      </c>
      <c r="AA1072" s="4">
        <v>46.6</v>
      </c>
      <c r="AB1072" s="4">
        <v>48</v>
      </c>
      <c r="AC1072" s="4">
        <v>49.3</v>
      </c>
      <c r="AD1072" s="15">
        <v>50.6</v>
      </c>
      <c r="AE1072" s="1">
        <v>52</v>
      </c>
      <c r="AF1072" s="4">
        <v>53.3</v>
      </c>
      <c r="AG1072" s="4">
        <v>54.6</v>
      </c>
      <c r="AH1072" s="4">
        <v>56</v>
      </c>
      <c r="AI1072" s="4">
        <v>57.3</v>
      </c>
      <c r="AJ1072" s="4">
        <v>58.6</v>
      </c>
      <c r="AK1072" s="4">
        <v>60</v>
      </c>
      <c r="AL1072" s="4">
        <v>61.3</v>
      </c>
      <c r="AM1072" s="4">
        <v>62.6</v>
      </c>
      <c r="AN1072" s="4">
        <v>64</v>
      </c>
      <c r="AO1072" s="2">
        <v>65.3</v>
      </c>
      <c r="AP1072" s="4">
        <v>66.599999999999994</v>
      </c>
      <c r="AQ1072" s="4">
        <v>68</v>
      </c>
      <c r="AR1072" s="4">
        <v>69.3</v>
      </c>
      <c r="AS1072" s="4">
        <v>70.599999999999994</v>
      </c>
      <c r="AT1072" s="4">
        <v>72</v>
      </c>
      <c r="AU1072" s="4">
        <v>73.3</v>
      </c>
      <c r="AV1072" s="4">
        <v>74.599999999999994</v>
      </c>
      <c r="AW1072" s="4">
        <v>76</v>
      </c>
      <c r="AX1072" s="4">
        <v>77.3</v>
      </c>
      <c r="AY1072" s="1">
        <v>78.599999999999994</v>
      </c>
      <c r="AZ1072" s="4">
        <v>80</v>
      </c>
      <c r="BA1072" s="4">
        <v>81.3</v>
      </c>
      <c r="BB1072" s="4">
        <v>82.6</v>
      </c>
      <c r="BC1072" s="4">
        <v>84</v>
      </c>
      <c r="BD1072" s="4">
        <v>85.3</v>
      </c>
      <c r="BE1072" s="4">
        <v>86.6</v>
      </c>
      <c r="BF1072" s="4">
        <v>88</v>
      </c>
      <c r="BG1072" s="4">
        <v>89.3</v>
      </c>
      <c r="BH1072" s="4">
        <v>90.6</v>
      </c>
      <c r="BI1072" s="2">
        <v>92</v>
      </c>
      <c r="BJ1072" s="17" t="s">
        <v>0</v>
      </c>
    </row>
    <row r="1073" spans="1:62">
      <c r="A1073" s="4" t="s">
        <v>913</v>
      </c>
      <c r="B1073" s="14">
        <v>5</v>
      </c>
      <c r="C1073" s="14">
        <v>6</v>
      </c>
      <c r="D1073" s="14">
        <v>7</v>
      </c>
      <c r="E1073" s="14">
        <v>8</v>
      </c>
      <c r="F1073" s="14">
        <v>9</v>
      </c>
      <c r="G1073" s="14">
        <v>10</v>
      </c>
      <c r="H1073" s="14">
        <v>11</v>
      </c>
      <c r="I1073" s="4">
        <v>12</v>
      </c>
      <c r="J1073" s="15">
        <v>13</v>
      </c>
      <c r="K1073" s="1">
        <v>14</v>
      </c>
      <c r="L1073" s="4">
        <v>15</v>
      </c>
      <c r="M1073" s="4">
        <v>16</v>
      </c>
      <c r="N1073" s="4">
        <v>17</v>
      </c>
      <c r="O1073" s="4">
        <v>18</v>
      </c>
      <c r="P1073" s="4">
        <v>19</v>
      </c>
      <c r="Q1073" s="4">
        <v>20</v>
      </c>
      <c r="R1073" s="15">
        <v>21</v>
      </c>
      <c r="S1073" s="4">
        <v>22</v>
      </c>
      <c r="T1073" s="4">
        <v>23</v>
      </c>
      <c r="U1073" s="2">
        <v>24</v>
      </c>
      <c r="V1073" s="4">
        <v>25</v>
      </c>
      <c r="W1073" s="4">
        <v>26</v>
      </c>
      <c r="X1073" s="15">
        <v>27</v>
      </c>
      <c r="Y1073" s="4">
        <v>28</v>
      </c>
      <c r="Z1073" s="4">
        <v>29</v>
      </c>
      <c r="AA1073" s="4">
        <v>30</v>
      </c>
      <c r="AB1073" s="4">
        <v>31</v>
      </c>
      <c r="AC1073" s="4">
        <v>32</v>
      </c>
      <c r="AD1073" s="15">
        <v>33</v>
      </c>
      <c r="AE1073" s="1">
        <v>34</v>
      </c>
      <c r="AF1073" s="4">
        <v>35</v>
      </c>
      <c r="AG1073" s="4">
        <v>36</v>
      </c>
      <c r="AH1073" s="4">
        <v>37</v>
      </c>
      <c r="AI1073" s="4">
        <v>38</v>
      </c>
      <c r="AJ1073" s="4">
        <v>39</v>
      </c>
      <c r="AK1073" s="4">
        <v>40</v>
      </c>
      <c r="AL1073" s="4">
        <v>41</v>
      </c>
      <c r="AM1073" s="4">
        <v>42</v>
      </c>
      <c r="AN1073" s="4">
        <v>43</v>
      </c>
      <c r="AO1073" s="2">
        <v>44</v>
      </c>
      <c r="AP1073" s="4">
        <v>45</v>
      </c>
      <c r="AQ1073" s="4">
        <v>46</v>
      </c>
      <c r="AR1073" s="4">
        <v>47</v>
      </c>
      <c r="AS1073" s="4">
        <v>48</v>
      </c>
      <c r="AT1073" s="4">
        <v>49</v>
      </c>
      <c r="AU1073" s="4">
        <v>50</v>
      </c>
      <c r="AV1073" s="4">
        <v>51</v>
      </c>
      <c r="AW1073" s="4">
        <v>52</v>
      </c>
      <c r="AX1073" s="4">
        <v>53</v>
      </c>
      <c r="AY1073" s="1">
        <v>54</v>
      </c>
      <c r="AZ1073" s="4">
        <v>55</v>
      </c>
      <c r="BA1073" s="4">
        <v>56</v>
      </c>
      <c r="BB1073" s="4">
        <v>57</v>
      </c>
      <c r="BC1073" s="4">
        <v>58</v>
      </c>
      <c r="BD1073" s="4">
        <v>59</v>
      </c>
      <c r="BE1073" s="4">
        <v>60</v>
      </c>
      <c r="BF1073" s="4">
        <v>61</v>
      </c>
      <c r="BG1073" s="4">
        <v>62</v>
      </c>
      <c r="BH1073" s="4">
        <v>63</v>
      </c>
      <c r="BI1073" s="2">
        <v>64</v>
      </c>
      <c r="BJ1073" s="17" t="s">
        <v>0</v>
      </c>
    </row>
    <row r="1074" spans="1:62">
      <c r="A1074" s="4" t="s">
        <v>914</v>
      </c>
      <c r="B1074" s="14">
        <v>25</v>
      </c>
      <c r="C1074" s="14">
        <v>29</v>
      </c>
      <c r="D1074" s="14">
        <v>33</v>
      </c>
      <c r="E1074" s="14">
        <v>37</v>
      </c>
      <c r="F1074" s="14">
        <v>41</v>
      </c>
      <c r="G1074" s="14">
        <v>45</v>
      </c>
      <c r="H1074" s="14">
        <v>49</v>
      </c>
      <c r="I1074" s="4">
        <v>53</v>
      </c>
      <c r="J1074" s="15">
        <v>56</v>
      </c>
      <c r="K1074" s="1">
        <v>59</v>
      </c>
      <c r="L1074" s="4">
        <v>62</v>
      </c>
      <c r="M1074" s="4">
        <v>65</v>
      </c>
      <c r="N1074" s="4">
        <v>68</v>
      </c>
      <c r="O1074" s="4">
        <v>71</v>
      </c>
      <c r="P1074" s="4">
        <v>74</v>
      </c>
      <c r="Q1074" s="4">
        <v>77</v>
      </c>
      <c r="R1074" s="15">
        <v>79</v>
      </c>
      <c r="S1074" s="4">
        <v>81</v>
      </c>
      <c r="T1074" s="4">
        <v>83</v>
      </c>
      <c r="U1074" s="2">
        <v>85</v>
      </c>
      <c r="V1074" s="4">
        <v>87</v>
      </c>
      <c r="W1074" s="4">
        <v>89</v>
      </c>
      <c r="X1074" s="15">
        <v>90</v>
      </c>
      <c r="Y1074" s="4">
        <v>91</v>
      </c>
      <c r="Z1074" s="4">
        <v>92</v>
      </c>
      <c r="AA1074" s="4">
        <v>93</v>
      </c>
      <c r="AB1074" s="4">
        <v>94</v>
      </c>
      <c r="AC1074" s="4">
        <v>95</v>
      </c>
      <c r="AD1074" s="15">
        <v>96</v>
      </c>
      <c r="AE1074" s="1">
        <v>97</v>
      </c>
      <c r="AF1074" s="4">
        <v>98</v>
      </c>
      <c r="AG1074" s="4">
        <v>99</v>
      </c>
      <c r="AH1074" s="4">
        <v>100</v>
      </c>
      <c r="AI1074" s="4">
        <v>100</v>
      </c>
      <c r="AJ1074" s="4">
        <v>100</v>
      </c>
      <c r="AK1074" s="4">
        <v>100</v>
      </c>
      <c r="AL1074" s="4">
        <v>100</v>
      </c>
      <c r="AM1074" s="4">
        <v>100</v>
      </c>
      <c r="AN1074" s="4">
        <v>100</v>
      </c>
      <c r="AO1074" s="2">
        <v>100</v>
      </c>
      <c r="AP1074" s="4">
        <v>100</v>
      </c>
      <c r="AQ1074" s="4">
        <v>100</v>
      </c>
      <c r="AR1074" s="4">
        <v>100</v>
      </c>
      <c r="AS1074" s="4">
        <v>100</v>
      </c>
      <c r="AT1074" s="4">
        <v>100</v>
      </c>
      <c r="AU1074" s="4">
        <v>100</v>
      </c>
      <c r="AV1074" s="4">
        <v>100</v>
      </c>
      <c r="AW1074" s="4">
        <v>100</v>
      </c>
      <c r="AX1074" s="4">
        <v>100</v>
      </c>
      <c r="AY1074" s="1">
        <v>100</v>
      </c>
      <c r="AZ1074" s="4">
        <v>100</v>
      </c>
      <c r="BA1074" s="4">
        <v>100</v>
      </c>
      <c r="BB1074" s="4">
        <v>100</v>
      </c>
      <c r="BC1074" s="4">
        <v>100</v>
      </c>
      <c r="BD1074" s="4">
        <v>100</v>
      </c>
      <c r="BE1074" s="4">
        <v>100</v>
      </c>
      <c r="BF1074" s="4">
        <v>100</v>
      </c>
      <c r="BG1074" s="4">
        <v>100</v>
      </c>
      <c r="BH1074" s="4">
        <v>100</v>
      </c>
      <c r="BI1074" s="2">
        <v>100</v>
      </c>
      <c r="BJ1074" s="17" t="s">
        <v>0</v>
      </c>
    </row>
    <row r="1075" spans="1:62">
      <c r="A1075" s="4" t="s">
        <v>3</v>
      </c>
      <c r="B1075" s="14"/>
      <c r="C1075" s="14"/>
      <c r="D1075" s="14"/>
      <c r="E1075" s="14"/>
      <c r="F1075" s="14"/>
      <c r="G1075" s="14"/>
      <c r="H1075" s="14"/>
      <c r="J1075" s="15"/>
      <c r="R1075" s="15"/>
      <c r="X1075" s="15"/>
      <c r="AD1075" s="15"/>
      <c r="BJ1075" s="17"/>
    </row>
    <row r="1076" spans="1:62">
      <c r="A1076" s="4" t="s">
        <v>915</v>
      </c>
      <c r="B1076" s="14"/>
      <c r="C1076" s="14"/>
      <c r="D1076" s="14"/>
      <c r="E1076" s="14"/>
      <c r="F1076" s="14"/>
      <c r="G1076" s="14"/>
      <c r="H1076" s="14"/>
      <c r="J1076" s="15"/>
      <c r="R1076" s="15"/>
      <c r="X1076" s="15"/>
      <c r="AD1076" s="15"/>
      <c r="BJ1076" s="17"/>
    </row>
    <row r="1077" spans="1:62">
      <c r="A1077" s="4" t="s">
        <v>916</v>
      </c>
      <c r="B1077" s="14" t="s">
        <v>0</v>
      </c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565</v>
      </c>
      <c r="B1078" s="14">
        <v>17.3</v>
      </c>
      <c r="C1078" s="14">
        <v>19.3</v>
      </c>
      <c r="D1078" s="14">
        <v>21.3</v>
      </c>
      <c r="E1078" s="14">
        <v>23.3</v>
      </c>
      <c r="F1078" s="14">
        <v>25.3</v>
      </c>
      <c r="G1078" s="14">
        <v>27.3</v>
      </c>
      <c r="H1078" s="14">
        <v>29.3</v>
      </c>
      <c r="I1078" s="4">
        <v>31.3</v>
      </c>
      <c r="J1078" s="15">
        <v>33.299999999999997</v>
      </c>
      <c r="K1078" s="1">
        <v>35.299999999999997</v>
      </c>
      <c r="L1078" s="4">
        <v>37.299999999999997</v>
      </c>
      <c r="M1078" s="4">
        <v>39.299999999999997</v>
      </c>
      <c r="N1078" s="4">
        <v>41.3</v>
      </c>
      <c r="O1078" s="4">
        <v>43.3</v>
      </c>
      <c r="P1078" s="4">
        <v>45.3</v>
      </c>
      <c r="Q1078" s="4">
        <v>47.3</v>
      </c>
      <c r="R1078" s="15">
        <v>49.3</v>
      </c>
      <c r="S1078" s="4">
        <v>51.3</v>
      </c>
      <c r="T1078" s="4">
        <v>53.3</v>
      </c>
      <c r="U1078" s="2">
        <v>55.3</v>
      </c>
      <c r="V1078" s="4">
        <v>57.3</v>
      </c>
      <c r="W1078" s="4">
        <v>59.3</v>
      </c>
      <c r="X1078" s="15">
        <v>61.3</v>
      </c>
      <c r="Y1078" s="4">
        <v>63.3</v>
      </c>
      <c r="Z1078" s="4">
        <v>65.3</v>
      </c>
      <c r="AA1078" s="4">
        <v>67.3</v>
      </c>
      <c r="AB1078" s="4">
        <v>69.3</v>
      </c>
      <c r="AC1078" s="4">
        <v>71.3</v>
      </c>
      <c r="AD1078" s="15">
        <v>73.3</v>
      </c>
      <c r="AE1078" s="1">
        <v>75.3</v>
      </c>
      <c r="AF1078" s="4">
        <v>77.3</v>
      </c>
      <c r="AG1078" s="4">
        <v>79.3</v>
      </c>
      <c r="AH1078" s="4">
        <v>81.3</v>
      </c>
      <c r="AI1078" s="4">
        <v>83.3</v>
      </c>
      <c r="AJ1078" s="4">
        <v>85.3</v>
      </c>
      <c r="AK1078" s="4">
        <v>87.3</v>
      </c>
      <c r="AL1078" s="4">
        <v>89.3</v>
      </c>
      <c r="AM1078" s="4">
        <v>91.3</v>
      </c>
      <c r="AN1078" s="4">
        <v>93.3</v>
      </c>
      <c r="AO1078" s="2">
        <v>95.3</v>
      </c>
      <c r="AP1078" s="4">
        <v>97.3</v>
      </c>
      <c r="AQ1078" s="4">
        <v>99.3</v>
      </c>
      <c r="AR1078" s="4">
        <v>101.3</v>
      </c>
      <c r="AS1078" s="4">
        <v>103.3</v>
      </c>
      <c r="AT1078" s="4">
        <v>105.3</v>
      </c>
      <c r="AU1078" s="4">
        <v>107.3</v>
      </c>
      <c r="AV1078" s="4">
        <v>109.3</v>
      </c>
      <c r="AW1078" s="4">
        <v>111.3</v>
      </c>
      <c r="AX1078" s="4">
        <v>113.3</v>
      </c>
      <c r="AY1078" s="1">
        <v>115.3</v>
      </c>
      <c r="AZ1078" s="4">
        <v>117.3</v>
      </c>
      <c r="BA1078" s="4">
        <v>119.3</v>
      </c>
      <c r="BB1078" s="4">
        <v>121.3</v>
      </c>
      <c r="BC1078" s="4">
        <v>123.3</v>
      </c>
      <c r="BD1078" s="4">
        <v>125.3</v>
      </c>
      <c r="BE1078" s="4">
        <v>127.3</v>
      </c>
      <c r="BF1078" s="4">
        <v>129.30000000000001</v>
      </c>
      <c r="BG1078" s="4">
        <v>131.30000000000001</v>
      </c>
      <c r="BH1078" s="4">
        <v>133.30000000000001</v>
      </c>
      <c r="BI1078" s="2">
        <v>135.30000000000001</v>
      </c>
      <c r="BJ1078" s="17" t="s">
        <v>0</v>
      </c>
    </row>
    <row r="1079" spans="1:62">
      <c r="A1079" s="4" t="s">
        <v>811</v>
      </c>
      <c r="B1079" s="14">
        <v>13</v>
      </c>
      <c r="C1079" s="14">
        <v>18</v>
      </c>
      <c r="D1079" s="14">
        <v>22</v>
      </c>
      <c r="E1079" s="14">
        <v>25</v>
      </c>
      <c r="F1079" s="14">
        <v>28</v>
      </c>
      <c r="G1079" s="14">
        <v>30</v>
      </c>
      <c r="H1079" s="14">
        <v>32</v>
      </c>
      <c r="I1079" s="4">
        <v>33</v>
      </c>
      <c r="J1079" s="15">
        <v>35</v>
      </c>
      <c r="K1079" s="1">
        <v>36</v>
      </c>
      <c r="L1079" s="4">
        <v>37</v>
      </c>
      <c r="M1079" s="4">
        <v>38</v>
      </c>
      <c r="N1079" s="4">
        <v>39</v>
      </c>
      <c r="O1079" s="4">
        <v>40</v>
      </c>
      <c r="P1079" s="4">
        <v>40</v>
      </c>
      <c r="Q1079" s="4">
        <v>41</v>
      </c>
      <c r="R1079" s="15">
        <v>41</v>
      </c>
      <c r="S1079" s="4">
        <v>42</v>
      </c>
      <c r="T1079" s="4">
        <v>42</v>
      </c>
      <c r="U1079" s="2">
        <v>43</v>
      </c>
      <c r="V1079" s="4">
        <v>43</v>
      </c>
      <c r="W1079" s="4">
        <v>43</v>
      </c>
      <c r="X1079" s="15">
        <v>44</v>
      </c>
      <c r="Y1079" s="4">
        <v>44</v>
      </c>
      <c r="Z1079" s="4">
        <v>44</v>
      </c>
      <c r="AA1079" s="4">
        <v>45</v>
      </c>
      <c r="AB1079" s="4">
        <v>45</v>
      </c>
      <c r="AC1079" s="4">
        <v>45</v>
      </c>
      <c r="AD1079" s="15">
        <v>46</v>
      </c>
      <c r="AE1079" s="1">
        <v>46</v>
      </c>
      <c r="AF1079" s="4">
        <v>46</v>
      </c>
      <c r="AG1079" s="4">
        <v>46</v>
      </c>
      <c r="AH1079" s="4">
        <v>46</v>
      </c>
      <c r="AI1079" s="4">
        <v>46</v>
      </c>
      <c r="AJ1079" s="4">
        <v>46</v>
      </c>
      <c r="AK1079" s="4">
        <v>47</v>
      </c>
      <c r="AL1079" s="4">
        <v>47</v>
      </c>
      <c r="AM1079" s="4">
        <v>47</v>
      </c>
      <c r="AN1079" s="4">
        <v>47</v>
      </c>
      <c r="AO1079" s="2">
        <v>47</v>
      </c>
      <c r="AP1079" s="4">
        <v>47</v>
      </c>
      <c r="AQ1079" s="4">
        <v>48</v>
      </c>
      <c r="AR1079" s="4">
        <v>48</v>
      </c>
      <c r="AS1079" s="4">
        <v>48</v>
      </c>
      <c r="AT1079" s="4">
        <v>48</v>
      </c>
      <c r="AU1079" s="4">
        <v>48</v>
      </c>
      <c r="AV1079" s="4">
        <v>48</v>
      </c>
      <c r="AW1079" s="4">
        <v>48</v>
      </c>
      <c r="AX1079" s="4">
        <v>49</v>
      </c>
      <c r="AY1079" s="1">
        <v>49</v>
      </c>
      <c r="AZ1079" s="4">
        <v>49</v>
      </c>
      <c r="BA1079" s="4">
        <v>49</v>
      </c>
      <c r="BB1079" s="4">
        <v>49</v>
      </c>
      <c r="BC1079" s="4">
        <v>49</v>
      </c>
      <c r="BD1079" s="4">
        <v>49</v>
      </c>
      <c r="BE1079" s="4">
        <v>49</v>
      </c>
      <c r="BF1079" s="4">
        <v>49</v>
      </c>
      <c r="BG1079" s="4">
        <v>49</v>
      </c>
      <c r="BH1079" s="4">
        <v>49</v>
      </c>
      <c r="BI1079" s="2">
        <v>50</v>
      </c>
      <c r="BJ1079" s="17" t="s">
        <v>0</v>
      </c>
    </row>
    <row r="1080" spans="1:62">
      <c r="A1080" s="4" t="s">
        <v>917</v>
      </c>
      <c r="B1080" s="14">
        <v>50</v>
      </c>
      <c r="C1080" s="14">
        <v>75</v>
      </c>
      <c r="D1080" s="14">
        <v>100</v>
      </c>
      <c r="E1080" s="14">
        <v>125</v>
      </c>
      <c r="F1080" s="14">
        <v>150</v>
      </c>
      <c r="G1080" s="14">
        <v>175</v>
      </c>
      <c r="H1080" s="14">
        <v>200</v>
      </c>
      <c r="I1080" s="4">
        <v>225</v>
      </c>
      <c r="J1080" s="15">
        <v>250</v>
      </c>
      <c r="K1080" s="1">
        <v>275</v>
      </c>
      <c r="L1080" s="4">
        <v>300</v>
      </c>
      <c r="M1080" s="4">
        <v>325</v>
      </c>
      <c r="N1080" s="4">
        <v>350</v>
      </c>
      <c r="O1080" s="4">
        <v>375</v>
      </c>
      <c r="P1080" s="4">
        <v>400</v>
      </c>
      <c r="Q1080" s="4">
        <v>425</v>
      </c>
      <c r="R1080" s="15">
        <v>450</v>
      </c>
      <c r="S1080" s="4">
        <v>475</v>
      </c>
      <c r="T1080" s="4">
        <v>500</v>
      </c>
      <c r="U1080" s="2">
        <v>525</v>
      </c>
      <c r="V1080" s="4">
        <v>550</v>
      </c>
      <c r="W1080" s="4">
        <v>575</v>
      </c>
      <c r="X1080" s="15">
        <v>600</v>
      </c>
      <c r="Y1080" s="4">
        <v>625</v>
      </c>
      <c r="Z1080" s="4">
        <v>650</v>
      </c>
      <c r="AA1080" s="4">
        <v>675</v>
      </c>
      <c r="AB1080" s="4">
        <v>700</v>
      </c>
      <c r="AC1080" s="4">
        <v>725</v>
      </c>
      <c r="AD1080" s="15">
        <v>750</v>
      </c>
      <c r="AE1080" s="1">
        <v>775</v>
      </c>
      <c r="AF1080" s="4">
        <v>800</v>
      </c>
      <c r="AG1080" s="4">
        <v>825</v>
      </c>
      <c r="AH1080" s="4">
        <v>850</v>
      </c>
      <c r="AI1080" s="4">
        <v>875</v>
      </c>
      <c r="AJ1080" s="4">
        <v>900</v>
      </c>
      <c r="AK1080" s="4">
        <v>925</v>
      </c>
      <c r="AL1080" s="4">
        <v>950</v>
      </c>
      <c r="AM1080" s="4">
        <v>975</v>
      </c>
      <c r="AN1080" s="4">
        <v>1000</v>
      </c>
      <c r="AO1080" s="2">
        <v>1025</v>
      </c>
      <c r="AP1080" s="4">
        <v>1050</v>
      </c>
      <c r="AQ1080" s="4">
        <v>1075</v>
      </c>
      <c r="AR1080" s="4">
        <v>1100</v>
      </c>
      <c r="AS1080" s="4">
        <v>1125</v>
      </c>
      <c r="AT1080" s="4">
        <v>1150</v>
      </c>
      <c r="AU1080" s="4">
        <v>1175</v>
      </c>
      <c r="AV1080" s="4">
        <v>1200</v>
      </c>
      <c r="AW1080" s="4">
        <v>1225</v>
      </c>
      <c r="AX1080" s="4">
        <v>1250</v>
      </c>
      <c r="AY1080" s="1">
        <v>1275</v>
      </c>
      <c r="AZ1080" s="4">
        <v>1300</v>
      </c>
      <c r="BA1080" s="4">
        <v>1325</v>
      </c>
      <c r="BB1080" s="4">
        <v>1350</v>
      </c>
      <c r="BC1080" s="4">
        <v>1375</v>
      </c>
      <c r="BD1080" s="4">
        <v>1400</v>
      </c>
      <c r="BE1080" s="4">
        <v>1425</v>
      </c>
      <c r="BF1080" s="4">
        <v>1450</v>
      </c>
      <c r="BG1080" s="4">
        <v>1475</v>
      </c>
      <c r="BH1080" s="4">
        <v>1500</v>
      </c>
      <c r="BI1080" s="2">
        <v>1525</v>
      </c>
      <c r="BJ1080" s="17" t="s">
        <v>0</v>
      </c>
    </row>
    <row r="1081" spans="1:62">
      <c r="A1081" s="4" t="s">
        <v>918</v>
      </c>
      <c r="B1081" s="14">
        <v>50</v>
      </c>
      <c r="C1081" s="14">
        <v>75</v>
      </c>
      <c r="D1081" s="14">
        <v>100</v>
      </c>
      <c r="E1081" s="14">
        <v>125</v>
      </c>
      <c r="F1081" s="14">
        <v>150</v>
      </c>
      <c r="G1081" s="14">
        <v>175</v>
      </c>
      <c r="H1081" s="14">
        <v>200</v>
      </c>
      <c r="I1081" s="4">
        <v>225</v>
      </c>
      <c r="J1081" s="15">
        <v>250</v>
      </c>
      <c r="K1081" s="1">
        <v>275</v>
      </c>
      <c r="L1081" s="4">
        <v>300</v>
      </c>
      <c r="M1081" s="4">
        <v>325</v>
      </c>
      <c r="N1081" s="4">
        <v>350</v>
      </c>
      <c r="O1081" s="4">
        <v>375</v>
      </c>
      <c r="P1081" s="4">
        <v>400</v>
      </c>
      <c r="Q1081" s="4">
        <v>425</v>
      </c>
      <c r="R1081" s="15">
        <v>450</v>
      </c>
      <c r="S1081" s="4">
        <v>475</v>
      </c>
      <c r="T1081" s="4">
        <v>500</v>
      </c>
      <c r="U1081" s="2">
        <v>525</v>
      </c>
      <c r="V1081" s="4">
        <v>550</v>
      </c>
      <c r="W1081" s="4">
        <v>575</v>
      </c>
      <c r="X1081" s="15">
        <v>600</v>
      </c>
      <c r="Y1081" s="4">
        <v>625</v>
      </c>
      <c r="Z1081" s="4">
        <v>650</v>
      </c>
      <c r="AA1081" s="4">
        <v>675</v>
      </c>
      <c r="AB1081" s="4">
        <v>700</v>
      </c>
      <c r="AC1081" s="4">
        <v>725</v>
      </c>
      <c r="AD1081" s="15">
        <v>750</v>
      </c>
      <c r="AE1081" s="1">
        <v>775</v>
      </c>
      <c r="AF1081" s="4">
        <v>800</v>
      </c>
      <c r="AG1081" s="4">
        <v>825</v>
      </c>
      <c r="AH1081" s="4">
        <v>850</v>
      </c>
      <c r="AI1081" s="4">
        <v>875</v>
      </c>
      <c r="AJ1081" s="4">
        <v>900</v>
      </c>
      <c r="AK1081" s="4">
        <v>925</v>
      </c>
      <c r="AL1081" s="4">
        <v>950</v>
      </c>
      <c r="AM1081" s="4">
        <v>975</v>
      </c>
      <c r="AN1081" s="4">
        <v>1000</v>
      </c>
      <c r="AO1081" s="2">
        <v>1025</v>
      </c>
      <c r="AP1081" s="4">
        <v>1050</v>
      </c>
      <c r="AQ1081" s="4">
        <v>1075</v>
      </c>
      <c r="AR1081" s="4">
        <v>1100</v>
      </c>
      <c r="AS1081" s="4">
        <v>1125</v>
      </c>
      <c r="AT1081" s="4">
        <v>1150</v>
      </c>
      <c r="AU1081" s="4">
        <v>1175</v>
      </c>
      <c r="AV1081" s="4">
        <v>1200</v>
      </c>
      <c r="AW1081" s="4">
        <v>1225</v>
      </c>
      <c r="AX1081" s="4">
        <v>1250</v>
      </c>
      <c r="AY1081" s="1">
        <v>1275</v>
      </c>
      <c r="AZ1081" s="4">
        <v>1300</v>
      </c>
      <c r="BA1081" s="4">
        <v>1325</v>
      </c>
      <c r="BB1081" s="4">
        <v>1350</v>
      </c>
      <c r="BC1081" s="4">
        <v>1375</v>
      </c>
      <c r="BD1081" s="4">
        <v>1400</v>
      </c>
      <c r="BE1081" s="4">
        <v>1425</v>
      </c>
      <c r="BF1081" s="4">
        <v>1450</v>
      </c>
      <c r="BG1081" s="4">
        <v>1475</v>
      </c>
      <c r="BH1081" s="4">
        <v>1500</v>
      </c>
      <c r="BI1081" s="2">
        <v>1525</v>
      </c>
      <c r="BJ1081" s="17" t="s">
        <v>0</v>
      </c>
    </row>
    <row r="1082" spans="1:62">
      <c r="A1082" s="4" t="s">
        <v>3</v>
      </c>
      <c r="B1082" s="14"/>
      <c r="C1082" s="14"/>
      <c r="D1082" s="14"/>
      <c r="E1082" s="14"/>
      <c r="F1082" s="14"/>
      <c r="G1082" s="14"/>
      <c r="H1082" s="14"/>
      <c r="J1082" s="15"/>
      <c r="R1082" s="15"/>
      <c r="X1082" s="15"/>
      <c r="AD1082" s="15"/>
      <c r="BJ1082" s="17"/>
    </row>
    <row r="1083" spans="1:62">
      <c r="A1083" s="4" t="s">
        <v>919</v>
      </c>
      <c r="B1083" s="14"/>
      <c r="C1083" s="14"/>
      <c r="D1083" s="14"/>
      <c r="E1083" s="14"/>
      <c r="F1083" s="14"/>
      <c r="G1083" s="14"/>
      <c r="H1083" s="14"/>
      <c r="J1083" s="15"/>
      <c r="R1083" s="15"/>
      <c r="X1083" s="15"/>
      <c r="AD1083" s="15"/>
      <c r="BJ1083" s="17"/>
    </row>
    <row r="1084" spans="1:62">
      <c r="A1084" s="4" t="s">
        <v>920</v>
      </c>
      <c r="B1084" s="22" t="s">
        <v>0</v>
      </c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565</v>
      </c>
      <c r="B1085" s="22">
        <v>13.3</v>
      </c>
      <c r="C1085" s="14">
        <v>14.6</v>
      </c>
      <c r="D1085" s="14">
        <v>16</v>
      </c>
      <c r="E1085" s="14">
        <v>17.3</v>
      </c>
      <c r="F1085" s="14">
        <v>18.600000000000001</v>
      </c>
      <c r="G1085" s="14">
        <v>20</v>
      </c>
      <c r="H1085" s="14">
        <v>21.3</v>
      </c>
      <c r="I1085" s="4">
        <v>22.6</v>
      </c>
      <c r="J1085" s="15">
        <v>24</v>
      </c>
      <c r="K1085" s="1">
        <v>25.3</v>
      </c>
      <c r="L1085" s="4">
        <v>26.6</v>
      </c>
      <c r="M1085" s="4">
        <v>28</v>
      </c>
      <c r="N1085" s="4">
        <v>29.3</v>
      </c>
      <c r="O1085" s="4">
        <v>30.6</v>
      </c>
      <c r="P1085" s="4">
        <v>32</v>
      </c>
      <c r="Q1085" s="4">
        <v>33.299999999999997</v>
      </c>
      <c r="R1085" s="15">
        <v>34.6</v>
      </c>
      <c r="S1085" s="4">
        <v>36</v>
      </c>
      <c r="T1085" s="4">
        <v>37.299999999999997</v>
      </c>
      <c r="U1085" s="2">
        <v>38.6</v>
      </c>
      <c r="V1085" s="4">
        <v>40</v>
      </c>
      <c r="W1085" s="4">
        <v>41.3</v>
      </c>
      <c r="X1085" s="15">
        <v>42.6</v>
      </c>
      <c r="Y1085" s="4">
        <v>44</v>
      </c>
      <c r="Z1085" s="4">
        <v>45.3</v>
      </c>
      <c r="AA1085" s="4">
        <v>46.6</v>
      </c>
      <c r="AB1085" s="4">
        <v>48</v>
      </c>
      <c r="AC1085" s="4">
        <v>49.3</v>
      </c>
      <c r="AD1085" s="15">
        <v>50.6</v>
      </c>
      <c r="AE1085" s="1">
        <v>52</v>
      </c>
      <c r="AF1085" s="4">
        <v>53.3</v>
      </c>
      <c r="AG1085" s="4">
        <v>54.6</v>
      </c>
      <c r="AH1085" s="4">
        <v>56</v>
      </c>
      <c r="AI1085" s="4">
        <v>57.3</v>
      </c>
      <c r="AJ1085" s="4">
        <v>58.6</v>
      </c>
      <c r="AK1085" s="4">
        <v>60</v>
      </c>
      <c r="AL1085" s="4">
        <v>61.3</v>
      </c>
      <c r="AM1085" s="4">
        <v>62.6</v>
      </c>
      <c r="AN1085" s="4">
        <v>64</v>
      </c>
      <c r="AO1085" s="2">
        <v>65.3</v>
      </c>
      <c r="AP1085" s="4">
        <v>66.599999999999994</v>
      </c>
      <c r="AQ1085" s="4">
        <v>68</v>
      </c>
      <c r="AR1085" s="4">
        <v>69.3</v>
      </c>
      <c r="AS1085" s="4">
        <v>70.599999999999994</v>
      </c>
      <c r="AT1085" s="4">
        <v>72</v>
      </c>
      <c r="AU1085" s="4">
        <v>73.3</v>
      </c>
      <c r="AV1085" s="4">
        <v>74.599999999999994</v>
      </c>
      <c r="AW1085" s="4">
        <v>76</v>
      </c>
      <c r="AX1085" s="4">
        <v>77.3</v>
      </c>
      <c r="AY1085" s="1">
        <v>78.599999999999994</v>
      </c>
      <c r="AZ1085" s="4">
        <v>80</v>
      </c>
      <c r="BA1085" s="4">
        <v>81.3</v>
      </c>
      <c r="BB1085" s="4">
        <v>82.6</v>
      </c>
      <c r="BC1085" s="4">
        <v>84</v>
      </c>
      <c r="BD1085" s="4">
        <v>85.3</v>
      </c>
      <c r="BE1085" s="4">
        <v>86.6</v>
      </c>
      <c r="BF1085" s="4">
        <v>88</v>
      </c>
      <c r="BG1085" s="4">
        <v>89.3</v>
      </c>
      <c r="BH1085" s="4">
        <v>90.6</v>
      </c>
      <c r="BI1085" s="2">
        <v>92</v>
      </c>
      <c r="BJ1085" s="17" t="s">
        <v>0</v>
      </c>
    </row>
    <row r="1086" spans="1:62">
      <c r="A1086" s="4" t="s">
        <v>921</v>
      </c>
      <c r="B1086" s="22">
        <v>150</v>
      </c>
      <c r="C1086" s="14">
        <v>162</v>
      </c>
      <c r="D1086" s="14">
        <v>174</v>
      </c>
      <c r="E1086" s="14">
        <v>186</v>
      </c>
      <c r="F1086" s="14">
        <v>198</v>
      </c>
      <c r="G1086" s="14">
        <v>210</v>
      </c>
      <c r="H1086" s="14">
        <v>222</v>
      </c>
      <c r="I1086" s="4">
        <v>234</v>
      </c>
      <c r="J1086" s="15">
        <v>246</v>
      </c>
      <c r="K1086" s="1">
        <v>258</v>
      </c>
      <c r="L1086" s="4">
        <v>270</v>
      </c>
      <c r="M1086" s="4">
        <v>282</v>
      </c>
      <c r="N1086" s="4">
        <v>294</v>
      </c>
      <c r="O1086" s="4">
        <v>306</v>
      </c>
      <c r="P1086" s="4">
        <v>318</v>
      </c>
      <c r="Q1086" s="4">
        <v>330</v>
      </c>
      <c r="R1086" s="15">
        <v>342</v>
      </c>
      <c r="S1086" s="4">
        <v>354</v>
      </c>
      <c r="T1086" s="4">
        <v>366</v>
      </c>
      <c r="U1086" s="2">
        <v>378</v>
      </c>
      <c r="V1086" s="4">
        <v>390</v>
      </c>
      <c r="W1086" s="4">
        <v>402</v>
      </c>
      <c r="X1086" s="15">
        <v>414</v>
      </c>
      <c r="Y1086" s="4">
        <v>426</v>
      </c>
      <c r="Z1086" s="4">
        <v>438</v>
      </c>
      <c r="AA1086" s="4">
        <v>450</v>
      </c>
      <c r="AB1086" s="4">
        <v>462</v>
      </c>
      <c r="AC1086" s="4">
        <v>474</v>
      </c>
      <c r="AD1086" s="15">
        <v>486</v>
      </c>
      <c r="AE1086" s="1">
        <v>498</v>
      </c>
      <c r="AF1086" s="4">
        <v>510</v>
      </c>
      <c r="AG1086" s="4">
        <v>522</v>
      </c>
      <c r="AH1086" s="4">
        <v>534</v>
      </c>
      <c r="AI1086" s="4">
        <v>546</v>
      </c>
      <c r="AJ1086" s="4">
        <v>558</v>
      </c>
      <c r="AK1086" s="4">
        <v>570</v>
      </c>
      <c r="AL1086" s="4">
        <v>582</v>
      </c>
      <c r="AM1086" s="4">
        <v>594</v>
      </c>
      <c r="AN1086" s="4">
        <v>606</v>
      </c>
      <c r="AO1086" s="2">
        <v>618</v>
      </c>
      <c r="AP1086" s="4">
        <v>630</v>
      </c>
      <c r="AQ1086" s="4">
        <v>642</v>
      </c>
      <c r="AR1086" s="4">
        <v>654</v>
      </c>
      <c r="AS1086" s="4">
        <v>666</v>
      </c>
      <c r="AT1086" s="4">
        <v>678</v>
      </c>
      <c r="AU1086" s="4">
        <v>690</v>
      </c>
      <c r="AV1086" s="4">
        <v>702</v>
      </c>
      <c r="AW1086" s="4">
        <v>714</v>
      </c>
      <c r="AX1086" s="4">
        <v>726</v>
      </c>
      <c r="AY1086" s="1">
        <v>738</v>
      </c>
      <c r="AZ1086" s="4">
        <v>750</v>
      </c>
      <c r="BA1086" s="4">
        <v>762</v>
      </c>
      <c r="BB1086" s="4">
        <v>774</v>
      </c>
      <c r="BC1086" s="4">
        <v>786</v>
      </c>
      <c r="BD1086" s="4">
        <v>798</v>
      </c>
      <c r="BE1086" s="4">
        <v>810</v>
      </c>
      <c r="BF1086" s="4">
        <v>822</v>
      </c>
      <c r="BG1086" s="4">
        <v>834</v>
      </c>
      <c r="BH1086" s="4">
        <v>846</v>
      </c>
      <c r="BI1086" s="2">
        <v>858</v>
      </c>
      <c r="BJ1086" s="17" t="s">
        <v>0</v>
      </c>
    </row>
    <row r="1087" spans="1:62">
      <c r="A1087" s="4" t="s">
        <v>3</v>
      </c>
      <c r="B1087" s="22"/>
      <c r="C1087" s="14"/>
      <c r="D1087" s="14"/>
      <c r="E1087" s="14"/>
      <c r="F1087" s="14"/>
      <c r="G1087" s="14"/>
      <c r="H1087" s="14"/>
      <c r="J1087" s="15"/>
      <c r="R1087" s="15"/>
      <c r="X1087" s="15"/>
      <c r="AD1087" s="15"/>
      <c r="BJ1087" s="17"/>
    </row>
    <row r="1088" spans="1:62">
      <c r="A1088" s="4" t="s">
        <v>922</v>
      </c>
      <c r="B1088" s="22"/>
      <c r="C1088" s="14"/>
      <c r="D1088" s="14"/>
      <c r="E1088" s="14"/>
      <c r="F1088" s="14"/>
      <c r="G1088" s="14"/>
      <c r="H1088" s="14"/>
      <c r="J1088" s="15"/>
      <c r="R1088" s="15"/>
      <c r="X1088" s="15"/>
      <c r="AD1088" s="15"/>
      <c r="BJ1088" s="17"/>
    </row>
    <row r="1089" spans="1:62">
      <c r="A1089" s="4" t="s">
        <v>923</v>
      </c>
      <c r="B1089" s="14">
        <v>23</v>
      </c>
      <c r="C1089" s="14">
        <v>34</v>
      </c>
      <c r="D1089" s="14">
        <v>42</v>
      </c>
      <c r="E1089" s="14">
        <v>49</v>
      </c>
      <c r="F1089" s="14">
        <v>55</v>
      </c>
      <c r="G1089" s="14">
        <v>59</v>
      </c>
      <c r="H1089" s="14">
        <v>63</v>
      </c>
      <c r="I1089" s="4">
        <v>65</v>
      </c>
      <c r="J1089" s="15">
        <v>69</v>
      </c>
      <c r="K1089" s="1">
        <v>71</v>
      </c>
      <c r="L1089" s="4">
        <v>73</v>
      </c>
      <c r="M1089" s="4">
        <v>47</v>
      </c>
      <c r="N1089" s="4">
        <v>75</v>
      </c>
      <c r="O1089" s="4">
        <v>77</v>
      </c>
      <c r="P1089" s="4">
        <v>79</v>
      </c>
      <c r="Q1089" s="4">
        <v>80</v>
      </c>
      <c r="R1089" s="15">
        <v>82</v>
      </c>
      <c r="S1089" s="4">
        <v>83</v>
      </c>
      <c r="T1089" s="4">
        <v>84</v>
      </c>
      <c r="U1089" s="2">
        <v>85</v>
      </c>
      <c r="V1089" s="4">
        <v>86</v>
      </c>
      <c r="W1089" s="4">
        <v>87</v>
      </c>
      <c r="X1089" s="15">
        <v>88</v>
      </c>
      <c r="Y1089" s="4">
        <v>89</v>
      </c>
      <c r="Z1089" s="4">
        <v>89</v>
      </c>
      <c r="AA1089" s="4">
        <v>90</v>
      </c>
      <c r="AB1089" s="4">
        <v>91</v>
      </c>
      <c r="AC1089" s="4">
        <v>91</v>
      </c>
      <c r="AD1089" s="15">
        <v>91</v>
      </c>
      <c r="AE1089" s="1">
        <v>91</v>
      </c>
      <c r="AF1089" s="4">
        <v>92</v>
      </c>
      <c r="AG1089" s="4">
        <v>92</v>
      </c>
      <c r="AH1089" s="4">
        <v>93</v>
      </c>
      <c r="AI1089" s="4">
        <v>93</v>
      </c>
      <c r="AJ1089" s="4">
        <v>93</v>
      </c>
      <c r="AK1089" s="4">
        <v>94</v>
      </c>
      <c r="AL1089" s="4">
        <v>94</v>
      </c>
      <c r="AM1089" s="4">
        <v>95</v>
      </c>
      <c r="AN1089" s="4">
        <v>95</v>
      </c>
      <c r="AO1089" s="2">
        <v>95</v>
      </c>
      <c r="AP1089" s="4">
        <v>95</v>
      </c>
      <c r="AQ1089" s="4">
        <v>96</v>
      </c>
      <c r="AR1089" s="4">
        <v>96</v>
      </c>
      <c r="AS1089" s="4">
        <v>96</v>
      </c>
      <c r="AT1089" s="4">
        <v>97</v>
      </c>
      <c r="AU1089" s="4">
        <v>97</v>
      </c>
      <c r="AV1089" s="4">
        <v>97</v>
      </c>
      <c r="AW1089" s="4">
        <v>97</v>
      </c>
      <c r="AX1089" s="4">
        <v>98</v>
      </c>
      <c r="AY1089" s="1">
        <v>98</v>
      </c>
      <c r="AZ1089" s="4">
        <v>98</v>
      </c>
      <c r="BA1089" s="4">
        <v>98</v>
      </c>
      <c r="BB1089" s="4">
        <v>98</v>
      </c>
      <c r="BC1089" s="4">
        <v>99</v>
      </c>
      <c r="BD1089" s="4">
        <v>99</v>
      </c>
      <c r="BE1089" s="4">
        <v>99</v>
      </c>
      <c r="BF1089" s="4">
        <v>99</v>
      </c>
      <c r="BG1089" s="4">
        <v>99</v>
      </c>
      <c r="BH1089" s="4">
        <v>99</v>
      </c>
      <c r="BI1089" s="2">
        <v>100</v>
      </c>
      <c r="BJ1089" s="17" t="s">
        <v>0</v>
      </c>
    </row>
    <row r="1090" spans="1:62">
      <c r="A1090" s="4" t="s">
        <v>924</v>
      </c>
      <c r="B1090" s="14">
        <v>5</v>
      </c>
      <c r="C1090" s="14">
        <v>7</v>
      </c>
      <c r="D1090" s="14">
        <v>9</v>
      </c>
      <c r="E1090" s="14">
        <v>11</v>
      </c>
      <c r="F1090" s="14">
        <v>13</v>
      </c>
      <c r="G1090" s="14">
        <v>15</v>
      </c>
      <c r="H1090" s="14">
        <v>17</v>
      </c>
      <c r="I1090" s="4">
        <v>19</v>
      </c>
      <c r="J1090" s="15">
        <v>21</v>
      </c>
      <c r="K1090" s="1">
        <v>23</v>
      </c>
      <c r="L1090" s="4">
        <v>25</v>
      </c>
      <c r="M1090" s="4">
        <v>27</v>
      </c>
      <c r="N1090" s="4">
        <v>29</v>
      </c>
      <c r="O1090" s="4">
        <v>31</v>
      </c>
      <c r="P1090" s="4">
        <v>33</v>
      </c>
      <c r="Q1090" s="4">
        <v>35</v>
      </c>
      <c r="R1090" s="15">
        <v>37</v>
      </c>
      <c r="S1090" s="4">
        <v>39</v>
      </c>
      <c r="T1090" s="4">
        <v>41</v>
      </c>
      <c r="U1090" s="2">
        <v>43</v>
      </c>
      <c r="V1090" s="4">
        <v>45</v>
      </c>
      <c r="W1090" s="4">
        <v>47</v>
      </c>
      <c r="X1090" s="15">
        <v>49</v>
      </c>
      <c r="Y1090" s="4">
        <v>51</v>
      </c>
      <c r="Z1090" s="4">
        <v>53</v>
      </c>
      <c r="AA1090" s="4">
        <v>55</v>
      </c>
      <c r="AB1090" s="4">
        <v>57</v>
      </c>
      <c r="AC1090" s="4">
        <v>59</v>
      </c>
      <c r="AD1090" s="15">
        <v>61</v>
      </c>
      <c r="AE1090" s="1">
        <v>63</v>
      </c>
      <c r="AF1090" s="4">
        <v>65</v>
      </c>
      <c r="AG1090" s="4">
        <v>67</v>
      </c>
      <c r="AH1090" s="4">
        <v>69</v>
      </c>
      <c r="AI1090" s="4">
        <v>71</v>
      </c>
      <c r="AJ1090" s="4">
        <v>73</v>
      </c>
      <c r="AK1090" s="4">
        <v>75</v>
      </c>
      <c r="AL1090" s="4">
        <v>77</v>
      </c>
      <c r="AM1090" s="4">
        <v>79</v>
      </c>
      <c r="AN1090" s="4">
        <v>81</v>
      </c>
      <c r="AO1090" s="2">
        <v>83</v>
      </c>
      <c r="AP1090" s="4">
        <v>85</v>
      </c>
      <c r="AQ1090" s="4">
        <v>87</v>
      </c>
      <c r="AR1090" s="4">
        <v>89</v>
      </c>
      <c r="AS1090" s="4">
        <v>91</v>
      </c>
      <c r="AT1090" s="4">
        <v>93</v>
      </c>
      <c r="AU1090" s="4">
        <v>95</v>
      </c>
      <c r="AV1090" s="4">
        <v>97</v>
      </c>
      <c r="AW1090" s="4">
        <v>99</v>
      </c>
      <c r="AX1090" s="4">
        <v>101</v>
      </c>
      <c r="AY1090" s="1">
        <v>103</v>
      </c>
      <c r="AZ1090" s="4">
        <v>105</v>
      </c>
      <c r="BA1090" s="4">
        <v>107</v>
      </c>
      <c r="BB1090" s="4">
        <v>109</v>
      </c>
      <c r="BC1090" s="4">
        <v>111</v>
      </c>
      <c r="BD1090" s="4">
        <v>113</v>
      </c>
      <c r="BE1090" s="4">
        <v>115</v>
      </c>
      <c r="BF1090" s="4">
        <v>117</v>
      </c>
      <c r="BG1090" s="4">
        <v>119</v>
      </c>
      <c r="BH1090" s="4">
        <v>121</v>
      </c>
      <c r="BI1090" s="2">
        <v>123</v>
      </c>
      <c r="BJ1090" s="17" t="s">
        <v>0</v>
      </c>
    </row>
    <row r="1091" spans="1:62">
      <c r="A1091" s="4" t="s">
        <v>925</v>
      </c>
      <c r="B1091" s="14">
        <v>25</v>
      </c>
      <c r="C1091" s="14">
        <v>30</v>
      </c>
      <c r="D1091" s="14">
        <v>35</v>
      </c>
      <c r="E1091" s="14">
        <v>40</v>
      </c>
      <c r="F1091" s="14">
        <v>45</v>
      </c>
      <c r="G1091" s="14">
        <v>50</v>
      </c>
      <c r="H1091" s="14">
        <v>55</v>
      </c>
      <c r="I1091" s="4">
        <v>60</v>
      </c>
      <c r="J1091" s="15">
        <v>65</v>
      </c>
      <c r="K1091" s="1">
        <v>70</v>
      </c>
      <c r="L1091" s="4">
        <v>75</v>
      </c>
      <c r="M1091" s="4">
        <v>80</v>
      </c>
      <c r="N1091" s="4">
        <v>85</v>
      </c>
      <c r="O1091" s="4">
        <v>90</v>
      </c>
      <c r="P1091" s="4">
        <v>95</v>
      </c>
      <c r="Q1091" s="4">
        <v>100</v>
      </c>
      <c r="R1091" s="15">
        <v>105</v>
      </c>
      <c r="S1091" s="4">
        <v>110</v>
      </c>
      <c r="T1091" s="4">
        <v>115</v>
      </c>
      <c r="U1091" s="2">
        <v>120</v>
      </c>
      <c r="V1091" s="4">
        <v>125</v>
      </c>
      <c r="W1091" s="4">
        <v>130</v>
      </c>
      <c r="X1091" s="15">
        <v>135</v>
      </c>
      <c r="Y1091" s="4">
        <v>140</v>
      </c>
      <c r="Z1091" s="4">
        <v>145</v>
      </c>
      <c r="AA1091" s="4">
        <v>150</v>
      </c>
      <c r="AB1091" s="4">
        <v>155</v>
      </c>
      <c r="AC1091" s="4">
        <v>160</v>
      </c>
      <c r="AD1091" s="15">
        <v>165</v>
      </c>
      <c r="AE1091" s="1">
        <v>170</v>
      </c>
      <c r="AF1091" s="4">
        <v>175</v>
      </c>
      <c r="AG1091" s="4">
        <v>180</v>
      </c>
      <c r="AH1091" s="4">
        <v>185</v>
      </c>
      <c r="AI1091" s="4">
        <v>190</v>
      </c>
      <c r="AJ1091" s="4">
        <v>195</v>
      </c>
      <c r="AK1091" s="4">
        <v>200</v>
      </c>
      <c r="AL1091" s="4">
        <v>205</v>
      </c>
      <c r="AM1091" s="4">
        <v>210</v>
      </c>
      <c r="AN1091" s="4">
        <v>215</v>
      </c>
      <c r="AO1091" s="2">
        <v>220</v>
      </c>
      <c r="AP1091" s="4">
        <v>225</v>
      </c>
      <c r="AQ1091" s="4">
        <v>230</v>
      </c>
      <c r="AR1091" s="4">
        <v>235</v>
      </c>
      <c r="AS1091" s="4">
        <v>240</v>
      </c>
      <c r="AT1091" s="4">
        <v>245</v>
      </c>
      <c r="AU1091" s="4">
        <v>250</v>
      </c>
      <c r="AV1091" s="4">
        <v>255</v>
      </c>
      <c r="AW1091" s="4">
        <v>260</v>
      </c>
      <c r="AX1091" s="4">
        <v>265</v>
      </c>
      <c r="AY1091" s="1">
        <v>270</v>
      </c>
      <c r="AZ1091" s="4">
        <v>275</v>
      </c>
      <c r="BA1091" s="4">
        <v>280</v>
      </c>
      <c r="BB1091" s="4">
        <v>285</v>
      </c>
      <c r="BC1091" s="4">
        <v>290</v>
      </c>
      <c r="BD1091" s="4">
        <v>295</v>
      </c>
      <c r="BE1091" s="4">
        <v>300</v>
      </c>
      <c r="BF1091" s="4">
        <v>305</v>
      </c>
      <c r="BG1091" s="4">
        <v>310</v>
      </c>
      <c r="BH1091" s="4">
        <v>315</v>
      </c>
      <c r="BI1091" s="2">
        <v>320</v>
      </c>
      <c r="BJ1091" s="17" t="s">
        <v>0</v>
      </c>
    </row>
    <row r="1092" spans="1:62">
      <c r="A1092" s="4" t="s">
        <v>3</v>
      </c>
      <c r="B1092" s="14"/>
      <c r="C1092" s="14"/>
      <c r="D1092" s="14"/>
      <c r="E1092" s="14"/>
      <c r="F1092" s="14"/>
      <c r="G1092" s="14"/>
      <c r="H1092" s="14"/>
      <c r="J1092" s="15"/>
      <c r="R1092" s="15"/>
      <c r="X1092" s="15"/>
      <c r="AD1092" s="15"/>
      <c r="BJ1092" s="17"/>
    </row>
    <row r="1093" spans="1:62">
      <c r="A1093" s="4" t="s">
        <v>926</v>
      </c>
      <c r="B1093" s="14"/>
      <c r="C1093" s="14"/>
      <c r="D1093" s="14"/>
      <c r="E1093" s="14"/>
      <c r="F1093" s="14"/>
      <c r="G1093" s="14"/>
      <c r="H1093" s="14"/>
      <c r="J1093" s="15"/>
      <c r="R1093" s="15"/>
      <c r="X1093" s="15"/>
      <c r="AD1093" s="15"/>
      <c r="BJ1093" s="17"/>
    </row>
    <row r="1094" spans="1:62">
      <c r="A1094" s="4" t="s">
        <v>565</v>
      </c>
      <c r="B1094" s="14">
        <v>10.6</v>
      </c>
      <c r="C1094" s="14">
        <v>12</v>
      </c>
      <c r="D1094" s="14">
        <v>13.3</v>
      </c>
      <c r="E1094" s="14">
        <v>14.6</v>
      </c>
      <c r="F1094" s="14">
        <v>16</v>
      </c>
      <c r="G1094" s="14">
        <v>17.3</v>
      </c>
      <c r="H1094" s="14">
        <v>18.600000000000001</v>
      </c>
      <c r="I1094" s="4">
        <v>20</v>
      </c>
      <c r="J1094" s="15">
        <v>21.3</v>
      </c>
      <c r="K1094" s="1">
        <v>22.6</v>
      </c>
      <c r="L1094" s="4">
        <v>24</v>
      </c>
      <c r="M1094" s="4">
        <v>25.3</v>
      </c>
      <c r="N1094" s="4">
        <v>26.6</v>
      </c>
      <c r="O1094" s="4">
        <v>28</v>
      </c>
      <c r="P1094" s="4">
        <v>29.3</v>
      </c>
      <c r="Q1094" s="4">
        <v>30.6</v>
      </c>
      <c r="R1094" s="15">
        <v>32</v>
      </c>
      <c r="S1094" s="4">
        <v>33.299999999999997</v>
      </c>
      <c r="T1094" s="4">
        <v>34.6</v>
      </c>
      <c r="U1094" s="2">
        <v>36</v>
      </c>
      <c r="V1094" s="4">
        <v>37.299999999999997</v>
      </c>
      <c r="W1094" s="4">
        <v>38.6</v>
      </c>
      <c r="X1094" s="15">
        <v>40</v>
      </c>
      <c r="Y1094" s="4">
        <v>41.3</v>
      </c>
      <c r="Z1094" s="4">
        <v>42.6</v>
      </c>
      <c r="AA1094" s="4">
        <v>44</v>
      </c>
      <c r="AB1094" s="4">
        <v>45.3</v>
      </c>
      <c r="AC1094" s="4">
        <v>46.6</v>
      </c>
      <c r="AD1094" s="15">
        <v>48</v>
      </c>
      <c r="AE1094" s="1">
        <v>49.3</v>
      </c>
      <c r="AF1094" s="4">
        <v>50.6</v>
      </c>
      <c r="AG1094" s="4">
        <v>52</v>
      </c>
      <c r="AH1094" s="4">
        <v>53.3</v>
      </c>
      <c r="AI1094" s="4">
        <v>54.6</v>
      </c>
      <c r="AJ1094" s="4">
        <v>56</v>
      </c>
      <c r="AK1094" s="4">
        <v>57.3</v>
      </c>
      <c r="AL1094" s="4">
        <v>58.6</v>
      </c>
      <c r="AM1094" s="4">
        <v>60</v>
      </c>
      <c r="AN1094" s="4">
        <v>61.3</v>
      </c>
      <c r="AO1094" s="2">
        <v>62.6</v>
      </c>
      <c r="AP1094" s="4">
        <v>64</v>
      </c>
      <c r="AQ1094" s="4">
        <v>65.3</v>
      </c>
      <c r="AR1094" s="4">
        <v>66.599999999999994</v>
      </c>
      <c r="AS1094" s="4">
        <v>68</v>
      </c>
      <c r="AT1094" s="4">
        <v>69.3</v>
      </c>
      <c r="AU1094" s="4">
        <v>70.599999999999994</v>
      </c>
      <c r="AV1094" s="4">
        <v>72</v>
      </c>
      <c r="AW1094" s="4">
        <v>73.3</v>
      </c>
      <c r="AX1094" s="4">
        <v>74.599999999999994</v>
      </c>
      <c r="AY1094" s="1">
        <v>76</v>
      </c>
      <c r="AZ1094" s="4">
        <v>77.3</v>
      </c>
      <c r="BA1094" s="4">
        <v>78.599999999999994</v>
      </c>
      <c r="BB1094" s="4">
        <v>80</v>
      </c>
      <c r="BC1094" s="4">
        <v>81.3</v>
      </c>
      <c r="BD1094" s="4">
        <v>82.6</v>
      </c>
      <c r="BE1094" s="4">
        <v>84</v>
      </c>
      <c r="BF1094" s="4">
        <v>85.3</v>
      </c>
      <c r="BG1094" s="4">
        <v>86.6</v>
      </c>
      <c r="BH1094" s="4">
        <v>88</v>
      </c>
      <c r="BI1094" s="2">
        <v>89.3</v>
      </c>
      <c r="BJ1094" s="17" t="s">
        <v>0</v>
      </c>
    </row>
    <row r="1095" spans="1:62">
      <c r="A1095" s="4" t="s">
        <v>927</v>
      </c>
      <c r="B1095" s="14">
        <v>3</v>
      </c>
      <c r="C1095" s="14">
        <v>3</v>
      </c>
      <c r="D1095" s="14">
        <v>4</v>
      </c>
      <c r="E1095" s="14">
        <v>4</v>
      </c>
      <c r="F1095" s="14">
        <v>5</v>
      </c>
      <c r="G1095" s="14">
        <v>5</v>
      </c>
      <c r="H1095" s="14">
        <v>6</v>
      </c>
      <c r="I1095" s="4">
        <v>6</v>
      </c>
      <c r="J1095" s="15">
        <v>7</v>
      </c>
      <c r="K1095" s="1">
        <v>7</v>
      </c>
      <c r="L1095" s="4">
        <v>8</v>
      </c>
      <c r="M1095" s="4">
        <v>8</v>
      </c>
      <c r="N1095" s="4">
        <v>9</v>
      </c>
      <c r="O1095" s="4">
        <v>9</v>
      </c>
      <c r="P1095" s="4">
        <v>10</v>
      </c>
      <c r="Q1095" s="4">
        <v>10</v>
      </c>
      <c r="R1095" s="15">
        <v>11</v>
      </c>
      <c r="S1095" s="4">
        <v>11</v>
      </c>
      <c r="T1095" s="4">
        <v>12</v>
      </c>
      <c r="U1095" s="2">
        <v>12</v>
      </c>
      <c r="V1095" s="4">
        <v>13</v>
      </c>
      <c r="W1095" s="4">
        <v>13</v>
      </c>
      <c r="X1095" s="15">
        <v>14</v>
      </c>
      <c r="Y1095" s="4">
        <v>14</v>
      </c>
      <c r="Z1095" s="4">
        <v>15</v>
      </c>
      <c r="AA1095" s="4">
        <v>15</v>
      </c>
      <c r="AB1095" s="4">
        <v>16</v>
      </c>
      <c r="AC1095" s="4">
        <v>16</v>
      </c>
      <c r="AD1095" s="15">
        <v>17</v>
      </c>
      <c r="AE1095" s="1">
        <v>17</v>
      </c>
      <c r="AF1095" s="4">
        <v>18</v>
      </c>
      <c r="AG1095" s="4">
        <v>18</v>
      </c>
      <c r="AH1095" s="4">
        <v>19</v>
      </c>
      <c r="AI1095" s="4">
        <v>19</v>
      </c>
      <c r="AJ1095" s="4">
        <v>20</v>
      </c>
      <c r="AK1095" s="4">
        <v>20</v>
      </c>
      <c r="AL1095" s="4">
        <v>21</v>
      </c>
      <c r="AM1095" s="4">
        <v>21</v>
      </c>
      <c r="AN1095" s="4">
        <v>22</v>
      </c>
      <c r="AO1095" s="2">
        <v>22</v>
      </c>
      <c r="AP1095" s="4">
        <v>23</v>
      </c>
      <c r="AQ1095" s="4">
        <v>23</v>
      </c>
      <c r="AR1095" s="4">
        <v>24</v>
      </c>
      <c r="AS1095" s="4">
        <v>24</v>
      </c>
      <c r="AT1095" s="4">
        <v>25</v>
      </c>
      <c r="AU1095" s="4">
        <v>25</v>
      </c>
      <c r="AV1095" s="4">
        <v>26</v>
      </c>
      <c r="AW1095" s="4">
        <v>26</v>
      </c>
      <c r="AX1095" s="4">
        <v>27</v>
      </c>
      <c r="AY1095" s="1">
        <v>27</v>
      </c>
      <c r="AZ1095" s="4">
        <v>28</v>
      </c>
      <c r="BA1095" s="4">
        <v>28</v>
      </c>
      <c r="BB1095" s="4">
        <v>29</v>
      </c>
      <c r="BC1095" s="4">
        <v>29</v>
      </c>
      <c r="BD1095" s="4">
        <v>30</v>
      </c>
      <c r="BE1095" s="4">
        <v>30</v>
      </c>
      <c r="BF1095" s="4">
        <v>31</v>
      </c>
      <c r="BG1095" s="4">
        <v>31</v>
      </c>
      <c r="BH1095" s="4">
        <v>32</v>
      </c>
      <c r="BI1095" s="2">
        <v>32</v>
      </c>
      <c r="BJ1095" s="17" t="s">
        <v>0</v>
      </c>
    </row>
    <row r="1096" spans="1:62">
      <c r="A1096" s="4" t="s">
        <v>928</v>
      </c>
      <c r="B1096" s="14">
        <v>20</v>
      </c>
      <c r="C1096" s="14">
        <v>24</v>
      </c>
      <c r="D1096" s="14">
        <v>28</v>
      </c>
      <c r="E1096" s="14">
        <v>32</v>
      </c>
      <c r="F1096" s="14">
        <v>36</v>
      </c>
      <c r="G1096" s="14">
        <v>40</v>
      </c>
      <c r="H1096" s="14">
        <v>44</v>
      </c>
      <c r="I1096" s="4">
        <v>47</v>
      </c>
      <c r="J1096" s="15">
        <v>51</v>
      </c>
      <c r="K1096" s="1">
        <v>54</v>
      </c>
      <c r="L1096" s="4">
        <v>57</v>
      </c>
      <c r="M1096" s="4">
        <v>60</v>
      </c>
      <c r="N1096" s="4">
        <v>63</v>
      </c>
      <c r="O1096" s="4">
        <v>66</v>
      </c>
      <c r="P1096" s="4">
        <v>69</v>
      </c>
      <c r="Q1096" s="4">
        <v>72</v>
      </c>
      <c r="R1096" s="15">
        <v>74</v>
      </c>
      <c r="S1096" s="4">
        <v>75</v>
      </c>
      <c r="T1096" s="4">
        <v>75</v>
      </c>
      <c r="U1096" s="2">
        <v>75</v>
      </c>
      <c r="V1096" s="4">
        <v>75</v>
      </c>
      <c r="W1096" s="4">
        <v>75</v>
      </c>
      <c r="X1096" s="15">
        <v>75</v>
      </c>
      <c r="Y1096" s="4">
        <v>75</v>
      </c>
      <c r="Z1096" s="4">
        <v>75</v>
      </c>
      <c r="AA1096" s="4">
        <v>75</v>
      </c>
      <c r="AB1096" s="4">
        <v>75</v>
      </c>
      <c r="AC1096" s="4">
        <v>75</v>
      </c>
      <c r="AD1096" s="15">
        <v>75</v>
      </c>
      <c r="AE1096" s="1">
        <v>75</v>
      </c>
      <c r="AF1096" s="4">
        <v>75</v>
      </c>
      <c r="AG1096" s="4">
        <v>75</v>
      </c>
      <c r="AH1096" s="4">
        <v>75</v>
      </c>
      <c r="AI1096" s="4">
        <v>75</v>
      </c>
      <c r="AJ1096" s="4">
        <v>75</v>
      </c>
      <c r="AK1096" s="4">
        <v>75</v>
      </c>
      <c r="AL1096" s="4">
        <v>75</v>
      </c>
      <c r="AM1096" s="4">
        <v>75</v>
      </c>
      <c r="AN1096" s="4">
        <v>75</v>
      </c>
      <c r="AO1096" s="2">
        <v>75</v>
      </c>
      <c r="AP1096" s="4">
        <v>75</v>
      </c>
      <c r="AQ1096" s="4">
        <v>75</v>
      </c>
      <c r="AR1096" s="4">
        <v>75</v>
      </c>
      <c r="AS1096" s="4">
        <v>75</v>
      </c>
      <c r="AT1096" s="4">
        <v>75</v>
      </c>
      <c r="AU1096" s="4">
        <v>75</v>
      </c>
      <c r="AV1096" s="4">
        <v>75</v>
      </c>
      <c r="AW1096" s="4">
        <v>75</v>
      </c>
      <c r="AX1096" s="4">
        <v>75</v>
      </c>
      <c r="AY1096" s="1">
        <v>75</v>
      </c>
      <c r="AZ1096" s="4">
        <v>75</v>
      </c>
      <c r="BA1096" s="4">
        <v>75</v>
      </c>
      <c r="BB1096" s="4">
        <v>75</v>
      </c>
      <c r="BC1096" s="4">
        <v>75</v>
      </c>
      <c r="BD1096" s="4">
        <v>75</v>
      </c>
      <c r="BE1096" s="4">
        <v>75</v>
      </c>
      <c r="BF1096" s="4">
        <v>75</v>
      </c>
      <c r="BG1096" s="4">
        <v>75</v>
      </c>
      <c r="BH1096" s="4">
        <v>75</v>
      </c>
      <c r="BI1096" s="2">
        <v>75</v>
      </c>
      <c r="BJ1096" s="17" t="s">
        <v>0</v>
      </c>
    </row>
    <row r="1097" spans="1:62">
      <c r="A1097" s="4" t="s">
        <v>3</v>
      </c>
      <c r="B1097" s="14"/>
      <c r="C1097" s="14"/>
      <c r="D1097" s="14"/>
      <c r="E1097" s="14"/>
      <c r="F1097" s="14"/>
      <c r="G1097" s="14"/>
      <c r="H1097" s="14"/>
      <c r="J1097" s="15"/>
      <c r="R1097" s="15"/>
      <c r="X1097" s="15"/>
      <c r="AD1097" s="15"/>
      <c r="BJ1097" s="17"/>
    </row>
    <row r="1098" spans="1:62">
      <c r="B1098" s="14"/>
      <c r="C1098" s="14"/>
      <c r="D1098" s="14"/>
      <c r="E1098" s="14"/>
      <c r="F1098" s="14"/>
      <c r="G1098" s="14"/>
      <c r="H1098" s="14"/>
      <c r="J1098" s="15"/>
      <c r="R1098" s="15"/>
      <c r="X1098" s="15"/>
      <c r="AD1098" s="15"/>
      <c r="BJ1098" s="17"/>
    </row>
    <row r="1099" spans="1:62">
      <c r="A1099" s="4" t="s">
        <v>929</v>
      </c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A1100" s="4" t="s">
        <v>565</v>
      </c>
      <c r="B1100" s="14">
        <v>13.3</v>
      </c>
      <c r="C1100" s="14">
        <v>15.3</v>
      </c>
      <c r="D1100" s="14">
        <v>17.3</v>
      </c>
      <c r="E1100" s="14">
        <v>19.3</v>
      </c>
      <c r="F1100" s="14">
        <v>21.3</v>
      </c>
      <c r="G1100" s="14">
        <v>23.3</v>
      </c>
      <c r="H1100" s="14">
        <v>25.3</v>
      </c>
      <c r="I1100" s="4">
        <v>27.3</v>
      </c>
      <c r="J1100" s="15">
        <v>29.3</v>
      </c>
      <c r="K1100" s="1">
        <v>31.3</v>
      </c>
      <c r="L1100" s="4">
        <v>33.299999999999997</v>
      </c>
      <c r="M1100" s="4">
        <v>35.299999999999997</v>
      </c>
      <c r="N1100" s="4">
        <v>37.299999999999997</v>
      </c>
      <c r="O1100" s="4">
        <v>39.299999999999997</v>
      </c>
      <c r="P1100" s="4">
        <v>41.3</v>
      </c>
      <c r="Q1100" s="4">
        <v>43.3</v>
      </c>
      <c r="R1100" s="15">
        <v>45.3</v>
      </c>
      <c r="S1100" s="4">
        <v>47.3</v>
      </c>
      <c r="T1100" s="4">
        <v>49.3</v>
      </c>
      <c r="U1100" s="2">
        <v>51.3</v>
      </c>
      <c r="V1100" s="4">
        <v>53.3</v>
      </c>
      <c r="W1100" s="4">
        <v>55.3</v>
      </c>
      <c r="X1100" s="15">
        <v>57.3</v>
      </c>
      <c r="Y1100" s="4">
        <v>59.3</v>
      </c>
      <c r="Z1100" s="4">
        <v>61.3</v>
      </c>
      <c r="AA1100" s="4">
        <v>63.3</v>
      </c>
      <c r="AB1100" s="4">
        <v>65.3</v>
      </c>
      <c r="AC1100" s="4">
        <v>67.3</v>
      </c>
      <c r="AD1100" s="15">
        <v>69.3</v>
      </c>
      <c r="AE1100" s="1">
        <v>71.3</v>
      </c>
      <c r="AF1100" s="4">
        <v>73.3</v>
      </c>
      <c r="AG1100" s="4">
        <v>75.3</v>
      </c>
      <c r="AH1100" s="4">
        <v>77.3</v>
      </c>
      <c r="AI1100" s="4">
        <v>79.3</v>
      </c>
      <c r="AJ1100" s="4">
        <v>81.3</v>
      </c>
      <c r="AK1100" s="4">
        <v>83.3</v>
      </c>
      <c r="AL1100" s="4">
        <v>85.3</v>
      </c>
      <c r="AM1100" s="4">
        <v>87.3</v>
      </c>
      <c r="AN1100" s="4">
        <v>89.3</v>
      </c>
      <c r="AO1100" s="2">
        <v>91.3</v>
      </c>
      <c r="AP1100" s="4">
        <v>93.3</v>
      </c>
      <c r="AQ1100" s="4">
        <v>95.3</v>
      </c>
      <c r="AR1100" s="4">
        <v>97.3</v>
      </c>
      <c r="AS1100" s="4">
        <v>99.3</v>
      </c>
      <c r="AT1100" s="4">
        <v>101.3</v>
      </c>
      <c r="AU1100" s="4">
        <v>103.3</v>
      </c>
      <c r="AV1100" s="4">
        <v>105.3</v>
      </c>
      <c r="AW1100" s="4">
        <v>107.3</v>
      </c>
      <c r="AX1100" s="4">
        <v>109.3</v>
      </c>
      <c r="AY1100" s="1">
        <v>111.3</v>
      </c>
      <c r="AZ1100" s="4">
        <v>113.3</v>
      </c>
      <c r="BA1100" s="4">
        <v>115.3</v>
      </c>
      <c r="BB1100" s="4">
        <v>117.3</v>
      </c>
      <c r="BC1100" s="4">
        <v>119.3</v>
      </c>
      <c r="BD1100" s="4">
        <v>121.3</v>
      </c>
      <c r="BE1100" s="4">
        <v>123.3</v>
      </c>
      <c r="BF1100" s="4">
        <v>125.3</v>
      </c>
      <c r="BG1100" s="4">
        <v>127.3</v>
      </c>
      <c r="BH1100" s="4">
        <v>129.30000000000001</v>
      </c>
      <c r="BI1100" s="2">
        <v>131.30000000000001</v>
      </c>
      <c r="BJ1100" s="17" t="s">
        <v>0</v>
      </c>
    </row>
    <row r="1101" spans="1:62">
      <c r="A1101" s="4" t="s">
        <v>930</v>
      </c>
      <c r="B1101" s="14" t="s">
        <v>0</v>
      </c>
      <c r="C1101" s="14"/>
      <c r="D1101" s="14"/>
      <c r="E1101" s="14"/>
      <c r="F1101" s="14"/>
      <c r="G1101" s="14"/>
      <c r="H1101" s="14"/>
      <c r="J1101" s="15"/>
      <c r="R1101" s="15"/>
      <c r="X1101" s="15"/>
      <c r="AD1101" s="15"/>
      <c r="BJ1101" s="17"/>
    </row>
    <row r="1102" spans="1:62">
      <c r="A1102" s="4" t="s">
        <v>931</v>
      </c>
      <c r="B1102" s="14">
        <v>40</v>
      </c>
      <c r="C1102" s="14">
        <v>60</v>
      </c>
      <c r="D1102" s="14">
        <v>80</v>
      </c>
      <c r="E1102" s="14">
        <v>100</v>
      </c>
      <c r="F1102" s="14">
        <v>120</v>
      </c>
      <c r="G1102" s="14">
        <v>140</v>
      </c>
      <c r="H1102" s="14">
        <v>160</v>
      </c>
      <c r="I1102" s="4">
        <v>180</v>
      </c>
      <c r="J1102" s="15">
        <v>200</v>
      </c>
      <c r="K1102" s="1">
        <v>220</v>
      </c>
      <c r="L1102" s="4">
        <v>240</v>
      </c>
      <c r="M1102" s="4">
        <v>260</v>
      </c>
      <c r="N1102" s="4">
        <v>280</v>
      </c>
      <c r="O1102" s="4">
        <v>300</v>
      </c>
      <c r="P1102" s="4">
        <v>320</v>
      </c>
      <c r="Q1102" s="4">
        <v>340</v>
      </c>
      <c r="R1102" s="15">
        <v>360</v>
      </c>
      <c r="S1102" s="4">
        <v>380</v>
      </c>
      <c r="T1102" s="4">
        <v>400</v>
      </c>
      <c r="U1102" s="2">
        <v>420</v>
      </c>
      <c r="V1102" s="4">
        <v>440</v>
      </c>
      <c r="W1102" s="4">
        <v>460</v>
      </c>
      <c r="X1102" s="15">
        <v>480</v>
      </c>
      <c r="Y1102" s="4">
        <v>500</v>
      </c>
      <c r="Z1102" s="4">
        <v>520</v>
      </c>
      <c r="AA1102" s="4">
        <v>540</v>
      </c>
      <c r="AB1102" s="4">
        <v>560</v>
      </c>
      <c r="AC1102" s="4">
        <v>580</v>
      </c>
      <c r="AD1102" s="15">
        <v>600</v>
      </c>
      <c r="AE1102" s="1">
        <v>620</v>
      </c>
      <c r="AF1102" s="4">
        <v>640</v>
      </c>
      <c r="AG1102" s="4">
        <v>660</v>
      </c>
      <c r="AH1102" s="4">
        <v>680</v>
      </c>
      <c r="AI1102" s="4">
        <v>700</v>
      </c>
      <c r="AJ1102" s="4">
        <v>720</v>
      </c>
      <c r="AK1102" s="4">
        <v>740</v>
      </c>
      <c r="AL1102" s="4">
        <v>760</v>
      </c>
      <c r="AM1102" s="4">
        <v>780</v>
      </c>
      <c r="AN1102" s="4">
        <v>800</v>
      </c>
      <c r="AO1102" s="2">
        <v>820</v>
      </c>
      <c r="AP1102" s="4">
        <v>840</v>
      </c>
      <c r="AQ1102" s="4">
        <v>860</v>
      </c>
      <c r="AR1102" s="4">
        <v>880</v>
      </c>
      <c r="AS1102" s="4">
        <v>900</v>
      </c>
      <c r="AT1102" s="4">
        <v>920</v>
      </c>
      <c r="AU1102" s="4">
        <v>940</v>
      </c>
      <c r="AV1102" s="4">
        <v>960</v>
      </c>
      <c r="AW1102" s="4">
        <v>980</v>
      </c>
      <c r="AX1102" s="4">
        <v>1000</v>
      </c>
      <c r="AY1102" s="1">
        <v>1020</v>
      </c>
      <c r="AZ1102" s="4">
        <v>1040</v>
      </c>
      <c r="BA1102" s="4">
        <v>1060</v>
      </c>
      <c r="BB1102" s="4">
        <v>1080</v>
      </c>
      <c r="BC1102" s="4">
        <v>1100</v>
      </c>
      <c r="BD1102" s="4">
        <v>1120</v>
      </c>
      <c r="BE1102" s="4">
        <v>1140</v>
      </c>
      <c r="BF1102" s="4">
        <v>1160</v>
      </c>
      <c r="BG1102" s="4">
        <v>1180</v>
      </c>
      <c r="BH1102" s="4">
        <v>1200</v>
      </c>
      <c r="BI1102" s="2">
        <v>1220</v>
      </c>
      <c r="BJ1102" s="17" t="s">
        <v>0</v>
      </c>
    </row>
    <row r="1103" spans="1:62">
      <c r="A1103" s="4" t="s">
        <v>3</v>
      </c>
      <c r="B1103" s="14"/>
      <c r="C1103" s="14"/>
      <c r="D1103" s="14"/>
      <c r="E1103" s="14"/>
      <c r="F1103" s="14"/>
      <c r="G1103" s="14"/>
      <c r="H1103" s="14"/>
      <c r="J1103" s="15"/>
      <c r="R1103" s="15"/>
      <c r="X1103" s="15"/>
      <c r="AD1103" s="15"/>
      <c r="BJ1103" s="17"/>
    </row>
    <row r="1104" spans="1:62">
      <c r="A1104" s="4" t="s">
        <v>932</v>
      </c>
      <c r="B1104" s="14"/>
      <c r="C1104" s="14"/>
      <c r="D1104" s="14"/>
      <c r="E1104" s="14"/>
      <c r="F1104" s="14"/>
      <c r="G1104" s="14"/>
      <c r="H1104" s="14"/>
      <c r="J1104" s="15"/>
      <c r="R1104" s="15"/>
      <c r="X1104" s="15"/>
      <c r="AD1104" s="15"/>
      <c r="BJ1104" s="17"/>
    </row>
    <row r="1105" spans="1:62">
      <c r="A1105" s="4" t="s">
        <v>565</v>
      </c>
      <c r="B1105" s="14">
        <v>4</v>
      </c>
      <c r="C1105" s="14">
        <v>4.5999999999999996</v>
      </c>
      <c r="D1105" s="14">
        <v>5.3</v>
      </c>
      <c r="E1105" s="14">
        <v>6</v>
      </c>
      <c r="F1105" s="14">
        <v>6.6</v>
      </c>
      <c r="G1105" s="14">
        <v>7.3</v>
      </c>
      <c r="H1105" s="14">
        <v>8</v>
      </c>
      <c r="I1105" s="4">
        <v>8</v>
      </c>
      <c r="J1105" s="15">
        <v>8</v>
      </c>
      <c r="K1105" s="1">
        <v>8</v>
      </c>
      <c r="L1105" s="4">
        <v>8</v>
      </c>
      <c r="M1105" s="4">
        <v>8</v>
      </c>
      <c r="N1105" s="4">
        <v>8</v>
      </c>
      <c r="O1105" s="4">
        <v>8</v>
      </c>
      <c r="P1105" s="4">
        <v>8</v>
      </c>
      <c r="Q1105" s="4">
        <v>8</v>
      </c>
      <c r="R1105" s="15">
        <v>8</v>
      </c>
      <c r="S1105" s="4">
        <v>8</v>
      </c>
      <c r="T1105" s="4">
        <v>8</v>
      </c>
      <c r="U1105" s="2">
        <v>8</v>
      </c>
      <c r="V1105" s="4">
        <v>8</v>
      </c>
      <c r="W1105" s="4">
        <v>8</v>
      </c>
      <c r="X1105" s="15">
        <v>8</v>
      </c>
      <c r="Y1105" s="4">
        <v>8</v>
      </c>
      <c r="Z1105" s="4">
        <v>8</v>
      </c>
      <c r="AA1105" s="4">
        <v>8</v>
      </c>
      <c r="AB1105" s="4">
        <v>8</v>
      </c>
      <c r="AC1105" s="4">
        <v>8</v>
      </c>
      <c r="AD1105" s="15">
        <v>8</v>
      </c>
      <c r="AE1105" s="1">
        <v>8</v>
      </c>
      <c r="AF1105" s="4">
        <v>8</v>
      </c>
      <c r="AG1105" s="4">
        <v>8</v>
      </c>
      <c r="AH1105" s="4">
        <v>8</v>
      </c>
      <c r="AI1105" s="4">
        <v>8</v>
      </c>
      <c r="AJ1105" s="4">
        <v>8</v>
      </c>
      <c r="AK1105" s="4">
        <v>8</v>
      </c>
      <c r="AL1105" s="4">
        <v>8</v>
      </c>
      <c r="AM1105" s="4">
        <v>8</v>
      </c>
      <c r="AN1105" s="4">
        <v>8</v>
      </c>
      <c r="AO1105" s="2">
        <v>8</v>
      </c>
      <c r="AP1105" s="4">
        <v>8</v>
      </c>
      <c r="AQ1105" s="4">
        <v>8</v>
      </c>
      <c r="AR1105" s="4">
        <v>8</v>
      </c>
      <c r="AS1105" s="4">
        <v>8</v>
      </c>
      <c r="AT1105" s="4">
        <v>8</v>
      </c>
      <c r="AU1105" s="4">
        <v>8</v>
      </c>
      <c r="AV1105" s="4">
        <v>8</v>
      </c>
      <c r="AW1105" s="4">
        <v>8</v>
      </c>
      <c r="AX1105" s="4">
        <v>8</v>
      </c>
      <c r="AY1105" s="1">
        <v>8</v>
      </c>
      <c r="AZ1105" s="4">
        <v>8</v>
      </c>
      <c r="BA1105" s="4">
        <v>8</v>
      </c>
      <c r="BB1105" s="4">
        <v>8</v>
      </c>
      <c r="BC1105" s="4">
        <v>8</v>
      </c>
      <c r="BD1105" s="4">
        <v>8</v>
      </c>
      <c r="BE1105" s="4">
        <v>8</v>
      </c>
      <c r="BF1105" s="4">
        <v>8</v>
      </c>
      <c r="BG1105" s="4">
        <v>8</v>
      </c>
      <c r="BH1105" s="4">
        <v>8</v>
      </c>
      <c r="BI1105" s="2">
        <v>8</v>
      </c>
      <c r="BJ1105" s="17" t="s">
        <v>0</v>
      </c>
    </row>
    <row r="1106" spans="1:62">
      <c r="A1106" s="4" t="s">
        <v>933</v>
      </c>
      <c r="B1106" s="14">
        <v>5</v>
      </c>
      <c r="C1106" s="14">
        <v>6</v>
      </c>
      <c r="D1106" s="14">
        <v>7</v>
      </c>
      <c r="E1106" s="14">
        <v>8</v>
      </c>
      <c r="F1106" s="14">
        <v>10</v>
      </c>
      <c r="G1106" s="14">
        <v>11</v>
      </c>
      <c r="H1106" s="14">
        <v>12</v>
      </c>
      <c r="I1106" s="4">
        <v>13</v>
      </c>
      <c r="J1106" s="15">
        <v>17</v>
      </c>
      <c r="K1106" s="1">
        <v>21</v>
      </c>
      <c r="L1106" s="4">
        <v>25</v>
      </c>
      <c r="M1106" s="4">
        <v>28</v>
      </c>
      <c r="N1106" s="4">
        <v>32</v>
      </c>
      <c r="O1106" s="4">
        <v>36</v>
      </c>
      <c r="P1106" s="4">
        <v>40</v>
      </c>
      <c r="Q1106" s="4">
        <v>43</v>
      </c>
      <c r="R1106" s="15">
        <v>56</v>
      </c>
      <c r="S1106" s="4">
        <v>68</v>
      </c>
      <c r="T1106" s="4">
        <v>81</v>
      </c>
      <c r="U1106" s="2">
        <v>93</v>
      </c>
      <c r="V1106" s="4">
        <v>106</v>
      </c>
      <c r="W1106" s="4">
        <v>118</v>
      </c>
      <c r="X1106" s="4">
        <f>W1106+23</f>
        <v>141</v>
      </c>
      <c r="Y1106" s="4">
        <f>X1106+22</f>
        <v>163</v>
      </c>
      <c r="Z1106" s="4">
        <f>Y1106+23</f>
        <v>186</v>
      </c>
      <c r="AA1106" s="4">
        <f t="shared" ref="AA1106" si="86">Z1106+22</f>
        <v>208</v>
      </c>
      <c r="AB1106" s="4">
        <f t="shared" ref="AB1106" si="87">AA1106+23</f>
        <v>231</v>
      </c>
      <c r="AC1106" s="4">
        <f t="shared" ref="AC1106" si="88">AB1106+22</f>
        <v>253</v>
      </c>
      <c r="AD1106" s="4">
        <f>AC1106+32</f>
        <v>285</v>
      </c>
      <c r="AE1106" s="4">
        <f>AD1106+31</f>
        <v>316</v>
      </c>
      <c r="AF1106" s="4">
        <f>AE1106+31</f>
        <v>347</v>
      </c>
      <c r="AG1106" s="4">
        <f t="shared" ref="AG1106" si="89">AF1106+31</f>
        <v>378</v>
      </c>
      <c r="AH1106" s="4">
        <f t="shared" ref="AH1106" si="90">AG1106+32</f>
        <v>410</v>
      </c>
      <c r="AI1106" s="4">
        <f t="shared" ref="AI1106:AK1106" si="91">AH1106+31</f>
        <v>441</v>
      </c>
      <c r="AJ1106" s="4">
        <f t="shared" si="91"/>
        <v>472</v>
      </c>
      <c r="AK1106" s="4">
        <f t="shared" si="91"/>
        <v>503</v>
      </c>
      <c r="AL1106" s="4">
        <f t="shared" ref="AL1106" si="92">AK1106+32</f>
        <v>535</v>
      </c>
      <c r="AM1106" s="4">
        <f t="shared" ref="AM1106:AO1106" si="93">AL1106+31</f>
        <v>566</v>
      </c>
      <c r="AN1106" s="4">
        <f t="shared" si="93"/>
        <v>597</v>
      </c>
      <c r="AO1106" s="4">
        <f t="shared" si="93"/>
        <v>628</v>
      </c>
      <c r="AP1106" s="4">
        <f t="shared" ref="AP1106" si="94">AO1106+32</f>
        <v>660</v>
      </c>
      <c r="AQ1106" s="4">
        <f t="shared" ref="AQ1106:AS1106" si="95">AP1106+31</f>
        <v>691</v>
      </c>
      <c r="AR1106" s="4">
        <f t="shared" si="95"/>
        <v>722</v>
      </c>
      <c r="AS1106" s="4">
        <f t="shared" si="95"/>
        <v>753</v>
      </c>
      <c r="AT1106" s="4">
        <f t="shared" ref="AT1106" si="96">AS1106+32</f>
        <v>785</v>
      </c>
      <c r="AU1106" s="4">
        <f t="shared" ref="AU1106:AW1106" si="97">AT1106+31</f>
        <v>816</v>
      </c>
      <c r="AV1106" s="4">
        <f t="shared" si="97"/>
        <v>847</v>
      </c>
      <c r="AW1106" s="4">
        <f t="shared" si="97"/>
        <v>878</v>
      </c>
      <c r="AX1106" s="4">
        <f t="shared" ref="AX1106" si="98">AW1106+32</f>
        <v>910</v>
      </c>
      <c r="AY1106" s="4">
        <f t="shared" ref="AY1106:BA1106" si="99">AX1106+31</f>
        <v>941</v>
      </c>
      <c r="AZ1106" s="4">
        <f t="shared" si="99"/>
        <v>972</v>
      </c>
      <c r="BA1106" s="4">
        <f t="shared" si="99"/>
        <v>1003</v>
      </c>
      <c r="BB1106" s="4">
        <f t="shared" ref="BB1106" si="100">BA1106+32</f>
        <v>1035</v>
      </c>
      <c r="BC1106" s="4">
        <f t="shared" ref="BC1106:BE1106" si="101">BB1106+31</f>
        <v>1066</v>
      </c>
      <c r="BD1106" s="4">
        <f t="shared" si="101"/>
        <v>1097</v>
      </c>
      <c r="BE1106" s="4">
        <f t="shared" si="101"/>
        <v>1128</v>
      </c>
      <c r="BF1106" s="4">
        <f t="shared" ref="BF1106" si="102">BE1106+32</f>
        <v>1160</v>
      </c>
      <c r="BG1106" s="4">
        <f t="shared" ref="BG1106:BI1106" si="103">BF1106+31</f>
        <v>1191</v>
      </c>
      <c r="BH1106" s="4">
        <f t="shared" si="103"/>
        <v>1222</v>
      </c>
      <c r="BI1106" s="4">
        <f t="shared" si="103"/>
        <v>1253</v>
      </c>
      <c r="BJ1106" s="17" t="s">
        <v>0</v>
      </c>
    </row>
    <row r="1107" spans="1:62">
      <c r="A1107" s="4" t="s">
        <v>934</v>
      </c>
      <c r="B1107" s="14">
        <v>11</v>
      </c>
      <c r="C1107" s="14">
        <f>B1107+2</f>
        <v>13</v>
      </c>
      <c r="D1107" s="14">
        <f>C1107+3</f>
        <v>16</v>
      </c>
      <c r="E1107" s="14">
        <f t="shared" ref="E1107:I1107" si="104">D1107+2</f>
        <v>18</v>
      </c>
      <c r="F1107" s="14">
        <f>E1107+3</f>
        <v>21</v>
      </c>
      <c r="G1107" s="14">
        <f t="shared" si="104"/>
        <v>23</v>
      </c>
      <c r="H1107" s="14">
        <f t="shared" ref="H1107" si="105">G1107+3</f>
        <v>26</v>
      </c>
      <c r="I1107" s="14">
        <f t="shared" si="104"/>
        <v>28</v>
      </c>
      <c r="J1107" s="15">
        <f>I1107+5</f>
        <v>33</v>
      </c>
      <c r="K1107" s="15">
        <f t="shared" ref="K1107:Q1107" si="106">J1107+5</f>
        <v>38</v>
      </c>
      <c r="L1107" s="15">
        <f t="shared" si="106"/>
        <v>43</v>
      </c>
      <c r="M1107" s="15">
        <f t="shared" si="106"/>
        <v>48</v>
      </c>
      <c r="N1107" s="15">
        <f t="shared" si="106"/>
        <v>53</v>
      </c>
      <c r="O1107" s="15">
        <f t="shared" si="106"/>
        <v>58</v>
      </c>
      <c r="P1107" s="15">
        <f t="shared" si="106"/>
        <v>63</v>
      </c>
      <c r="Q1107" s="15">
        <f t="shared" si="106"/>
        <v>68</v>
      </c>
      <c r="R1107" s="15">
        <f>Q1107+15</f>
        <v>83</v>
      </c>
      <c r="S1107" s="15">
        <f>R1107+15</f>
        <v>98</v>
      </c>
      <c r="T1107" s="15">
        <f t="shared" ref="T1107:W1107" si="107">S1107+15</f>
        <v>113</v>
      </c>
      <c r="U1107" s="15">
        <f t="shared" si="107"/>
        <v>128</v>
      </c>
      <c r="V1107" s="15">
        <f t="shared" si="107"/>
        <v>143</v>
      </c>
      <c r="W1107" s="15">
        <f t="shared" si="107"/>
        <v>158</v>
      </c>
      <c r="X1107" s="15">
        <f>W1107+27</f>
        <v>185</v>
      </c>
      <c r="Y1107" s="15">
        <f>X1107+26</f>
        <v>211</v>
      </c>
      <c r="Z1107" s="15">
        <f t="shared" ref="Z1107:AC1107" si="108">Y1107+26</f>
        <v>237</v>
      </c>
      <c r="AA1107" s="15">
        <f t="shared" si="108"/>
        <v>263</v>
      </c>
      <c r="AB1107" s="15">
        <f>AA1107+27</f>
        <v>290</v>
      </c>
      <c r="AC1107" s="15">
        <f t="shared" si="108"/>
        <v>316</v>
      </c>
      <c r="AD1107" s="15">
        <f>AC1107+37</f>
        <v>353</v>
      </c>
      <c r="AE1107" s="15">
        <f>AD1107+38</f>
        <v>391</v>
      </c>
      <c r="AF1107" s="15">
        <f t="shared" ref="AF1107" si="109">AE1107+37</f>
        <v>428</v>
      </c>
      <c r="AG1107" s="15">
        <f>AF1107+38</f>
        <v>466</v>
      </c>
      <c r="AH1107" s="15">
        <f t="shared" ref="AH1107" si="110">AG1107+37</f>
        <v>503</v>
      </c>
      <c r="AI1107" s="15">
        <f t="shared" ref="AI1107" si="111">AH1107+38</f>
        <v>541</v>
      </c>
      <c r="AJ1107" s="15">
        <f t="shared" ref="AJ1107" si="112">AI1107+37</f>
        <v>578</v>
      </c>
      <c r="AK1107" s="15">
        <f t="shared" ref="AK1107" si="113">AJ1107+38</f>
        <v>616</v>
      </c>
      <c r="AL1107" s="15">
        <f t="shared" ref="AL1107" si="114">AK1107+37</f>
        <v>653</v>
      </c>
      <c r="AM1107" s="15">
        <f t="shared" ref="AM1107" si="115">AL1107+38</f>
        <v>691</v>
      </c>
      <c r="AN1107" s="15">
        <f t="shared" ref="AN1107" si="116">AM1107+37</f>
        <v>728</v>
      </c>
      <c r="AO1107" s="15">
        <f t="shared" ref="AO1107" si="117">AN1107+38</f>
        <v>766</v>
      </c>
      <c r="AP1107" s="15">
        <f t="shared" ref="AP1107" si="118">AO1107+37</f>
        <v>803</v>
      </c>
      <c r="AQ1107" s="15">
        <f t="shared" ref="AQ1107" si="119">AP1107+38</f>
        <v>841</v>
      </c>
      <c r="AR1107" s="15">
        <f t="shared" ref="AR1107" si="120">AQ1107+37</f>
        <v>878</v>
      </c>
      <c r="AS1107" s="15">
        <f t="shared" ref="AS1107" si="121">AR1107+38</f>
        <v>916</v>
      </c>
      <c r="AT1107" s="15">
        <f t="shared" ref="AT1107" si="122">AS1107+37</f>
        <v>953</v>
      </c>
      <c r="AU1107" s="15">
        <f t="shared" ref="AU1107" si="123">AT1107+38</f>
        <v>991</v>
      </c>
      <c r="AV1107" s="15">
        <f t="shared" ref="AV1107" si="124">AU1107+37</f>
        <v>1028</v>
      </c>
      <c r="AW1107" s="15">
        <f t="shared" ref="AW1107" si="125">AV1107+38</f>
        <v>1066</v>
      </c>
      <c r="AX1107" s="15">
        <f t="shared" ref="AX1107" si="126">AW1107+37</f>
        <v>1103</v>
      </c>
      <c r="AY1107" s="15">
        <f t="shared" ref="AY1107" si="127">AX1107+38</f>
        <v>1141</v>
      </c>
      <c r="AZ1107" s="15">
        <f t="shared" ref="AZ1107" si="128">AY1107+37</f>
        <v>1178</v>
      </c>
      <c r="BA1107" s="15">
        <f t="shared" ref="BA1107" si="129">AZ1107+38</f>
        <v>1216</v>
      </c>
      <c r="BB1107" s="15">
        <f t="shared" ref="BB1107" si="130">BA1107+37</f>
        <v>1253</v>
      </c>
      <c r="BC1107" s="15">
        <f t="shared" ref="BC1107" si="131">BB1107+38</f>
        <v>1291</v>
      </c>
      <c r="BD1107" s="15">
        <f t="shared" ref="BD1107" si="132">BC1107+37</f>
        <v>1328</v>
      </c>
      <c r="BE1107" s="15">
        <f t="shared" ref="BE1107" si="133">BD1107+38</f>
        <v>1366</v>
      </c>
      <c r="BF1107" s="15">
        <f t="shared" ref="BF1107" si="134">BE1107+37</f>
        <v>1403</v>
      </c>
      <c r="BG1107" s="15">
        <f t="shared" ref="BG1107" si="135">BF1107+38</f>
        <v>1441</v>
      </c>
      <c r="BH1107" s="15">
        <f t="shared" ref="BH1107" si="136">BG1107+37</f>
        <v>1478</v>
      </c>
      <c r="BI1107" s="15">
        <f t="shared" ref="BI1107" si="137">BH1107+38</f>
        <v>1516</v>
      </c>
      <c r="BJ1107" s="17" t="s">
        <v>0</v>
      </c>
    </row>
    <row r="1108" spans="1:62">
      <c r="A1108" s="4" t="s">
        <v>602</v>
      </c>
      <c r="B1108" s="14">
        <v>1</v>
      </c>
      <c r="C1108" s="14">
        <v>1</v>
      </c>
      <c r="D1108" s="14">
        <v>1</v>
      </c>
      <c r="E1108" s="14">
        <v>1</v>
      </c>
      <c r="F1108" s="14">
        <v>2</v>
      </c>
      <c r="G1108" s="14">
        <v>2</v>
      </c>
      <c r="H1108" s="14">
        <v>2</v>
      </c>
      <c r="I1108" s="4">
        <v>2</v>
      </c>
      <c r="J1108" s="15">
        <v>3</v>
      </c>
      <c r="K1108" s="1">
        <v>4</v>
      </c>
      <c r="L1108" s="4">
        <v>5</v>
      </c>
      <c r="M1108" s="4">
        <v>5</v>
      </c>
      <c r="N1108" s="4">
        <v>6</v>
      </c>
      <c r="O1108" s="4">
        <v>7</v>
      </c>
      <c r="P1108" s="4">
        <v>8</v>
      </c>
      <c r="Q1108" s="4">
        <v>8</v>
      </c>
      <c r="R1108" s="15">
        <v>11</v>
      </c>
      <c r="S1108" s="4">
        <f>R1108+2</f>
        <v>13</v>
      </c>
      <c r="T1108" s="4">
        <v>16</v>
      </c>
      <c r="U1108" s="2">
        <v>18</v>
      </c>
      <c r="V1108" s="4">
        <v>21</v>
      </c>
      <c r="W1108" s="4">
        <v>23</v>
      </c>
      <c r="X1108" s="15">
        <f>W1108+5</f>
        <v>28</v>
      </c>
      <c r="Y1108" s="4">
        <f>X1108+4</f>
        <v>32</v>
      </c>
      <c r="Z1108" s="15">
        <f t="shared" ref="Z1108" si="138">Y1108+5</f>
        <v>37</v>
      </c>
      <c r="AA1108" s="4">
        <f t="shared" ref="AA1108" si="139">Z1108+4</f>
        <v>41</v>
      </c>
      <c r="AB1108" s="15">
        <f t="shared" ref="AB1108" si="140">AA1108+5</f>
        <v>46</v>
      </c>
      <c r="AC1108" s="4">
        <f t="shared" ref="AC1108" si="141">AB1108+4</f>
        <v>50</v>
      </c>
      <c r="AD1108" s="15">
        <f>AC1108+7</f>
        <v>57</v>
      </c>
      <c r="AE1108" s="15">
        <f>AD1108+6</f>
        <v>63</v>
      </c>
      <c r="AF1108" s="15">
        <f>AE1108+6</f>
        <v>69</v>
      </c>
      <c r="AG1108" s="15">
        <f>AF1108+6</f>
        <v>75</v>
      </c>
      <c r="AH1108" s="15">
        <f t="shared" ref="AH1108" si="142">AG1108+7</f>
        <v>82</v>
      </c>
      <c r="AI1108" s="15">
        <f t="shared" ref="AI1108:AK1108" si="143">AH1108+6</f>
        <v>88</v>
      </c>
      <c r="AJ1108" s="15">
        <f t="shared" si="143"/>
        <v>94</v>
      </c>
      <c r="AK1108" s="15">
        <f t="shared" si="143"/>
        <v>100</v>
      </c>
      <c r="AL1108" s="15">
        <f t="shared" ref="AL1108" si="144">AK1108+7</f>
        <v>107</v>
      </c>
      <c r="AM1108" s="15">
        <f t="shared" ref="AM1108:AO1108" si="145">AL1108+6</f>
        <v>113</v>
      </c>
      <c r="AN1108" s="15">
        <f t="shared" si="145"/>
        <v>119</v>
      </c>
      <c r="AO1108" s="15">
        <f t="shared" si="145"/>
        <v>125</v>
      </c>
      <c r="AP1108" s="15">
        <f t="shared" ref="AP1108" si="146">AO1108+7</f>
        <v>132</v>
      </c>
      <c r="AQ1108" s="15">
        <f t="shared" ref="AQ1108:AS1108" si="147">AP1108+6</f>
        <v>138</v>
      </c>
      <c r="AR1108" s="15">
        <f t="shared" si="147"/>
        <v>144</v>
      </c>
      <c r="AS1108" s="15">
        <f t="shared" si="147"/>
        <v>150</v>
      </c>
      <c r="AT1108" s="15">
        <f t="shared" ref="AT1108" si="148">AS1108+7</f>
        <v>157</v>
      </c>
      <c r="AU1108" s="15">
        <f t="shared" ref="AU1108:AW1108" si="149">AT1108+6</f>
        <v>163</v>
      </c>
      <c r="AV1108" s="15">
        <f t="shared" si="149"/>
        <v>169</v>
      </c>
      <c r="AW1108" s="15">
        <f t="shared" si="149"/>
        <v>175</v>
      </c>
      <c r="AX1108" s="15">
        <f t="shared" ref="AX1108" si="150">AW1108+7</f>
        <v>182</v>
      </c>
      <c r="AY1108" s="15">
        <f t="shared" ref="AY1108:BA1108" si="151">AX1108+6</f>
        <v>188</v>
      </c>
      <c r="AZ1108" s="15">
        <f t="shared" si="151"/>
        <v>194</v>
      </c>
      <c r="BA1108" s="15">
        <f t="shared" si="151"/>
        <v>200</v>
      </c>
      <c r="BB1108" s="15">
        <f t="shared" ref="BB1108" si="152">BA1108+7</f>
        <v>207</v>
      </c>
      <c r="BC1108" s="15">
        <f t="shared" ref="BC1108:BE1108" si="153">BB1108+6</f>
        <v>213</v>
      </c>
      <c r="BD1108" s="15">
        <f t="shared" si="153"/>
        <v>219</v>
      </c>
      <c r="BE1108" s="15">
        <f t="shared" si="153"/>
        <v>225</v>
      </c>
      <c r="BF1108" s="15">
        <f t="shared" ref="BF1108" si="154">BE1108+7</f>
        <v>232</v>
      </c>
      <c r="BG1108" s="15">
        <f t="shared" ref="BG1108:BI1108" si="155">BF1108+6</f>
        <v>238</v>
      </c>
      <c r="BH1108" s="15">
        <f t="shared" si="155"/>
        <v>244</v>
      </c>
      <c r="BI1108" s="15">
        <f t="shared" si="155"/>
        <v>250</v>
      </c>
      <c r="BJ1108" s="17" t="s">
        <v>0</v>
      </c>
    </row>
    <row r="1109" spans="1:62">
      <c r="A1109" s="4" t="s">
        <v>603</v>
      </c>
      <c r="B1109" s="14">
        <v>2</v>
      </c>
      <c r="C1109" s="14">
        <v>2</v>
      </c>
      <c r="D1109" s="14">
        <v>3</v>
      </c>
      <c r="E1109" s="14">
        <v>3</v>
      </c>
      <c r="F1109" s="14">
        <v>4</v>
      </c>
      <c r="G1109" s="14">
        <v>4</v>
      </c>
      <c r="H1109" s="14">
        <v>5</v>
      </c>
      <c r="I1109" s="4">
        <v>5</v>
      </c>
      <c r="J1109" s="15">
        <v>6</v>
      </c>
      <c r="K1109" s="1">
        <v>7</v>
      </c>
      <c r="L1109" s="4">
        <v>8</v>
      </c>
      <c r="M1109" s="4">
        <v>9</v>
      </c>
      <c r="N1109" s="4">
        <v>10</v>
      </c>
      <c r="O1109" s="4">
        <v>11</v>
      </c>
      <c r="P1109" s="4">
        <v>12</v>
      </c>
      <c r="Q1109" s="4">
        <v>13</v>
      </c>
      <c r="R1109" s="15">
        <v>16</v>
      </c>
      <c r="S1109" s="4">
        <f>R1109+3</f>
        <v>19</v>
      </c>
      <c r="T1109" s="4">
        <f t="shared" ref="T1109:W1109" si="156">S1109+3</f>
        <v>22</v>
      </c>
      <c r="U1109" s="4">
        <f t="shared" si="156"/>
        <v>25</v>
      </c>
      <c r="V1109" s="4">
        <f t="shared" si="156"/>
        <v>28</v>
      </c>
      <c r="W1109" s="4">
        <f t="shared" si="156"/>
        <v>31</v>
      </c>
      <c r="X1109" s="4">
        <f>W1109+6</f>
        <v>37</v>
      </c>
      <c r="Y1109" s="4">
        <f>X1109+5</f>
        <v>42</v>
      </c>
      <c r="Z1109" s="4">
        <f>Y1109+5</f>
        <v>47</v>
      </c>
      <c r="AA1109" s="4">
        <f t="shared" ref="AA1109" si="157">Z1109+5</f>
        <v>52</v>
      </c>
      <c r="AB1109" s="4">
        <f t="shared" ref="AB1109" si="158">AA1109+6</f>
        <v>58</v>
      </c>
      <c r="AC1109" s="4">
        <f t="shared" ref="AC1109" si="159">AB1109+5</f>
        <v>63</v>
      </c>
      <c r="AD1109" s="4">
        <f>AC1109+7</f>
        <v>70</v>
      </c>
      <c r="AE1109" s="4">
        <f>AD1109+8</f>
        <v>78</v>
      </c>
      <c r="AF1109" s="4">
        <f t="shared" ref="AF1109:BH1109" si="160">AE1109+7</f>
        <v>85</v>
      </c>
      <c r="AG1109" s="4">
        <f>AF1109+8</f>
        <v>93</v>
      </c>
      <c r="AH1109" s="4">
        <f t="shared" si="160"/>
        <v>100</v>
      </c>
      <c r="AI1109" s="4">
        <f t="shared" ref="AI1109" si="161">AH1109+8</f>
        <v>108</v>
      </c>
      <c r="AJ1109" s="4">
        <f t="shared" si="160"/>
        <v>115</v>
      </c>
      <c r="AK1109" s="4">
        <f t="shared" ref="AK1109" si="162">AJ1109+8</f>
        <v>123</v>
      </c>
      <c r="AL1109" s="4">
        <f t="shared" si="160"/>
        <v>130</v>
      </c>
      <c r="AM1109" s="4">
        <f t="shared" ref="AM1109" si="163">AL1109+8</f>
        <v>138</v>
      </c>
      <c r="AN1109" s="4">
        <f t="shared" si="160"/>
        <v>145</v>
      </c>
      <c r="AO1109" s="4">
        <f t="shared" ref="AO1109" si="164">AN1109+8</f>
        <v>153</v>
      </c>
      <c r="AP1109" s="4">
        <f t="shared" si="160"/>
        <v>160</v>
      </c>
      <c r="AQ1109" s="4">
        <f t="shared" ref="AQ1109" si="165">AP1109+8</f>
        <v>168</v>
      </c>
      <c r="AR1109" s="4">
        <f t="shared" si="160"/>
        <v>175</v>
      </c>
      <c r="AS1109" s="4">
        <f t="shared" ref="AS1109" si="166">AR1109+8</f>
        <v>183</v>
      </c>
      <c r="AT1109" s="4">
        <f t="shared" si="160"/>
        <v>190</v>
      </c>
      <c r="AU1109" s="4">
        <f t="shared" ref="AU1109" si="167">AT1109+8</f>
        <v>198</v>
      </c>
      <c r="AV1109" s="4">
        <f t="shared" si="160"/>
        <v>205</v>
      </c>
      <c r="AW1109" s="4">
        <f t="shared" ref="AW1109" si="168">AV1109+8</f>
        <v>213</v>
      </c>
      <c r="AX1109" s="4">
        <f t="shared" si="160"/>
        <v>220</v>
      </c>
      <c r="AY1109" s="4">
        <f t="shared" ref="AY1109" si="169">AX1109+8</f>
        <v>228</v>
      </c>
      <c r="AZ1109" s="4">
        <f t="shared" si="160"/>
        <v>235</v>
      </c>
      <c r="BA1109" s="4">
        <f t="shared" ref="BA1109" si="170">AZ1109+8</f>
        <v>243</v>
      </c>
      <c r="BB1109" s="4">
        <f t="shared" si="160"/>
        <v>250</v>
      </c>
      <c r="BC1109" s="4">
        <f t="shared" ref="BC1109" si="171">BB1109+8</f>
        <v>258</v>
      </c>
      <c r="BD1109" s="4">
        <f t="shared" si="160"/>
        <v>265</v>
      </c>
      <c r="BE1109" s="4">
        <f t="shared" ref="BE1109" si="172">BD1109+8</f>
        <v>273</v>
      </c>
      <c r="BF1109" s="4">
        <f t="shared" si="160"/>
        <v>280</v>
      </c>
      <c r="BG1109" s="4">
        <f t="shared" ref="BG1109" si="173">BF1109+8</f>
        <v>288</v>
      </c>
      <c r="BH1109" s="4">
        <f t="shared" si="160"/>
        <v>295</v>
      </c>
      <c r="BI1109" s="4">
        <f t="shared" ref="BI1109" si="174">BH1109+8</f>
        <v>303</v>
      </c>
      <c r="BJ1109" s="17" t="s">
        <v>0</v>
      </c>
    </row>
    <row r="1110" spans="1:62">
      <c r="A1110" s="4" t="s">
        <v>603</v>
      </c>
      <c r="B1110" s="14">
        <v>50</v>
      </c>
      <c r="C1110" s="14">
        <f>B1110+5</f>
        <v>55</v>
      </c>
      <c r="D1110" s="14">
        <f t="shared" ref="D1110:BI1110" si="175">C1110+5</f>
        <v>60</v>
      </c>
      <c r="E1110" s="14">
        <f t="shared" si="175"/>
        <v>65</v>
      </c>
      <c r="F1110" s="14">
        <f t="shared" si="175"/>
        <v>70</v>
      </c>
      <c r="G1110" s="14">
        <f t="shared" si="175"/>
        <v>75</v>
      </c>
      <c r="H1110" s="14">
        <f t="shared" si="175"/>
        <v>80</v>
      </c>
      <c r="I1110" s="14">
        <f t="shared" si="175"/>
        <v>85</v>
      </c>
      <c r="J1110" s="14">
        <f t="shared" si="175"/>
        <v>90</v>
      </c>
      <c r="K1110" s="14">
        <f t="shared" si="175"/>
        <v>95</v>
      </c>
      <c r="L1110" s="14">
        <f t="shared" si="175"/>
        <v>100</v>
      </c>
      <c r="M1110" s="14">
        <f t="shared" si="175"/>
        <v>105</v>
      </c>
      <c r="N1110" s="14">
        <f t="shared" si="175"/>
        <v>110</v>
      </c>
      <c r="O1110" s="14">
        <f t="shared" si="175"/>
        <v>115</v>
      </c>
      <c r="P1110" s="14">
        <f t="shared" si="175"/>
        <v>120</v>
      </c>
      <c r="Q1110" s="14">
        <f t="shared" si="175"/>
        <v>125</v>
      </c>
      <c r="R1110" s="14">
        <f t="shared" si="175"/>
        <v>130</v>
      </c>
      <c r="S1110" s="14">
        <f t="shared" si="175"/>
        <v>135</v>
      </c>
      <c r="T1110" s="14">
        <f t="shared" si="175"/>
        <v>140</v>
      </c>
      <c r="U1110" s="14">
        <f t="shared" si="175"/>
        <v>145</v>
      </c>
      <c r="V1110" s="14">
        <f t="shared" si="175"/>
        <v>150</v>
      </c>
      <c r="W1110" s="14">
        <f t="shared" si="175"/>
        <v>155</v>
      </c>
      <c r="X1110" s="14">
        <f t="shared" si="175"/>
        <v>160</v>
      </c>
      <c r="Y1110" s="14">
        <f t="shared" si="175"/>
        <v>165</v>
      </c>
      <c r="Z1110" s="14">
        <f t="shared" si="175"/>
        <v>170</v>
      </c>
      <c r="AA1110" s="14">
        <f t="shared" si="175"/>
        <v>175</v>
      </c>
      <c r="AB1110" s="14">
        <f t="shared" si="175"/>
        <v>180</v>
      </c>
      <c r="AC1110" s="14">
        <f t="shared" si="175"/>
        <v>185</v>
      </c>
      <c r="AD1110" s="14">
        <f t="shared" si="175"/>
        <v>190</v>
      </c>
      <c r="AE1110" s="14">
        <f t="shared" si="175"/>
        <v>195</v>
      </c>
      <c r="AF1110" s="14">
        <f t="shared" si="175"/>
        <v>200</v>
      </c>
      <c r="AG1110" s="14">
        <f t="shared" si="175"/>
        <v>205</v>
      </c>
      <c r="AH1110" s="14">
        <f t="shared" si="175"/>
        <v>210</v>
      </c>
      <c r="AI1110" s="14">
        <f t="shared" si="175"/>
        <v>215</v>
      </c>
      <c r="AJ1110" s="14">
        <f t="shared" si="175"/>
        <v>220</v>
      </c>
      <c r="AK1110" s="14">
        <f t="shared" si="175"/>
        <v>225</v>
      </c>
      <c r="AL1110" s="14">
        <f t="shared" si="175"/>
        <v>230</v>
      </c>
      <c r="AM1110" s="14">
        <f t="shared" si="175"/>
        <v>235</v>
      </c>
      <c r="AN1110" s="14">
        <f t="shared" si="175"/>
        <v>240</v>
      </c>
      <c r="AO1110" s="14">
        <f t="shared" si="175"/>
        <v>245</v>
      </c>
      <c r="AP1110" s="14">
        <f t="shared" si="175"/>
        <v>250</v>
      </c>
      <c r="AQ1110" s="14">
        <f t="shared" si="175"/>
        <v>255</v>
      </c>
      <c r="AR1110" s="14">
        <f t="shared" si="175"/>
        <v>260</v>
      </c>
      <c r="AS1110" s="14">
        <f t="shared" si="175"/>
        <v>265</v>
      </c>
      <c r="AT1110" s="14">
        <f t="shared" si="175"/>
        <v>270</v>
      </c>
      <c r="AU1110" s="14">
        <f t="shared" si="175"/>
        <v>275</v>
      </c>
      <c r="AV1110" s="14">
        <f t="shared" si="175"/>
        <v>280</v>
      </c>
      <c r="AW1110" s="14">
        <f t="shared" si="175"/>
        <v>285</v>
      </c>
      <c r="AX1110" s="14">
        <f t="shared" si="175"/>
        <v>290</v>
      </c>
      <c r="AY1110" s="14">
        <f t="shared" si="175"/>
        <v>295</v>
      </c>
      <c r="AZ1110" s="14">
        <f t="shared" si="175"/>
        <v>300</v>
      </c>
      <c r="BA1110" s="14">
        <f t="shared" si="175"/>
        <v>305</v>
      </c>
      <c r="BB1110" s="14">
        <f t="shared" si="175"/>
        <v>310</v>
      </c>
      <c r="BC1110" s="14">
        <f t="shared" si="175"/>
        <v>315</v>
      </c>
      <c r="BD1110" s="14">
        <f t="shared" si="175"/>
        <v>320</v>
      </c>
      <c r="BE1110" s="14">
        <f t="shared" si="175"/>
        <v>325</v>
      </c>
      <c r="BF1110" s="14">
        <f t="shared" si="175"/>
        <v>330</v>
      </c>
      <c r="BG1110" s="14">
        <f t="shared" si="175"/>
        <v>335</v>
      </c>
      <c r="BH1110" s="14">
        <f t="shared" si="175"/>
        <v>340</v>
      </c>
      <c r="BI1110" s="14">
        <f t="shared" si="175"/>
        <v>345</v>
      </c>
      <c r="BJ1110" s="17" t="s">
        <v>0</v>
      </c>
    </row>
    <row r="1111" spans="1:62">
      <c r="A1111" s="4" t="s">
        <v>3</v>
      </c>
      <c r="B1111" s="14"/>
      <c r="C1111" s="14"/>
      <c r="D1111" s="14"/>
      <c r="E1111" s="14"/>
      <c r="F1111" s="14"/>
      <c r="G1111" s="14"/>
      <c r="H1111" s="14"/>
      <c r="J1111" s="15"/>
      <c r="R1111" s="15"/>
      <c r="X1111" s="15"/>
      <c r="AD1111" s="15"/>
      <c r="BJ1111" s="17"/>
    </row>
    <row r="1112" spans="1:62">
      <c r="A1112" s="4" t="s">
        <v>935</v>
      </c>
      <c r="B1112" s="14"/>
      <c r="C1112" s="14"/>
      <c r="D1112" s="14"/>
      <c r="E1112" s="14"/>
      <c r="F1112" s="14"/>
      <c r="G1112" s="14"/>
      <c r="H1112" s="14"/>
      <c r="J1112" s="15"/>
      <c r="R1112" s="15"/>
      <c r="X1112" s="15"/>
      <c r="AD1112" s="15"/>
      <c r="BJ1112" s="17"/>
    </row>
    <row r="1113" spans="1:62">
      <c r="A1113" s="4" t="s">
        <v>565</v>
      </c>
      <c r="B1113" s="14">
        <v>13.3</v>
      </c>
      <c r="C1113" s="14">
        <v>14.6</v>
      </c>
      <c r="D1113" s="14">
        <v>16</v>
      </c>
      <c r="E1113" s="14">
        <v>17.3</v>
      </c>
      <c r="F1113" s="14">
        <v>18.600000000000001</v>
      </c>
      <c r="G1113" s="14">
        <v>20</v>
      </c>
      <c r="H1113" s="14">
        <v>21.3</v>
      </c>
      <c r="I1113" s="4">
        <v>22.6</v>
      </c>
      <c r="J1113" s="15">
        <v>24</v>
      </c>
      <c r="K1113" s="1">
        <v>25.3</v>
      </c>
      <c r="L1113" s="4">
        <v>26.6</v>
      </c>
      <c r="M1113" s="4">
        <v>28</v>
      </c>
      <c r="N1113" s="4">
        <v>29.3</v>
      </c>
      <c r="O1113" s="4">
        <v>30.6</v>
      </c>
      <c r="P1113" s="4">
        <v>32</v>
      </c>
      <c r="Q1113" s="4">
        <v>33.299999999999997</v>
      </c>
      <c r="R1113" s="15">
        <v>34.6</v>
      </c>
      <c r="S1113" s="4">
        <v>36</v>
      </c>
      <c r="T1113" s="4">
        <v>37.299999999999997</v>
      </c>
      <c r="U1113" s="2">
        <v>38.6</v>
      </c>
      <c r="V1113" s="4">
        <v>40</v>
      </c>
      <c r="W1113" s="4">
        <v>41.3</v>
      </c>
      <c r="X1113" s="15">
        <v>42.6</v>
      </c>
      <c r="Y1113" s="4">
        <v>44</v>
      </c>
      <c r="Z1113" s="4">
        <v>45.3</v>
      </c>
      <c r="AA1113" s="4">
        <v>46.6</v>
      </c>
      <c r="AB1113" s="4">
        <v>48</v>
      </c>
      <c r="AC1113" s="4">
        <v>49.3</v>
      </c>
      <c r="AD1113" s="15">
        <v>50.6</v>
      </c>
      <c r="AE1113" s="1">
        <v>52</v>
      </c>
      <c r="AF1113" s="4">
        <v>53.3</v>
      </c>
      <c r="AG1113" s="4">
        <v>54.6</v>
      </c>
      <c r="AH1113" s="4">
        <v>56</v>
      </c>
      <c r="AI1113" s="4">
        <v>57.3</v>
      </c>
      <c r="AJ1113" s="4">
        <v>58.6</v>
      </c>
      <c r="AK1113" s="4">
        <v>60</v>
      </c>
      <c r="AL1113" s="4">
        <v>61.3</v>
      </c>
      <c r="AM1113" s="4">
        <v>62.6</v>
      </c>
      <c r="AN1113" s="4">
        <v>64</v>
      </c>
      <c r="AO1113" s="2">
        <v>65.3</v>
      </c>
      <c r="AP1113" s="4">
        <v>66.599999999999994</v>
      </c>
      <c r="AQ1113" s="4">
        <v>68</v>
      </c>
      <c r="AR1113" s="4">
        <v>69.3</v>
      </c>
      <c r="AS1113" s="4">
        <v>70.599999999999994</v>
      </c>
      <c r="AT1113" s="4">
        <v>72</v>
      </c>
      <c r="AU1113" s="4">
        <v>73.3</v>
      </c>
      <c r="AV1113" s="4">
        <v>74.599999999999994</v>
      </c>
      <c r="AW1113" s="4">
        <v>76</v>
      </c>
      <c r="AX1113" s="4">
        <v>77.3</v>
      </c>
      <c r="AY1113" s="1">
        <v>78.599999999999994</v>
      </c>
      <c r="AZ1113" s="4">
        <v>80</v>
      </c>
      <c r="BA1113" s="4">
        <v>81.3</v>
      </c>
      <c r="BB1113" s="4">
        <v>82.6</v>
      </c>
      <c r="BC1113" s="4">
        <v>84</v>
      </c>
      <c r="BD1113" s="4">
        <v>85.3</v>
      </c>
      <c r="BE1113" s="4">
        <v>86.6</v>
      </c>
      <c r="BF1113" s="4">
        <v>88</v>
      </c>
      <c r="BG1113" s="4">
        <v>89.3</v>
      </c>
      <c r="BH1113" s="4">
        <v>90.6</v>
      </c>
      <c r="BI1113" s="2">
        <v>92</v>
      </c>
      <c r="BJ1113" s="17" t="s">
        <v>0</v>
      </c>
    </row>
    <row r="1114" spans="1:62">
      <c r="A1114" s="4" t="s">
        <v>936</v>
      </c>
      <c r="B1114" s="14">
        <v>3</v>
      </c>
      <c r="C1114" s="14">
        <v>4</v>
      </c>
      <c r="D1114" s="14">
        <v>5</v>
      </c>
      <c r="E1114" s="14">
        <v>6</v>
      </c>
      <c r="F1114" s="14">
        <v>7</v>
      </c>
      <c r="G1114" s="14">
        <v>8</v>
      </c>
      <c r="H1114" s="14">
        <v>9</v>
      </c>
      <c r="I1114" s="4">
        <v>10</v>
      </c>
      <c r="J1114" s="15">
        <v>12</v>
      </c>
      <c r="K1114" s="1">
        <v>14</v>
      </c>
      <c r="L1114" s="4">
        <v>16</v>
      </c>
      <c r="M1114" s="4">
        <v>18</v>
      </c>
      <c r="N1114" s="4">
        <v>20</v>
      </c>
      <c r="O1114" s="4">
        <v>22</v>
      </c>
      <c r="P1114" s="4">
        <v>24</v>
      </c>
      <c r="Q1114" s="4">
        <v>26</v>
      </c>
      <c r="R1114" s="15">
        <v>34</v>
      </c>
      <c r="S1114" s="4">
        <v>42</v>
      </c>
      <c r="T1114" s="4">
        <v>50</v>
      </c>
      <c r="U1114" s="2">
        <v>58</v>
      </c>
      <c r="V1114" s="4">
        <v>66</v>
      </c>
      <c r="W1114" s="4">
        <v>74</v>
      </c>
      <c r="X1114" s="15">
        <v>90</v>
      </c>
      <c r="Y1114" s="4">
        <v>106</v>
      </c>
      <c r="Z1114" s="4">
        <v>122</v>
      </c>
      <c r="AA1114" s="4">
        <v>138</v>
      </c>
      <c r="AB1114" s="4">
        <v>154</v>
      </c>
      <c r="AC1114" s="4">
        <v>170</v>
      </c>
      <c r="AD1114" s="15">
        <v>194</v>
      </c>
      <c r="AE1114" s="1">
        <v>218</v>
      </c>
      <c r="AF1114" s="4">
        <v>242</v>
      </c>
      <c r="AG1114" s="4">
        <v>266</v>
      </c>
      <c r="AH1114" s="4">
        <v>290</v>
      </c>
      <c r="AI1114" s="4">
        <v>314</v>
      </c>
      <c r="AJ1114" s="4">
        <v>338</v>
      </c>
      <c r="AK1114" s="4">
        <v>362</v>
      </c>
      <c r="AL1114" s="4">
        <v>386</v>
      </c>
      <c r="AM1114" s="4">
        <v>410</v>
      </c>
      <c r="AN1114" s="4">
        <v>434</v>
      </c>
      <c r="AO1114" s="2">
        <v>458</v>
      </c>
      <c r="AP1114" s="4">
        <v>482</v>
      </c>
      <c r="AQ1114" s="4">
        <v>506</v>
      </c>
      <c r="AR1114" s="4">
        <v>530</v>
      </c>
      <c r="AS1114" s="4">
        <v>554</v>
      </c>
      <c r="AT1114" s="4">
        <v>578</v>
      </c>
      <c r="AU1114" s="4">
        <v>602</v>
      </c>
      <c r="AV1114" s="4">
        <v>626</v>
      </c>
      <c r="AW1114" s="4">
        <v>650</v>
      </c>
      <c r="AX1114" s="4">
        <v>674</v>
      </c>
      <c r="AY1114" s="1">
        <v>698</v>
      </c>
      <c r="AZ1114" s="4">
        <v>722</v>
      </c>
      <c r="BA1114" s="4">
        <v>746</v>
      </c>
      <c r="BB1114" s="4">
        <v>770</v>
      </c>
      <c r="BC1114" s="4">
        <v>794</v>
      </c>
      <c r="BD1114" s="4">
        <v>818</v>
      </c>
      <c r="BE1114" s="4">
        <v>842</v>
      </c>
      <c r="BF1114" s="4">
        <v>866</v>
      </c>
      <c r="BG1114" s="4">
        <v>890</v>
      </c>
      <c r="BH1114" s="4">
        <v>914</v>
      </c>
      <c r="BI1114" s="2">
        <v>938</v>
      </c>
      <c r="BJ1114" s="17" t="s">
        <v>0</v>
      </c>
    </row>
    <row r="1115" spans="1:62">
      <c r="A1115" s="4" t="s">
        <v>3</v>
      </c>
      <c r="B1115" s="14"/>
      <c r="C1115" s="14"/>
      <c r="D1115" s="14"/>
      <c r="E1115" s="14"/>
      <c r="F1115" s="14"/>
      <c r="G1115" s="14"/>
      <c r="H1115" s="14"/>
      <c r="J1115" s="15"/>
      <c r="R1115" s="15"/>
      <c r="X1115" s="15"/>
      <c r="AD1115" s="15"/>
      <c r="BJ1115" s="17"/>
    </row>
    <row r="1116" spans="1:62">
      <c r="A1116" s="4" t="s">
        <v>937</v>
      </c>
      <c r="B1116" s="14"/>
      <c r="C1116" s="14"/>
      <c r="D1116" s="14"/>
      <c r="E1116" s="14"/>
      <c r="F1116" s="14"/>
      <c r="G1116" s="14"/>
      <c r="H1116" s="14"/>
      <c r="J1116" s="15"/>
      <c r="R1116" s="15"/>
      <c r="X1116" s="15"/>
      <c r="AD1116" s="15"/>
      <c r="BJ1116" s="17"/>
    </row>
    <row r="1117" spans="1:62">
      <c r="A1117" s="4" t="s">
        <v>938</v>
      </c>
      <c r="B1117" s="14" t="s">
        <v>0</v>
      </c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565</v>
      </c>
      <c r="B1118" s="14">
        <v>13.3</v>
      </c>
      <c r="C1118" s="14">
        <v>14.6</v>
      </c>
      <c r="D1118" s="14">
        <v>16</v>
      </c>
      <c r="E1118" s="14">
        <v>17.3</v>
      </c>
      <c r="F1118" s="14">
        <v>18.600000000000001</v>
      </c>
      <c r="G1118" s="14">
        <v>20</v>
      </c>
      <c r="H1118" s="14">
        <v>21.3</v>
      </c>
      <c r="I1118" s="4">
        <v>22.6</v>
      </c>
      <c r="J1118" s="15">
        <v>24</v>
      </c>
      <c r="K1118" s="1">
        <v>25.3</v>
      </c>
      <c r="L1118" s="4">
        <v>26.6</v>
      </c>
      <c r="M1118" s="4">
        <v>28</v>
      </c>
      <c r="N1118" s="4">
        <v>29.3</v>
      </c>
      <c r="O1118" s="4">
        <v>30.6</v>
      </c>
      <c r="P1118" s="4">
        <v>32</v>
      </c>
      <c r="Q1118" s="4">
        <v>33.299999999999997</v>
      </c>
      <c r="R1118" s="15">
        <v>34.6</v>
      </c>
      <c r="S1118" s="4">
        <v>36</v>
      </c>
      <c r="T1118" s="4">
        <v>37.299999999999997</v>
      </c>
      <c r="U1118" s="2">
        <v>38.6</v>
      </c>
      <c r="V1118" s="4">
        <v>40</v>
      </c>
      <c r="W1118" s="4">
        <v>41.3</v>
      </c>
      <c r="X1118" s="15">
        <v>42.6</v>
      </c>
      <c r="Y1118" s="4">
        <v>44</v>
      </c>
      <c r="Z1118" s="4">
        <v>45.3</v>
      </c>
      <c r="AA1118" s="4">
        <v>46.6</v>
      </c>
      <c r="AB1118" s="4">
        <v>48</v>
      </c>
      <c r="AC1118" s="4">
        <v>49.3</v>
      </c>
      <c r="AD1118" s="15">
        <v>50.6</v>
      </c>
      <c r="AE1118" s="1">
        <v>52</v>
      </c>
      <c r="AF1118" s="4">
        <v>53.3</v>
      </c>
      <c r="AG1118" s="4">
        <v>54.6</v>
      </c>
      <c r="AH1118" s="4">
        <v>56</v>
      </c>
      <c r="AI1118" s="4">
        <v>57.3</v>
      </c>
      <c r="AJ1118" s="4">
        <v>58.6</v>
      </c>
      <c r="AK1118" s="4">
        <v>60</v>
      </c>
      <c r="AL1118" s="4">
        <v>61.3</v>
      </c>
      <c r="AM1118" s="4">
        <v>62.6</v>
      </c>
      <c r="AN1118" s="4">
        <v>64</v>
      </c>
      <c r="AO1118" s="2">
        <v>65.3</v>
      </c>
      <c r="AP1118" s="4">
        <v>66.599999999999994</v>
      </c>
      <c r="AQ1118" s="4">
        <v>68</v>
      </c>
      <c r="AR1118" s="4">
        <v>69.3</v>
      </c>
      <c r="AS1118" s="4">
        <v>70.599999999999994</v>
      </c>
      <c r="AT1118" s="4">
        <v>72</v>
      </c>
      <c r="AU1118" s="4">
        <v>73.3</v>
      </c>
      <c r="AV1118" s="4">
        <v>74.599999999999994</v>
      </c>
      <c r="AW1118" s="4">
        <v>76</v>
      </c>
      <c r="AX1118" s="4">
        <v>77.3</v>
      </c>
      <c r="AY1118" s="1">
        <v>78.599999999999994</v>
      </c>
      <c r="AZ1118" s="4">
        <v>80</v>
      </c>
      <c r="BA1118" s="4">
        <v>81.3</v>
      </c>
      <c r="BB1118" s="4">
        <v>82.6</v>
      </c>
      <c r="BC1118" s="4">
        <v>84</v>
      </c>
      <c r="BD1118" s="4">
        <v>85.3</v>
      </c>
      <c r="BE1118" s="4">
        <v>86.6</v>
      </c>
      <c r="BF1118" s="4">
        <v>88</v>
      </c>
      <c r="BG1118" s="4">
        <v>89.3</v>
      </c>
      <c r="BH1118" s="4">
        <v>90.6</v>
      </c>
      <c r="BI1118" s="2">
        <v>92</v>
      </c>
      <c r="BJ1118" s="17" t="s">
        <v>0</v>
      </c>
    </row>
    <row r="1119" spans="1:62">
      <c r="A1119" s="4" t="s">
        <v>619</v>
      </c>
      <c r="B1119" s="14">
        <v>60</v>
      </c>
      <c r="C1119" s="14">
        <v>75</v>
      </c>
      <c r="D1119" s="14">
        <v>90</v>
      </c>
      <c r="E1119" s="14">
        <v>105</v>
      </c>
      <c r="F1119" s="14">
        <v>120</v>
      </c>
      <c r="G1119" s="14">
        <v>135</v>
      </c>
      <c r="H1119" s="14">
        <v>150</v>
      </c>
      <c r="I1119" s="4">
        <v>165</v>
      </c>
      <c r="J1119" s="15">
        <v>180</v>
      </c>
      <c r="K1119" s="1">
        <v>195</v>
      </c>
      <c r="L1119" s="4">
        <v>210</v>
      </c>
      <c r="M1119" s="4">
        <v>225</v>
      </c>
      <c r="N1119" s="4">
        <v>240</v>
      </c>
      <c r="O1119" s="4">
        <v>255</v>
      </c>
      <c r="P1119" s="4">
        <v>270</v>
      </c>
      <c r="Q1119" s="4">
        <v>285</v>
      </c>
      <c r="R1119" s="15">
        <v>300</v>
      </c>
      <c r="S1119" s="4">
        <v>315</v>
      </c>
      <c r="T1119" s="4">
        <v>330</v>
      </c>
      <c r="U1119" s="2">
        <v>345</v>
      </c>
      <c r="V1119" s="4">
        <v>360</v>
      </c>
      <c r="W1119" s="4">
        <v>375</v>
      </c>
      <c r="X1119" s="15">
        <v>390</v>
      </c>
      <c r="Y1119" s="4">
        <v>405</v>
      </c>
      <c r="Z1119" s="4">
        <v>420</v>
      </c>
      <c r="AA1119" s="4">
        <v>435</v>
      </c>
      <c r="AB1119" s="4">
        <v>450</v>
      </c>
      <c r="AC1119" s="4">
        <v>465</v>
      </c>
      <c r="AD1119" s="15">
        <v>480</v>
      </c>
      <c r="AE1119" s="1">
        <v>495</v>
      </c>
      <c r="AF1119" s="4">
        <v>510</v>
      </c>
      <c r="AG1119" s="4">
        <v>525</v>
      </c>
      <c r="AH1119" s="4">
        <v>540</v>
      </c>
      <c r="AI1119" s="4">
        <v>555</v>
      </c>
      <c r="AJ1119" s="4">
        <v>570</v>
      </c>
      <c r="AK1119" s="4">
        <v>585</v>
      </c>
      <c r="AL1119" s="4">
        <v>600</v>
      </c>
      <c r="AM1119" s="4">
        <v>615</v>
      </c>
      <c r="AN1119" s="4">
        <v>630</v>
      </c>
      <c r="AO1119" s="2">
        <v>645</v>
      </c>
      <c r="AP1119" s="4">
        <v>660</v>
      </c>
      <c r="AQ1119" s="4">
        <v>675</v>
      </c>
      <c r="AR1119" s="4">
        <v>690</v>
      </c>
      <c r="AS1119" s="4">
        <v>705</v>
      </c>
      <c r="AT1119" s="4">
        <v>720</v>
      </c>
      <c r="AU1119" s="4">
        <v>735</v>
      </c>
      <c r="AV1119" s="4">
        <v>750</v>
      </c>
      <c r="AW1119" s="4">
        <v>765</v>
      </c>
      <c r="AX1119" s="4">
        <v>780</v>
      </c>
      <c r="AY1119" s="1">
        <v>795</v>
      </c>
      <c r="AZ1119" s="4">
        <v>810</v>
      </c>
      <c r="BA1119" s="4">
        <v>825</v>
      </c>
      <c r="BB1119" s="4">
        <v>840</v>
      </c>
      <c r="BC1119" s="4">
        <v>855</v>
      </c>
      <c r="BD1119" s="4">
        <v>870</v>
      </c>
      <c r="BE1119" s="4">
        <v>885</v>
      </c>
      <c r="BF1119" s="4">
        <v>900</v>
      </c>
      <c r="BG1119" s="4">
        <v>915</v>
      </c>
      <c r="BH1119" s="4">
        <v>930</v>
      </c>
      <c r="BI1119" s="2">
        <v>945</v>
      </c>
      <c r="BJ1119" s="17" t="s">
        <v>0</v>
      </c>
    </row>
    <row r="1120" spans="1:62">
      <c r="A1120" s="4" t="s">
        <v>939</v>
      </c>
      <c r="B1120" s="14">
        <v>5</v>
      </c>
      <c r="C1120" s="14">
        <v>6</v>
      </c>
      <c r="D1120" s="14">
        <v>6</v>
      </c>
      <c r="E1120" s="14">
        <v>7</v>
      </c>
      <c r="F1120" s="14">
        <v>7</v>
      </c>
      <c r="G1120" s="14">
        <v>8</v>
      </c>
      <c r="H1120" s="14">
        <v>8</v>
      </c>
      <c r="I1120" s="4">
        <v>9</v>
      </c>
      <c r="J1120" s="15">
        <v>9</v>
      </c>
      <c r="K1120" s="1">
        <v>10</v>
      </c>
      <c r="L1120" s="4">
        <v>10</v>
      </c>
      <c r="M1120" s="4">
        <v>11</v>
      </c>
      <c r="N1120" s="4">
        <v>11</v>
      </c>
      <c r="O1120" s="4">
        <v>12</v>
      </c>
      <c r="P1120" s="4">
        <v>12</v>
      </c>
      <c r="Q1120" s="4">
        <v>13</v>
      </c>
      <c r="R1120" s="15">
        <v>13</v>
      </c>
      <c r="S1120" s="4">
        <v>14</v>
      </c>
      <c r="T1120" s="4">
        <v>14</v>
      </c>
      <c r="U1120" s="2">
        <v>15</v>
      </c>
      <c r="V1120" s="4">
        <v>15</v>
      </c>
      <c r="W1120" s="4">
        <v>16</v>
      </c>
      <c r="X1120" s="15">
        <v>16</v>
      </c>
      <c r="Y1120" s="4">
        <v>17</v>
      </c>
      <c r="Z1120" s="4">
        <v>17</v>
      </c>
      <c r="AA1120" s="4">
        <v>18</v>
      </c>
      <c r="AB1120" s="4">
        <v>18</v>
      </c>
      <c r="AC1120" s="4">
        <v>19</v>
      </c>
      <c r="AD1120" s="15">
        <v>19</v>
      </c>
      <c r="AE1120" s="1">
        <v>20</v>
      </c>
      <c r="AF1120" s="4">
        <v>20</v>
      </c>
      <c r="AG1120" s="4">
        <v>21</v>
      </c>
      <c r="AH1120" s="4">
        <v>21</v>
      </c>
      <c r="AI1120" s="4">
        <v>22</v>
      </c>
      <c r="AJ1120" s="4">
        <v>22</v>
      </c>
      <c r="AK1120" s="4">
        <v>23</v>
      </c>
      <c r="AL1120" s="4">
        <v>23</v>
      </c>
      <c r="AM1120" s="4">
        <v>24</v>
      </c>
      <c r="AN1120" s="4">
        <v>24</v>
      </c>
      <c r="AO1120" s="2">
        <v>25</v>
      </c>
      <c r="AP1120" s="4">
        <v>25</v>
      </c>
      <c r="AQ1120" s="4">
        <v>26</v>
      </c>
      <c r="AR1120" s="4">
        <v>26</v>
      </c>
      <c r="AS1120" s="4">
        <v>27</v>
      </c>
      <c r="AT1120" s="4">
        <v>27</v>
      </c>
      <c r="AU1120" s="4">
        <v>28</v>
      </c>
      <c r="AV1120" s="4">
        <v>28</v>
      </c>
      <c r="AW1120" s="4">
        <v>29</v>
      </c>
      <c r="AX1120" s="4">
        <v>29</v>
      </c>
      <c r="AY1120" s="1">
        <v>30</v>
      </c>
      <c r="AZ1120" s="4">
        <v>30</v>
      </c>
      <c r="BA1120" s="4">
        <v>31</v>
      </c>
      <c r="BB1120" s="4">
        <v>31</v>
      </c>
      <c r="BC1120" s="4">
        <v>32</v>
      </c>
      <c r="BD1120" s="4">
        <v>32</v>
      </c>
      <c r="BE1120" s="4">
        <v>33</v>
      </c>
      <c r="BF1120" s="4">
        <v>33</v>
      </c>
      <c r="BG1120" s="4">
        <v>34</v>
      </c>
      <c r="BH1120" s="4">
        <v>34</v>
      </c>
      <c r="BI1120" s="2">
        <v>35</v>
      </c>
      <c r="BJ1120" s="17" t="s">
        <v>0</v>
      </c>
    </row>
    <row r="1121" spans="1:62">
      <c r="A1121" s="4" t="s">
        <v>940</v>
      </c>
      <c r="B1121" s="14"/>
      <c r="C1121" s="14"/>
      <c r="D1121" s="14"/>
      <c r="E1121" s="14"/>
      <c r="F1121" s="14"/>
      <c r="G1121" s="14"/>
      <c r="H1121" s="14"/>
      <c r="J1121" s="15"/>
      <c r="R1121" s="15"/>
      <c r="X1121" s="15"/>
      <c r="AD1121" s="15"/>
      <c r="BJ1121" s="17"/>
    </row>
    <row r="1122" spans="1:62">
      <c r="A1122" s="4" t="s">
        <v>3</v>
      </c>
      <c r="B1122" s="14"/>
      <c r="C1122" s="14"/>
      <c r="D1122" s="14"/>
      <c r="E1122" s="14"/>
      <c r="F1122" s="14"/>
      <c r="G1122" s="14"/>
      <c r="H1122" s="14"/>
      <c r="J1122" s="15"/>
      <c r="R1122" s="15"/>
      <c r="X1122" s="15"/>
      <c r="AD1122" s="15"/>
      <c r="BJ1122" s="17"/>
    </row>
    <row r="1123" spans="1:62">
      <c r="A1123" s="4" t="s">
        <v>941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565</v>
      </c>
      <c r="B1124" s="14">
        <v>13.3</v>
      </c>
      <c r="C1124" s="14">
        <v>15.3</v>
      </c>
      <c r="D1124" s="14">
        <v>17.3</v>
      </c>
      <c r="E1124" s="14">
        <v>19.3</v>
      </c>
      <c r="F1124" s="14">
        <v>21.3</v>
      </c>
      <c r="G1124" s="14">
        <v>23.3</v>
      </c>
      <c r="H1124" s="14">
        <v>25.3</v>
      </c>
      <c r="I1124" s="4">
        <v>27.3</v>
      </c>
      <c r="J1124" s="15">
        <v>29.3</v>
      </c>
      <c r="K1124" s="1">
        <v>31.3</v>
      </c>
      <c r="L1124" s="4">
        <v>33.299999999999997</v>
      </c>
      <c r="M1124" s="4">
        <v>35.299999999999997</v>
      </c>
      <c r="N1124" s="4">
        <v>37.299999999999997</v>
      </c>
      <c r="O1124" s="4">
        <v>39.299999999999997</v>
      </c>
      <c r="P1124" s="4">
        <v>41.3</v>
      </c>
      <c r="Q1124" s="4">
        <v>43.3</v>
      </c>
      <c r="R1124" s="15">
        <v>45.3</v>
      </c>
      <c r="S1124" s="4">
        <v>47.3</v>
      </c>
      <c r="T1124" s="4">
        <v>49.3</v>
      </c>
      <c r="U1124" s="2">
        <v>51.3</v>
      </c>
      <c r="V1124" s="4">
        <v>53.3</v>
      </c>
      <c r="W1124" s="4">
        <v>55.3</v>
      </c>
      <c r="X1124" s="15">
        <v>57.3</v>
      </c>
      <c r="Y1124" s="4">
        <v>59.3</v>
      </c>
      <c r="Z1124" s="4">
        <v>61.3</v>
      </c>
      <c r="AA1124" s="4">
        <v>63.3</v>
      </c>
      <c r="AB1124" s="4">
        <v>65.3</v>
      </c>
      <c r="AC1124" s="4">
        <v>67.3</v>
      </c>
      <c r="AD1124" s="15">
        <v>69.3</v>
      </c>
      <c r="AE1124" s="1">
        <v>71.3</v>
      </c>
      <c r="AF1124" s="4">
        <v>73.3</v>
      </c>
      <c r="AG1124" s="4">
        <v>75.3</v>
      </c>
      <c r="AH1124" s="4">
        <v>77.3</v>
      </c>
      <c r="AI1124" s="4">
        <v>79.3</v>
      </c>
      <c r="AJ1124" s="4">
        <v>81.3</v>
      </c>
      <c r="AK1124" s="4">
        <v>83.3</v>
      </c>
      <c r="AL1124" s="4">
        <v>85.3</v>
      </c>
      <c r="AM1124" s="4">
        <v>87.3</v>
      </c>
      <c r="AN1124" s="4">
        <v>89.3</v>
      </c>
      <c r="AO1124" s="2">
        <v>91.3</v>
      </c>
      <c r="AP1124" s="4">
        <v>93.3</v>
      </c>
      <c r="AQ1124" s="4">
        <v>95.3</v>
      </c>
      <c r="AR1124" s="4">
        <v>97.3</v>
      </c>
      <c r="AS1124" s="4">
        <v>99.3</v>
      </c>
      <c r="AT1124" s="4">
        <v>101.3</v>
      </c>
      <c r="AU1124" s="4">
        <v>103.3</v>
      </c>
      <c r="AV1124" s="4">
        <v>105.3</v>
      </c>
      <c r="AW1124" s="4">
        <v>107.3</v>
      </c>
      <c r="AX1124" s="4">
        <v>109.3</v>
      </c>
      <c r="AY1124" s="1">
        <v>111.3</v>
      </c>
      <c r="AZ1124" s="4">
        <v>113.3</v>
      </c>
      <c r="BA1124" s="4">
        <v>115.3</v>
      </c>
      <c r="BB1124" s="4">
        <v>117.3</v>
      </c>
      <c r="BC1124" s="4">
        <v>119.3</v>
      </c>
      <c r="BD1124" s="4">
        <v>121.3</v>
      </c>
      <c r="BE1124" s="4">
        <v>123.3</v>
      </c>
      <c r="BF1124" s="4">
        <v>125.3</v>
      </c>
      <c r="BG1124" s="4">
        <v>127.3</v>
      </c>
      <c r="BH1124" s="4">
        <v>129.30000000000001</v>
      </c>
      <c r="BI1124" s="2">
        <v>131.30000000000001</v>
      </c>
      <c r="BJ1124" s="17" t="s">
        <v>0</v>
      </c>
    </row>
    <row r="1125" spans="1:62">
      <c r="A1125" s="4" t="s">
        <v>930</v>
      </c>
      <c r="B1125" s="14" t="s">
        <v>0</v>
      </c>
      <c r="C1125" s="14"/>
      <c r="D1125" s="14"/>
      <c r="E1125" s="14"/>
      <c r="F1125" s="14"/>
      <c r="G1125" s="14"/>
      <c r="H1125" s="14"/>
      <c r="J1125" s="15"/>
      <c r="R1125" s="15"/>
      <c r="X1125" s="15"/>
      <c r="AD1125" s="15"/>
      <c r="BJ1125" s="17"/>
    </row>
    <row r="1126" spans="1:62">
      <c r="A1126" s="4" t="s">
        <v>931</v>
      </c>
      <c r="B1126" s="14">
        <v>60</v>
      </c>
      <c r="C1126" s="14">
        <v>75</v>
      </c>
      <c r="D1126" s="14">
        <v>90</v>
      </c>
      <c r="E1126" s="14">
        <v>105</v>
      </c>
      <c r="F1126" s="14">
        <v>120</v>
      </c>
      <c r="G1126" s="14">
        <v>135</v>
      </c>
      <c r="H1126" s="14">
        <v>150</v>
      </c>
      <c r="I1126" s="4">
        <v>165</v>
      </c>
      <c r="J1126" s="15">
        <v>180</v>
      </c>
      <c r="K1126" s="1">
        <v>195</v>
      </c>
      <c r="L1126" s="4">
        <v>210</v>
      </c>
      <c r="M1126" s="4">
        <v>225</v>
      </c>
      <c r="N1126" s="4">
        <v>240</v>
      </c>
      <c r="O1126" s="4">
        <v>255</v>
      </c>
      <c r="P1126" s="4">
        <v>270</v>
      </c>
      <c r="Q1126" s="4">
        <v>285</v>
      </c>
      <c r="R1126" s="15">
        <v>300</v>
      </c>
      <c r="S1126" s="4">
        <v>315</v>
      </c>
      <c r="T1126" s="4">
        <v>330</v>
      </c>
      <c r="U1126" s="2">
        <v>345</v>
      </c>
      <c r="V1126" s="4">
        <v>360</v>
      </c>
      <c r="W1126" s="4">
        <v>375</v>
      </c>
      <c r="X1126" s="15">
        <v>390</v>
      </c>
      <c r="Y1126" s="4">
        <v>405</v>
      </c>
      <c r="Z1126" s="4">
        <v>420</v>
      </c>
      <c r="AA1126" s="4">
        <v>435</v>
      </c>
      <c r="AB1126" s="4">
        <v>450</v>
      </c>
      <c r="AC1126" s="4">
        <v>465</v>
      </c>
      <c r="AD1126" s="15">
        <v>480</v>
      </c>
      <c r="AE1126" s="1">
        <v>495</v>
      </c>
      <c r="AF1126" s="4">
        <v>510</v>
      </c>
      <c r="AG1126" s="4">
        <v>525</v>
      </c>
      <c r="AH1126" s="4">
        <v>540</v>
      </c>
      <c r="AI1126" s="4">
        <v>555</v>
      </c>
      <c r="AJ1126" s="4">
        <v>570</v>
      </c>
      <c r="AK1126" s="4">
        <v>585</v>
      </c>
      <c r="AL1126" s="4">
        <v>600</v>
      </c>
      <c r="AM1126" s="4">
        <v>615</v>
      </c>
      <c r="AN1126" s="4">
        <v>630</v>
      </c>
      <c r="AO1126" s="2">
        <v>645</v>
      </c>
      <c r="AP1126" s="4">
        <v>660</v>
      </c>
      <c r="AQ1126" s="4">
        <v>675</v>
      </c>
      <c r="AR1126" s="4">
        <v>690</v>
      </c>
      <c r="AS1126" s="4">
        <v>705</v>
      </c>
      <c r="AT1126" s="4">
        <v>720</v>
      </c>
      <c r="AU1126" s="4">
        <v>735</v>
      </c>
      <c r="AV1126" s="4">
        <v>750</v>
      </c>
      <c r="AW1126" s="4">
        <v>765</v>
      </c>
      <c r="AX1126" s="4">
        <v>780</v>
      </c>
      <c r="AY1126" s="1">
        <v>795</v>
      </c>
      <c r="AZ1126" s="4">
        <v>810</v>
      </c>
      <c r="BA1126" s="4">
        <v>825</v>
      </c>
      <c r="BB1126" s="4">
        <v>840</v>
      </c>
      <c r="BC1126" s="4">
        <v>855</v>
      </c>
      <c r="BD1126" s="4">
        <v>870</v>
      </c>
      <c r="BE1126" s="4">
        <v>885</v>
      </c>
      <c r="BF1126" s="4">
        <v>900</v>
      </c>
      <c r="BG1126" s="4">
        <v>915</v>
      </c>
      <c r="BH1126" s="4">
        <v>930</v>
      </c>
      <c r="BI1126" s="2">
        <v>945</v>
      </c>
      <c r="BJ1126" s="17" t="s">
        <v>0</v>
      </c>
    </row>
    <row r="1127" spans="1:62">
      <c r="A1127" s="4" t="s">
        <v>942</v>
      </c>
      <c r="B1127" s="14">
        <v>50</v>
      </c>
      <c r="C1127" s="14">
        <v>60</v>
      </c>
      <c r="D1127" s="14">
        <v>70</v>
      </c>
      <c r="E1127" s="14">
        <v>80</v>
      </c>
      <c r="F1127" s="14">
        <v>90</v>
      </c>
      <c r="G1127" s="14">
        <v>100</v>
      </c>
      <c r="H1127" s="14">
        <v>110</v>
      </c>
      <c r="I1127" s="4">
        <v>120</v>
      </c>
      <c r="J1127" s="15">
        <v>130</v>
      </c>
      <c r="K1127" s="1">
        <v>140</v>
      </c>
      <c r="L1127" s="4">
        <v>150</v>
      </c>
      <c r="M1127" s="4">
        <v>160</v>
      </c>
      <c r="N1127" s="4">
        <v>170</v>
      </c>
      <c r="O1127" s="4">
        <v>180</v>
      </c>
      <c r="P1127" s="4">
        <v>190</v>
      </c>
      <c r="Q1127" s="4">
        <v>200</v>
      </c>
      <c r="R1127" s="15">
        <v>210</v>
      </c>
      <c r="S1127" s="4">
        <v>220</v>
      </c>
      <c r="T1127" s="4">
        <v>230</v>
      </c>
      <c r="U1127" s="2">
        <v>240</v>
      </c>
      <c r="V1127" s="4">
        <v>250</v>
      </c>
      <c r="W1127" s="4">
        <v>260</v>
      </c>
      <c r="X1127" s="15">
        <v>270</v>
      </c>
      <c r="Y1127" s="4">
        <v>280</v>
      </c>
      <c r="Z1127" s="4">
        <v>290</v>
      </c>
      <c r="AA1127" s="4">
        <v>300</v>
      </c>
      <c r="AB1127" s="4">
        <v>310</v>
      </c>
      <c r="AC1127" s="4">
        <v>320</v>
      </c>
      <c r="AD1127" s="15">
        <v>330</v>
      </c>
      <c r="AE1127" s="1">
        <v>340</v>
      </c>
      <c r="AF1127" s="4">
        <v>350</v>
      </c>
      <c r="AG1127" s="4">
        <v>360</v>
      </c>
      <c r="AH1127" s="4">
        <v>370</v>
      </c>
      <c r="AI1127" s="4">
        <v>380</v>
      </c>
      <c r="AJ1127" s="4">
        <v>390</v>
      </c>
      <c r="AK1127" s="4">
        <v>400</v>
      </c>
      <c r="AL1127" s="4">
        <v>410</v>
      </c>
      <c r="AM1127" s="4">
        <v>420</v>
      </c>
      <c r="AN1127" s="4">
        <v>430</v>
      </c>
      <c r="AO1127" s="2">
        <v>440</v>
      </c>
      <c r="AP1127" s="4">
        <v>450</v>
      </c>
      <c r="AQ1127" s="4">
        <v>460</v>
      </c>
      <c r="AR1127" s="4">
        <v>470</v>
      </c>
      <c r="AS1127" s="4">
        <v>480</v>
      </c>
      <c r="AT1127" s="4">
        <v>490</v>
      </c>
      <c r="AU1127" s="4">
        <v>500</v>
      </c>
      <c r="AV1127" s="4">
        <v>510</v>
      </c>
      <c r="AW1127" s="4">
        <v>520</v>
      </c>
      <c r="AX1127" s="4">
        <v>530</v>
      </c>
      <c r="AY1127" s="1">
        <v>540</v>
      </c>
      <c r="AZ1127" s="4">
        <v>550</v>
      </c>
      <c r="BA1127" s="4">
        <v>560</v>
      </c>
      <c r="BB1127" s="4">
        <v>570</v>
      </c>
      <c r="BC1127" s="4">
        <v>580</v>
      </c>
      <c r="BD1127" s="4">
        <v>590</v>
      </c>
      <c r="BE1127" s="4">
        <v>600</v>
      </c>
      <c r="BF1127" s="4">
        <v>610</v>
      </c>
      <c r="BG1127" s="4">
        <v>620</v>
      </c>
      <c r="BH1127" s="4">
        <v>630</v>
      </c>
      <c r="BI1127" s="2">
        <v>640</v>
      </c>
      <c r="BJ1127" s="17" t="s">
        <v>0</v>
      </c>
    </row>
    <row r="1128" spans="1:62">
      <c r="A1128" s="4" t="s">
        <v>943</v>
      </c>
      <c r="B1128" s="14" t="s">
        <v>0</v>
      </c>
      <c r="C1128" s="14"/>
      <c r="D1128" s="14"/>
      <c r="E1128" s="14"/>
      <c r="F1128" s="14"/>
      <c r="G1128" s="14"/>
      <c r="H1128" s="14"/>
      <c r="J1128" s="15"/>
      <c r="R1128" s="15"/>
      <c r="X1128" s="15"/>
      <c r="AD1128" s="15"/>
      <c r="BJ1128" s="17"/>
    </row>
    <row r="1129" spans="1:62">
      <c r="A1129" s="4" t="s">
        <v>3</v>
      </c>
      <c r="B1129" s="14"/>
      <c r="C1129" s="14"/>
      <c r="D1129" s="14"/>
      <c r="E1129" s="14"/>
      <c r="F1129" s="14"/>
      <c r="G1129" s="14"/>
      <c r="H1129" s="14"/>
      <c r="J1129" s="15"/>
      <c r="R1129" s="15"/>
      <c r="X1129" s="15"/>
      <c r="AD1129" s="15"/>
      <c r="BJ1129" s="17"/>
    </row>
    <row r="1130" spans="1:62">
      <c r="A1130" s="4" t="s">
        <v>944</v>
      </c>
      <c r="B1130" s="14"/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945</v>
      </c>
      <c r="B1131" s="14">
        <v>10</v>
      </c>
      <c r="C1131" s="14">
        <v>15</v>
      </c>
      <c r="D1131" s="14">
        <v>20</v>
      </c>
      <c r="E1131" s="14">
        <v>25</v>
      </c>
      <c r="F1131" s="14">
        <v>30</v>
      </c>
      <c r="G1131" s="14">
        <v>35</v>
      </c>
      <c r="H1131" s="14">
        <v>40</v>
      </c>
      <c r="I1131" s="4">
        <v>45</v>
      </c>
      <c r="J1131" s="15">
        <v>52</v>
      </c>
      <c r="K1131" s="1">
        <v>60</v>
      </c>
      <c r="L1131" s="4">
        <v>67</v>
      </c>
      <c r="M1131" s="4">
        <v>75</v>
      </c>
      <c r="N1131" s="4">
        <v>82</v>
      </c>
      <c r="O1131" s="4">
        <v>90</v>
      </c>
      <c r="P1131" s="4">
        <v>97</v>
      </c>
      <c r="Q1131" s="4">
        <v>105</v>
      </c>
      <c r="R1131" s="15">
        <v>117</v>
      </c>
      <c r="S1131" s="4">
        <v>130</v>
      </c>
      <c r="T1131" s="4">
        <v>142</v>
      </c>
      <c r="U1131" s="2">
        <v>155</v>
      </c>
      <c r="V1131" s="4">
        <v>167</v>
      </c>
      <c r="W1131" s="4">
        <v>180</v>
      </c>
      <c r="X1131" s="15">
        <v>200</v>
      </c>
      <c r="Y1131" s="4">
        <v>220</v>
      </c>
      <c r="Z1131" s="4">
        <v>240</v>
      </c>
      <c r="AA1131" s="4">
        <v>260</v>
      </c>
      <c r="AB1131" s="4">
        <v>280</v>
      </c>
      <c r="AC1131" s="4">
        <v>300</v>
      </c>
      <c r="AD1131" s="15">
        <v>330</v>
      </c>
      <c r="AE1131" s="1">
        <v>360</v>
      </c>
      <c r="AF1131" s="4">
        <v>390</v>
      </c>
      <c r="AG1131" s="4">
        <v>420</v>
      </c>
      <c r="AH1131" s="4">
        <v>450</v>
      </c>
      <c r="AI1131" s="4">
        <v>480</v>
      </c>
      <c r="AJ1131" s="4">
        <v>510</v>
      </c>
      <c r="AK1131" s="4">
        <v>540</v>
      </c>
      <c r="AL1131" s="4">
        <v>570</v>
      </c>
      <c r="AM1131" s="4">
        <v>600</v>
      </c>
      <c r="AN1131" s="4">
        <v>630</v>
      </c>
      <c r="AO1131" s="2">
        <v>660</v>
      </c>
      <c r="AP1131" s="4">
        <v>690</v>
      </c>
      <c r="AQ1131" s="4">
        <v>720</v>
      </c>
      <c r="AR1131" s="4">
        <v>750</v>
      </c>
      <c r="AS1131" s="4">
        <v>780</v>
      </c>
      <c r="AT1131" s="4">
        <v>810</v>
      </c>
      <c r="AU1131" s="4">
        <v>840</v>
      </c>
      <c r="AV1131" s="4">
        <v>870</v>
      </c>
      <c r="AW1131" s="4">
        <v>900</v>
      </c>
      <c r="AX1131" s="4">
        <v>930</v>
      </c>
      <c r="AY1131" s="1">
        <v>960</v>
      </c>
      <c r="AZ1131" s="4">
        <v>990</v>
      </c>
      <c r="BA1131" s="4">
        <v>1020</v>
      </c>
      <c r="BB1131" s="4">
        <v>1050</v>
      </c>
      <c r="BC1131" s="4">
        <v>1080</v>
      </c>
      <c r="BD1131" s="4">
        <v>1110</v>
      </c>
      <c r="BE1131" s="4">
        <v>1140</v>
      </c>
      <c r="BF1131" s="4">
        <v>1170</v>
      </c>
      <c r="BG1131" s="4">
        <v>1200</v>
      </c>
      <c r="BH1131" s="4">
        <v>1230</v>
      </c>
      <c r="BI1131" s="2">
        <v>1260</v>
      </c>
      <c r="BJ1131" s="17" t="s">
        <v>0</v>
      </c>
    </row>
    <row r="1132" spans="1:62">
      <c r="A1132" s="4" t="s">
        <v>946</v>
      </c>
      <c r="B1132" s="14">
        <v>15</v>
      </c>
      <c r="C1132" s="14">
        <v>22</v>
      </c>
      <c r="D1132" s="14">
        <v>30</v>
      </c>
      <c r="E1132" s="14">
        <v>37</v>
      </c>
      <c r="F1132" s="14">
        <v>45</v>
      </c>
      <c r="G1132" s="14">
        <v>52</v>
      </c>
      <c r="H1132" s="14">
        <v>60</v>
      </c>
      <c r="I1132" s="4">
        <v>67</v>
      </c>
      <c r="J1132" s="15">
        <v>77</v>
      </c>
      <c r="K1132" s="1">
        <v>87</v>
      </c>
      <c r="L1132" s="4">
        <v>97</v>
      </c>
      <c r="M1132" s="4">
        <v>107</v>
      </c>
      <c r="N1132" s="4">
        <v>117</v>
      </c>
      <c r="O1132" s="4">
        <v>127</v>
      </c>
      <c r="P1132" s="4">
        <v>137</v>
      </c>
      <c r="Q1132" s="4">
        <v>147</v>
      </c>
      <c r="R1132" s="15">
        <v>162</v>
      </c>
      <c r="S1132" s="4">
        <v>177</v>
      </c>
      <c r="T1132" s="4">
        <v>192</v>
      </c>
      <c r="U1132" s="2">
        <v>207</v>
      </c>
      <c r="V1132" s="4">
        <v>222</v>
      </c>
      <c r="W1132" s="4">
        <v>237</v>
      </c>
      <c r="X1132" s="15">
        <v>262</v>
      </c>
      <c r="Y1132" s="4">
        <v>287</v>
      </c>
      <c r="Z1132" s="4">
        <v>312</v>
      </c>
      <c r="AA1132" s="4">
        <v>337</v>
      </c>
      <c r="AB1132" s="4">
        <v>362</v>
      </c>
      <c r="AC1132" s="4">
        <v>387</v>
      </c>
      <c r="AD1132" s="15">
        <v>422</v>
      </c>
      <c r="AE1132" s="1">
        <v>457</v>
      </c>
      <c r="AF1132" s="4">
        <v>492</v>
      </c>
      <c r="AG1132" s="4">
        <v>527</v>
      </c>
      <c r="AH1132" s="4">
        <v>562</v>
      </c>
      <c r="AI1132" s="4">
        <v>597</v>
      </c>
      <c r="AJ1132" s="4">
        <v>632</v>
      </c>
      <c r="AK1132" s="4">
        <v>667</v>
      </c>
      <c r="AL1132" s="4">
        <v>702</v>
      </c>
      <c r="AM1132" s="4">
        <v>737</v>
      </c>
      <c r="AN1132" s="4">
        <v>772</v>
      </c>
      <c r="AO1132" s="2">
        <v>807</v>
      </c>
      <c r="AP1132" s="4">
        <v>842</v>
      </c>
      <c r="AQ1132" s="4">
        <v>877</v>
      </c>
      <c r="AR1132" s="4">
        <v>912</v>
      </c>
      <c r="AS1132" s="4">
        <v>947</v>
      </c>
      <c r="AT1132" s="4">
        <v>982</v>
      </c>
      <c r="AU1132" s="4">
        <v>1017</v>
      </c>
      <c r="AV1132" s="4">
        <v>1052</v>
      </c>
      <c r="AW1132" s="4">
        <v>1087</v>
      </c>
      <c r="AX1132" s="4">
        <v>1122</v>
      </c>
      <c r="AY1132" s="1">
        <v>1157</v>
      </c>
      <c r="AZ1132" s="4">
        <v>1192</v>
      </c>
      <c r="BA1132" s="4">
        <v>1227</v>
      </c>
      <c r="BB1132" s="4">
        <v>1262</v>
      </c>
      <c r="BC1132" s="4">
        <v>1297</v>
      </c>
      <c r="BD1132" s="4">
        <v>1332</v>
      </c>
      <c r="BE1132" s="4">
        <v>1367</v>
      </c>
      <c r="BF1132" s="4">
        <v>1402</v>
      </c>
      <c r="BG1132" s="4">
        <v>1437</v>
      </c>
      <c r="BH1132" s="4">
        <v>1472</v>
      </c>
      <c r="BI1132" s="2">
        <v>1507</v>
      </c>
      <c r="BJ1132" s="17" t="s">
        <v>0</v>
      </c>
    </row>
    <row r="1133" spans="1:62">
      <c r="A1133" s="4" t="s">
        <v>538</v>
      </c>
      <c r="B1133" s="14">
        <v>2</v>
      </c>
      <c r="C1133" s="14">
        <v>3</v>
      </c>
      <c r="D1133" s="14">
        <v>4</v>
      </c>
      <c r="E1133" s="14">
        <v>5</v>
      </c>
      <c r="F1133" s="14">
        <v>6</v>
      </c>
      <c r="G1133" s="14">
        <v>7</v>
      </c>
      <c r="H1133" s="14">
        <v>8</v>
      </c>
      <c r="I1133" s="4">
        <v>9</v>
      </c>
      <c r="J1133" s="15">
        <v>10</v>
      </c>
      <c r="K1133" s="1">
        <v>12</v>
      </c>
      <c r="L1133" s="4">
        <v>13</v>
      </c>
      <c r="M1133" s="4">
        <v>15</v>
      </c>
      <c r="N1133" s="4">
        <v>16</v>
      </c>
      <c r="O1133" s="4">
        <v>18</v>
      </c>
      <c r="P1133" s="4">
        <v>19</v>
      </c>
      <c r="Q1133" s="4">
        <v>21</v>
      </c>
      <c r="R1133" s="15">
        <v>23</v>
      </c>
      <c r="S1133" s="4">
        <v>26</v>
      </c>
      <c r="T1133" s="4">
        <v>28</v>
      </c>
      <c r="U1133" s="2">
        <v>31</v>
      </c>
      <c r="V1133" s="4">
        <v>33</v>
      </c>
      <c r="W1133" s="4">
        <v>36</v>
      </c>
      <c r="X1133" s="15">
        <v>40</v>
      </c>
      <c r="Y1133" s="4">
        <v>44</v>
      </c>
      <c r="Z1133" s="4">
        <v>48</v>
      </c>
      <c r="AA1133" s="4">
        <v>52</v>
      </c>
      <c r="AB1133" s="4">
        <v>56</v>
      </c>
      <c r="AC1133" s="4">
        <v>60</v>
      </c>
      <c r="AD1133" s="15">
        <v>66</v>
      </c>
      <c r="AE1133" s="1">
        <v>72</v>
      </c>
      <c r="AF1133" s="4">
        <v>78</v>
      </c>
      <c r="AG1133" s="4">
        <v>84</v>
      </c>
      <c r="AH1133" s="4">
        <v>90</v>
      </c>
      <c r="AI1133" s="4">
        <v>96</v>
      </c>
      <c r="AJ1133" s="4">
        <v>102</v>
      </c>
      <c r="AK1133" s="4">
        <v>108</v>
      </c>
      <c r="AL1133" s="4">
        <v>114</v>
      </c>
      <c r="AM1133" s="4">
        <v>120</v>
      </c>
      <c r="AN1133" s="4">
        <v>126</v>
      </c>
      <c r="AO1133" s="2">
        <v>132</v>
      </c>
      <c r="AP1133" s="4">
        <v>138</v>
      </c>
      <c r="AQ1133" s="4">
        <v>144</v>
      </c>
      <c r="AR1133" s="4">
        <v>150</v>
      </c>
      <c r="AS1133" s="4">
        <v>156</v>
      </c>
      <c r="AT1133" s="4">
        <v>162</v>
      </c>
      <c r="AU1133" s="4">
        <v>168</v>
      </c>
      <c r="AV1133" s="4">
        <v>174</v>
      </c>
      <c r="AW1133" s="4">
        <v>180</v>
      </c>
      <c r="AX1133" s="4">
        <v>186</v>
      </c>
      <c r="AY1133" s="1">
        <v>192</v>
      </c>
      <c r="AZ1133" s="4">
        <v>198</v>
      </c>
      <c r="BA1133" s="4">
        <v>204</v>
      </c>
      <c r="BB1133" s="4">
        <v>210</v>
      </c>
      <c r="BC1133" s="4">
        <v>216</v>
      </c>
      <c r="BD1133" s="4">
        <v>222</v>
      </c>
      <c r="BE1133" s="4">
        <v>228</v>
      </c>
      <c r="BF1133" s="4">
        <v>234</v>
      </c>
      <c r="BG1133" s="4">
        <v>240</v>
      </c>
      <c r="BH1133" s="4">
        <v>246</v>
      </c>
      <c r="BI1133" s="2">
        <v>252</v>
      </c>
      <c r="BJ1133" s="17" t="s">
        <v>0</v>
      </c>
    </row>
    <row r="1134" spans="1:62">
      <c r="A1134" s="4" t="s">
        <v>595</v>
      </c>
      <c r="B1134" s="14">
        <v>3</v>
      </c>
      <c r="C1134" s="14">
        <v>4</v>
      </c>
      <c r="D1134" s="14">
        <v>6</v>
      </c>
      <c r="E1134" s="14">
        <v>7</v>
      </c>
      <c r="F1134" s="14">
        <v>9</v>
      </c>
      <c r="G1134" s="14">
        <v>10</v>
      </c>
      <c r="H1134" s="14">
        <v>12</v>
      </c>
      <c r="I1134" s="4">
        <v>13</v>
      </c>
      <c r="J1134" s="15">
        <v>15</v>
      </c>
      <c r="K1134" s="1">
        <v>17</v>
      </c>
      <c r="L1134" s="4">
        <v>19</v>
      </c>
      <c r="M1134" s="4">
        <v>21</v>
      </c>
      <c r="N1134" s="4">
        <v>23</v>
      </c>
      <c r="O1134" s="4">
        <v>25</v>
      </c>
      <c r="P1134" s="4">
        <v>27</v>
      </c>
      <c r="Q1134" s="4">
        <v>29</v>
      </c>
      <c r="R1134" s="15">
        <v>32</v>
      </c>
      <c r="S1134" s="4">
        <v>35</v>
      </c>
      <c r="T1134" s="4">
        <v>38</v>
      </c>
      <c r="U1134" s="2">
        <v>41</v>
      </c>
      <c r="V1134" s="4">
        <v>44</v>
      </c>
      <c r="W1134" s="4">
        <v>47</v>
      </c>
      <c r="X1134" s="15">
        <v>52</v>
      </c>
      <c r="Y1134" s="4">
        <v>57</v>
      </c>
      <c r="Z1134" s="4">
        <v>62</v>
      </c>
      <c r="AA1134" s="4">
        <v>67</v>
      </c>
      <c r="AB1134" s="4">
        <v>72</v>
      </c>
      <c r="AC1134" s="4">
        <v>77</v>
      </c>
      <c r="AD1134" s="15">
        <v>84</v>
      </c>
      <c r="AE1134" s="1">
        <v>91</v>
      </c>
      <c r="AF1134" s="4">
        <v>98</v>
      </c>
      <c r="AG1134" s="4">
        <v>105</v>
      </c>
      <c r="AH1134" s="4">
        <v>112</v>
      </c>
      <c r="AI1134" s="4">
        <v>119</v>
      </c>
      <c r="AJ1134" s="4">
        <v>126</v>
      </c>
      <c r="AK1134" s="4">
        <v>133</v>
      </c>
      <c r="AL1134" s="4">
        <v>140</v>
      </c>
      <c r="AM1134" s="4">
        <v>147</v>
      </c>
      <c r="AN1134" s="4">
        <v>154</v>
      </c>
      <c r="AO1134" s="2">
        <v>161</v>
      </c>
      <c r="AP1134" s="4">
        <v>168</v>
      </c>
      <c r="AQ1134" s="4">
        <v>175</v>
      </c>
      <c r="AR1134" s="4">
        <v>182</v>
      </c>
      <c r="AS1134" s="4">
        <v>189</v>
      </c>
      <c r="AT1134" s="4">
        <v>196</v>
      </c>
      <c r="AU1134" s="4">
        <v>203</v>
      </c>
      <c r="AV1134" s="4">
        <v>210</v>
      </c>
      <c r="AW1134" s="4">
        <v>217</v>
      </c>
      <c r="AX1134" s="4">
        <v>224</v>
      </c>
      <c r="AY1134" s="1">
        <v>231</v>
      </c>
      <c r="AZ1134" s="4">
        <v>238</v>
      </c>
      <c r="BA1134" s="4">
        <v>245</v>
      </c>
      <c r="BB1134" s="4">
        <v>252</v>
      </c>
      <c r="BC1134" s="4">
        <v>259</v>
      </c>
      <c r="BD1134" s="4">
        <v>266</v>
      </c>
      <c r="BE1134" s="4">
        <v>273</v>
      </c>
      <c r="BF1134" s="4">
        <v>280</v>
      </c>
      <c r="BG1134" s="4">
        <v>287</v>
      </c>
      <c r="BH1134" s="4">
        <v>294</v>
      </c>
      <c r="BI1134" s="2">
        <v>301</v>
      </c>
      <c r="BJ1134" s="17" t="s">
        <v>0</v>
      </c>
    </row>
    <row r="1135" spans="1:62">
      <c r="A1135" s="4" t="s">
        <v>947</v>
      </c>
      <c r="B1135" s="14">
        <v>30</v>
      </c>
      <c r="C1135" s="14">
        <v>34</v>
      </c>
      <c r="D1135" s="14">
        <v>37</v>
      </c>
      <c r="E1135" s="14">
        <v>40</v>
      </c>
      <c r="F1135" s="14">
        <v>42</v>
      </c>
      <c r="G1135" s="14">
        <v>44</v>
      </c>
      <c r="H1135" s="14">
        <v>45</v>
      </c>
      <c r="I1135" s="4">
        <v>46</v>
      </c>
      <c r="J1135" s="15">
        <v>48</v>
      </c>
      <c r="K1135" s="1">
        <v>48</v>
      </c>
      <c r="L1135" s="4">
        <v>49</v>
      </c>
      <c r="M1135" s="4">
        <v>50</v>
      </c>
      <c r="N1135" s="4">
        <v>51</v>
      </c>
      <c r="O1135" s="4">
        <v>51</v>
      </c>
      <c r="P1135" s="4">
        <v>52</v>
      </c>
      <c r="Q1135" s="4">
        <v>53</v>
      </c>
      <c r="R1135" s="15">
        <v>53</v>
      </c>
      <c r="S1135" s="4">
        <v>53</v>
      </c>
      <c r="T1135" s="4">
        <v>54</v>
      </c>
      <c r="U1135" s="2">
        <v>54</v>
      </c>
      <c r="V1135" s="4">
        <v>54</v>
      </c>
      <c r="W1135" s="4">
        <v>55</v>
      </c>
      <c r="X1135" s="15">
        <v>55</v>
      </c>
      <c r="Y1135" s="4">
        <v>55</v>
      </c>
      <c r="Z1135" s="4">
        <v>55</v>
      </c>
      <c r="AA1135" s="4">
        <v>56</v>
      </c>
      <c r="AB1135" s="4">
        <v>56</v>
      </c>
      <c r="AC1135" s="4">
        <v>56</v>
      </c>
      <c r="AD1135" s="15">
        <v>56</v>
      </c>
      <c r="AE1135" s="1">
        <v>56</v>
      </c>
      <c r="AF1135" s="4">
        <v>57</v>
      </c>
      <c r="AG1135" s="4">
        <v>57</v>
      </c>
      <c r="AH1135" s="4">
        <v>57</v>
      </c>
      <c r="AI1135" s="4">
        <v>57</v>
      </c>
      <c r="AJ1135" s="4">
        <v>57</v>
      </c>
      <c r="AK1135" s="4">
        <v>57</v>
      </c>
      <c r="AL1135" s="4">
        <v>57</v>
      </c>
      <c r="AM1135" s="4">
        <v>58</v>
      </c>
      <c r="AN1135" s="4">
        <v>58</v>
      </c>
      <c r="AO1135" s="2">
        <v>58</v>
      </c>
      <c r="AP1135" s="4">
        <v>58</v>
      </c>
      <c r="AQ1135" s="4">
        <v>58</v>
      </c>
      <c r="AR1135" s="4">
        <v>58</v>
      </c>
      <c r="AS1135" s="4">
        <v>58</v>
      </c>
      <c r="AT1135" s="4">
        <v>58</v>
      </c>
      <c r="AU1135" s="4">
        <v>58</v>
      </c>
      <c r="AV1135" s="4">
        <v>58</v>
      </c>
      <c r="AW1135" s="4">
        <v>58</v>
      </c>
      <c r="AX1135" s="4">
        <v>59</v>
      </c>
      <c r="AY1135" s="1">
        <v>59</v>
      </c>
      <c r="AZ1135" s="4">
        <v>59</v>
      </c>
      <c r="BA1135" s="4">
        <v>59</v>
      </c>
      <c r="BB1135" s="4">
        <v>59</v>
      </c>
      <c r="BC1135" s="4">
        <v>59</v>
      </c>
      <c r="BD1135" s="4">
        <v>59</v>
      </c>
      <c r="BE1135" s="4">
        <v>59</v>
      </c>
      <c r="BF1135" s="4">
        <v>59</v>
      </c>
      <c r="BG1135" s="4">
        <v>59</v>
      </c>
      <c r="BH1135" s="4">
        <v>59</v>
      </c>
      <c r="BI1135" s="2">
        <v>60</v>
      </c>
      <c r="BJ1135" s="17" t="s">
        <v>0</v>
      </c>
    </row>
    <row r="1136" spans="1:62">
      <c r="A1136" s="4" t="s">
        <v>3</v>
      </c>
      <c r="B1136" s="14"/>
      <c r="C1136" s="14"/>
      <c r="D1136" s="14"/>
      <c r="E1136" s="14"/>
      <c r="F1136" s="14"/>
      <c r="G1136" s="14"/>
      <c r="H1136" s="14"/>
      <c r="J1136" s="15"/>
      <c r="R1136" s="15"/>
      <c r="X1136" s="15"/>
      <c r="AD1136" s="15"/>
      <c r="BJ1136" s="17"/>
    </row>
    <row r="1137" spans="1:62">
      <c r="A1137" s="4" t="s">
        <v>948</v>
      </c>
      <c r="B1137" s="14"/>
      <c r="C1137" s="14"/>
      <c r="D1137" s="14"/>
      <c r="E1137" s="14"/>
      <c r="F1137" s="14"/>
      <c r="G1137" s="14"/>
      <c r="H1137" s="14"/>
      <c r="J1137" s="15"/>
      <c r="R1137" s="15"/>
      <c r="X1137" s="15"/>
      <c r="AD1137" s="15"/>
      <c r="BJ1137" s="17"/>
    </row>
    <row r="1138" spans="1:62">
      <c r="A1138" s="4" t="s">
        <v>949</v>
      </c>
      <c r="B1138" s="14">
        <v>1</v>
      </c>
      <c r="C1138" s="14">
        <v>1</v>
      </c>
      <c r="D1138" s="14">
        <v>1</v>
      </c>
      <c r="E1138" s="14">
        <v>1</v>
      </c>
      <c r="F1138" s="14">
        <v>1</v>
      </c>
      <c r="G1138" s="14">
        <v>1</v>
      </c>
      <c r="H1138" s="14">
        <v>1</v>
      </c>
      <c r="I1138" s="4">
        <v>1</v>
      </c>
      <c r="J1138" s="15">
        <v>1</v>
      </c>
      <c r="K1138" s="1">
        <v>1</v>
      </c>
      <c r="L1138" s="4">
        <v>1</v>
      </c>
      <c r="M1138" s="4">
        <v>1</v>
      </c>
      <c r="N1138" s="4">
        <v>1</v>
      </c>
      <c r="O1138" s="4">
        <v>1</v>
      </c>
      <c r="P1138" s="4">
        <v>1</v>
      </c>
      <c r="Q1138" s="4">
        <v>1</v>
      </c>
      <c r="R1138" s="15">
        <v>1</v>
      </c>
      <c r="S1138" s="4">
        <v>1</v>
      </c>
      <c r="T1138" s="4">
        <v>1</v>
      </c>
      <c r="U1138" s="2">
        <v>1</v>
      </c>
      <c r="V1138" s="4">
        <v>1</v>
      </c>
      <c r="W1138" s="4">
        <v>1</v>
      </c>
      <c r="X1138" s="15">
        <v>1</v>
      </c>
      <c r="Y1138" s="4">
        <v>1</v>
      </c>
      <c r="Z1138" s="4">
        <v>1</v>
      </c>
      <c r="AA1138" s="4">
        <v>1</v>
      </c>
      <c r="AB1138" s="4">
        <v>1</v>
      </c>
      <c r="AC1138" s="4">
        <v>1</v>
      </c>
      <c r="AD1138" s="15">
        <v>1</v>
      </c>
      <c r="AE1138" s="1">
        <v>1</v>
      </c>
      <c r="AF1138" s="4">
        <v>1</v>
      </c>
      <c r="AG1138" s="4">
        <v>1</v>
      </c>
      <c r="AH1138" s="4">
        <v>1</v>
      </c>
      <c r="AI1138" s="4">
        <v>1</v>
      </c>
      <c r="AJ1138" s="4">
        <v>1</v>
      </c>
      <c r="AK1138" s="4">
        <v>1</v>
      </c>
      <c r="AL1138" s="4">
        <v>1</v>
      </c>
      <c r="AM1138" s="4">
        <v>1</v>
      </c>
      <c r="AN1138" s="4">
        <v>1</v>
      </c>
      <c r="AO1138" s="2">
        <v>1</v>
      </c>
      <c r="AP1138" s="4">
        <v>1</v>
      </c>
      <c r="AQ1138" s="4">
        <v>1</v>
      </c>
      <c r="AR1138" s="4">
        <v>1</v>
      </c>
      <c r="AS1138" s="4">
        <v>1</v>
      </c>
      <c r="AT1138" s="4">
        <v>1</v>
      </c>
      <c r="AU1138" s="4">
        <v>1</v>
      </c>
      <c r="AV1138" s="4">
        <v>1</v>
      </c>
      <c r="AW1138" s="4">
        <v>1</v>
      </c>
      <c r="AX1138" s="4">
        <v>1</v>
      </c>
      <c r="AY1138" s="1">
        <v>1</v>
      </c>
      <c r="AZ1138" s="4">
        <v>1</v>
      </c>
      <c r="BA1138" s="4">
        <v>1</v>
      </c>
      <c r="BB1138" s="4">
        <v>1</v>
      </c>
      <c r="BC1138" s="4">
        <v>1</v>
      </c>
      <c r="BD1138" s="4">
        <v>1</v>
      </c>
      <c r="BE1138" s="4">
        <v>1</v>
      </c>
      <c r="BF1138" s="4">
        <v>1</v>
      </c>
      <c r="BG1138" s="4">
        <v>1</v>
      </c>
      <c r="BH1138" s="4">
        <v>1</v>
      </c>
      <c r="BI1138" s="2">
        <v>1</v>
      </c>
      <c r="BJ1138" s="17" t="s">
        <v>0</v>
      </c>
    </row>
    <row r="1139" spans="1:62">
      <c r="A1139" s="4" t="s">
        <v>950</v>
      </c>
      <c r="B1139" s="14">
        <v>80</v>
      </c>
      <c r="C1139" s="14">
        <v>112</v>
      </c>
      <c r="D1139" s="14">
        <v>144</v>
      </c>
      <c r="E1139" s="14">
        <v>176</v>
      </c>
      <c r="F1139" s="14">
        <v>208</v>
      </c>
      <c r="G1139" s="14">
        <v>240</v>
      </c>
      <c r="H1139" s="14">
        <v>272</v>
      </c>
      <c r="I1139" s="4">
        <v>304</v>
      </c>
      <c r="J1139" s="15">
        <v>348</v>
      </c>
      <c r="K1139" s="1">
        <v>392</v>
      </c>
      <c r="L1139" s="4">
        <v>436</v>
      </c>
      <c r="M1139" s="4">
        <v>480</v>
      </c>
      <c r="N1139" s="4">
        <v>524</v>
      </c>
      <c r="O1139" s="4">
        <v>568</v>
      </c>
      <c r="P1139" s="4">
        <v>612</v>
      </c>
      <c r="Q1139" s="4">
        <v>656</v>
      </c>
      <c r="R1139" s="15">
        <v>716</v>
      </c>
      <c r="S1139" s="4">
        <v>776</v>
      </c>
      <c r="T1139" s="4">
        <v>836</v>
      </c>
      <c r="U1139" s="2">
        <v>896</v>
      </c>
      <c r="V1139" s="4">
        <v>956</v>
      </c>
      <c r="W1139" s="4">
        <v>1016</v>
      </c>
      <c r="X1139" s="15">
        <v>1096</v>
      </c>
      <c r="Y1139" s="4">
        <v>1176</v>
      </c>
      <c r="Z1139" s="4">
        <v>1256</v>
      </c>
      <c r="AA1139" s="4">
        <v>1336</v>
      </c>
      <c r="AB1139" s="4">
        <v>1416</v>
      </c>
      <c r="AC1139" s="4">
        <v>1496</v>
      </c>
      <c r="AD1139" s="15">
        <v>1600</v>
      </c>
      <c r="AE1139" s="1">
        <v>1704</v>
      </c>
      <c r="AF1139" s="4">
        <v>1808</v>
      </c>
      <c r="AG1139" s="4">
        <v>1912</v>
      </c>
      <c r="AH1139" s="4">
        <v>2016</v>
      </c>
      <c r="AI1139" s="4">
        <v>2120</v>
      </c>
      <c r="AJ1139" s="4">
        <v>2224</v>
      </c>
      <c r="AK1139" s="4">
        <v>2328</v>
      </c>
      <c r="AL1139" s="4">
        <v>2432</v>
      </c>
      <c r="AM1139" s="4">
        <v>2536</v>
      </c>
      <c r="AN1139" s="4">
        <v>2640</v>
      </c>
      <c r="AO1139" s="2">
        <v>2744</v>
      </c>
      <c r="AP1139" s="4">
        <v>2848</v>
      </c>
      <c r="AQ1139" s="4">
        <v>2952</v>
      </c>
      <c r="AR1139" s="4">
        <v>3056</v>
      </c>
      <c r="AS1139" s="4">
        <v>3160</v>
      </c>
      <c r="AT1139" s="4">
        <v>3264</v>
      </c>
      <c r="AU1139" s="4">
        <v>3368</v>
      </c>
      <c r="AV1139" s="4">
        <v>3472</v>
      </c>
      <c r="AW1139" s="4">
        <v>3576</v>
      </c>
      <c r="AX1139" s="4">
        <v>3680</v>
      </c>
      <c r="AY1139" s="1">
        <v>3784</v>
      </c>
      <c r="AZ1139" s="4">
        <v>3888</v>
      </c>
      <c r="BA1139" s="4">
        <v>3992</v>
      </c>
      <c r="BB1139" s="4">
        <v>4096</v>
      </c>
      <c r="BC1139" s="4">
        <v>4200</v>
      </c>
      <c r="BD1139" s="4">
        <v>4304</v>
      </c>
      <c r="BE1139" s="4">
        <v>4408</v>
      </c>
      <c r="BF1139" s="4">
        <v>4512</v>
      </c>
      <c r="BG1139" s="4">
        <v>4616</v>
      </c>
      <c r="BH1139" s="4">
        <v>4720</v>
      </c>
      <c r="BI1139" s="2">
        <v>4824</v>
      </c>
      <c r="BJ1139" s="17" t="s">
        <v>0</v>
      </c>
    </row>
    <row r="1140" spans="1:62">
      <c r="A1140" s="4" t="s">
        <v>545</v>
      </c>
      <c r="B1140" s="14">
        <v>1</v>
      </c>
      <c r="C1140" s="14">
        <v>1</v>
      </c>
      <c r="D1140" s="14">
        <v>1</v>
      </c>
      <c r="E1140" s="14">
        <v>1</v>
      </c>
      <c r="F1140" s="14">
        <v>1</v>
      </c>
      <c r="G1140" s="14">
        <v>1</v>
      </c>
      <c r="H1140" s="14">
        <v>1</v>
      </c>
      <c r="I1140" s="4">
        <v>1</v>
      </c>
      <c r="J1140" s="15">
        <v>1</v>
      </c>
      <c r="K1140" s="1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15">
        <v>1</v>
      </c>
      <c r="S1140" s="4">
        <v>1</v>
      </c>
      <c r="T1140" s="4">
        <v>1</v>
      </c>
      <c r="U1140" s="2">
        <v>1</v>
      </c>
      <c r="V1140" s="4">
        <v>1</v>
      </c>
      <c r="W1140" s="4">
        <v>1</v>
      </c>
      <c r="X1140" s="15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15">
        <v>1</v>
      </c>
      <c r="AE1140" s="1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2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1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2">
        <v>1</v>
      </c>
      <c r="BJ1140" s="17" t="s">
        <v>0</v>
      </c>
    </row>
    <row r="1141" spans="1:62">
      <c r="A1141" s="4" t="s">
        <v>546</v>
      </c>
      <c r="B1141" s="14">
        <v>10</v>
      </c>
      <c r="C1141" s="14">
        <v>14</v>
      </c>
      <c r="D1141" s="14">
        <v>18</v>
      </c>
      <c r="E1141" s="14">
        <v>22</v>
      </c>
      <c r="F1141" s="14">
        <v>26</v>
      </c>
      <c r="G1141" s="14">
        <v>30</v>
      </c>
      <c r="H1141" s="14">
        <v>34</v>
      </c>
      <c r="I1141" s="4">
        <v>38</v>
      </c>
      <c r="J1141" s="15">
        <v>43</v>
      </c>
      <c r="K1141" s="1">
        <v>49</v>
      </c>
      <c r="L1141" s="4">
        <v>54</v>
      </c>
      <c r="M1141" s="4">
        <v>60</v>
      </c>
      <c r="N1141" s="4">
        <v>65</v>
      </c>
      <c r="O1141" s="4">
        <v>71</v>
      </c>
      <c r="P1141" s="4">
        <v>76</v>
      </c>
      <c r="Q1141" s="4">
        <v>82</v>
      </c>
      <c r="R1141" s="15">
        <v>89</v>
      </c>
      <c r="S1141" s="4">
        <v>97</v>
      </c>
      <c r="T1141" s="4">
        <v>104</v>
      </c>
      <c r="U1141" s="2">
        <v>112</v>
      </c>
      <c r="V1141" s="4">
        <v>119</v>
      </c>
      <c r="W1141" s="4">
        <v>127</v>
      </c>
      <c r="X1141" s="15">
        <v>137</v>
      </c>
      <c r="Y1141" s="4">
        <v>147</v>
      </c>
      <c r="Z1141" s="4">
        <v>157</v>
      </c>
      <c r="AA1141" s="4">
        <v>167</v>
      </c>
      <c r="AB1141" s="4">
        <v>177</v>
      </c>
      <c r="AC1141" s="4">
        <v>187</v>
      </c>
      <c r="AD1141" s="15">
        <v>200</v>
      </c>
      <c r="AE1141" s="1">
        <v>213</v>
      </c>
      <c r="AF1141" s="4">
        <v>226</v>
      </c>
      <c r="AG1141" s="4">
        <v>239</v>
      </c>
      <c r="AH1141" s="4">
        <v>252</v>
      </c>
      <c r="AI1141" s="4">
        <v>265</v>
      </c>
      <c r="AJ1141" s="4">
        <v>278</v>
      </c>
      <c r="AK1141" s="4">
        <v>291</v>
      </c>
      <c r="AL1141" s="4">
        <v>304</v>
      </c>
      <c r="AM1141" s="4">
        <v>317</v>
      </c>
      <c r="AN1141" s="4">
        <v>330</v>
      </c>
      <c r="AO1141" s="2">
        <v>343</v>
      </c>
      <c r="AP1141" s="4">
        <v>356</v>
      </c>
      <c r="AQ1141" s="4">
        <v>369</v>
      </c>
      <c r="AR1141" s="4">
        <v>382</v>
      </c>
      <c r="AS1141" s="4">
        <v>395</v>
      </c>
      <c r="AT1141" s="4">
        <v>408</v>
      </c>
      <c r="AU1141" s="4">
        <v>421</v>
      </c>
      <c r="AV1141" s="4">
        <v>434</v>
      </c>
      <c r="AW1141" s="4">
        <v>447</v>
      </c>
      <c r="AX1141" s="4">
        <v>460</v>
      </c>
      <c r="AY1141" s="1">
        <v>473</v>
      </c>
      <c r="AZ1141" s="4">
        <v>486</v>
      </c>
      <c r="BA1141" s="4">
        <v>499</v>
      </c>
      <c r="BB1141" s="4">
        <v>512</v>
      </c>
      <c r="BC1141" s="4">
        <v>525</v>
      </c>
      <c r="BD1141" s="4">
        <v>538</v>
      </c>
      <c r="BE1141" s="4">
        <v>551</v>
      </c>
      <c r="BF1141" s="4">
        <v>564</v>
      </c>
      <c r="BG1141" s="4">
        <v>577</v>
      </c>
      <c r="BH1141" s="4">
        <v>590</v>
      </c>
      <c r="BI1141" s="2">
        <v>603</v>
      </c>
      <c r="BJ1141" s="17" t="s">
        <v>0</v>
      </c>
    </row>
    <row r="1142" spans="1:62">
      <c r="A1142" s="4" t="s">
        <v>3</v>
      </c>
      <c r="B1142" s="14"/>
      <c r="C1142" s="14"/>
      <c r="D1142" s="14"/>
      <c r="E1142" s="14"/>
      <c r="F1142" s="14"/>
      <c r="G1142" s="14"/>
      <c r="H1142" s="14"/>
      <c r="J1142" s="15"/>
      <c r="R1142" s="15"/>
      <c r="X1142" s="15"/>
      <c r="AD1142" s="15"/>
      <c r="BJ1142" s="17"/>
    </row>
    <row r="1143" spans="1:62">
      <c r="A1143" s="4" t="s">
        <v>951</v>
      </c>
      <c r="B1143" s="14"/>
      <c r="C1143" s="14"/>
      <c r="D1143" s="14"/>
      <c r="E1143" s="14"/>
      <c r="F1143" s="14"/>
      <c r="G1143" s="14"/>
      <c r="H1143" s="14"/>
      <c r="J1143" s="15"/>
      <c r="R1143" s="15"/>
      <c r="X1143" s="15"/>
      <c r="AD1143" s="15"/>
      <c r="BJ1143" s="17"/>
    </row>
    <row r="1144" spans="1:62">
      <c r="A1144" s="4" t="s">
        <v>952</v>
      </c>
      <c r="B1144" s="14">
        <v>-5</v>
      </c>
      <c r="C1144" s="14">
        <v>-6</v>
      </c>
      <c r="D1144" s="14">
        <v>-6</v>
      </c>
      <c r="E1144" s="14">
        <v>-7</v>
      </c>
      <c r="F1144" s="14">
        <v>-7</v>
      </c>
      <c r="G1144" s="14">
        <v>-8</v>
      </c>
      <c r="H1144" s="14">
        <v>-8</v>
      </c>
      <c r="I1144" s="4">
        <v>-9</v>
      </c>
      <c r="J1144" s="15">
        <v>-9</v>
      </c>
      <c r="K1144" s="1">
        <v>-10</v>
      </c>
      <c r="L1144" s="4">
        <v>-10</v>
      </c>
      <c r="M1144" s="4">
        <v>-11</v>
      </c>
      <c r="N1144" s="4">
        <v>-11</v>
      </c>
      <c r="O1144" s="4">
        <v>-12</v>
      </c>
      <c r="P1144" s="4">
        <v>-12</v>
      </c>
      <c r="Q1144" s="4">
        <v>-13</v>
      </c>
      <c r="R1144" s="15">
        <v>-13</v>
      </c>
      <c r="S1144" s="4">
        <v>-14</v>
      </c>
      <c r="T1144" s="4">
        <v>-14</v>
      </c>
      <c r="U1144" s="2">
        <v>-15</v>
      </c>
      <c r="V1144" s="4">
        <v>-15</v>
      </c>
      <c r="W1144" s="4">
        <v>-16</v>
      </c>
      <c r="X1144" s="15">
        <v>-16</v>
      </c>
      <c r="Y1144" s="4">
        <v>-17</v>
      </c>
      <c r="Z1144" s="4">
        <v>-17</v>
      </c>
      <c r="AA1144" s="4">
        <v>-18</v>
      </c>
      <c r="AB1144" s="4">
        <v>-18</v>
      </c>
      <c r="AC1144" s="4">
        <v>-19</v>
      </c>
      <c r="AD1144" s="15">
        <v>-19</v>
      </c>
      <c r="AE1144" s="1">
        <v>-20</v>
      </c>
      <c r="AF1144" s="4">
        <v>-20</v>
      </c>
      <c r="AG1144" s="4">
        <v>-21</v>
      </c>
      <c r="AH1144" s="4">
        <v>-21</v>
      </c>
      <c r="AI1144" s="4">
        <v>-22</v>
      </c>
      <c r="AJ1144" s="4">
        <v>-22</v>
      </c>
      <c r="AK1144" s="4">
        <v>-23</v>
      </c>
      <c r="AL1144" s="4">
        <v>-23</v>
      </c>
      <c r="AM1144" s="4">
        <v>-24</v>
      </c>
      <c r="AN1144" s="4">
        <v>-24</v>
      </c>
      <c r="AO1144" s="2">
        <v>-25</v>
      </c>
      <c r="AP1144" s="4">
        <v>-25</v>
      </c>
      <c r="AQ1144" s="4">
        <v>-26</v>
      </c>
      <c r="AR1144" s="4">
        <v>-26</v>
      </c>
      <c r="AS1144" s="4">
        <v>-27</v>
      </c>
      <c r="AT1144" s="4">
        <v>-27</v>
      </c>
      <c r="AU1144" s="4">
        <v>-28</v>
      </c>
      <c r="AV1144" s="4">
        <v>-28</v>
      </c>
      <c r="AW1144" s="4">
        <v>-29</v>
      </c>
      <c r="AX1144" s="4">
        <v>-29</v>
      </c>
      <c r="AY1144" s="1">
        <v>-30</v>
      </c>
      <c r="AZ1144" s="4">
        <v>-30</v>
      </c>
      <c r="BA1144" s="4">
        <v>-31</v>
      </c>
      <c r="BB1144" s="4">
        <v>-31</v>
      </c>
      <c r="BC1144" s="4">
        <v>-32</v>
      </c>
      <c r="BD1144" s="4">
        <v>-32</v>
      </c>
      <c r="BE1144" s="4">
        <v>-33</v>
      </c>
      <c r="BF1144" s="4">
        <v>-33</v>
      </c>
      <c r="BG1144" s="4">
        <v>-34</v>
      </c>
      <c r="BH1144" s="4">
        <v>-34</v>
      </c>
      <c r="BI1144" s="2">
        <v>-35</v>
      </c>
      <c r="BJ1144" s="17" t="s">
        <v>0</v>
      </c>
    </row>
    <row r="1145" spans="1:62">
      <c r="A1145" s="4" t="s">
        <v>953</v>
      </c>
      <c r="B1145" s="14">
        <v>25</v>
      </c>
      <c r="C1145" s="14">
        <v>33</v>
      </c>
      <c r="D1145" s="14">
        <v>41</v>
      </c>
      <c r="E1145" s="14">
        <v>49</v>
      </c>
      <c r="F1145" s="14">
        <v>57</v>
      </c>
      <c r="G1145" s="14">
        <v>65</v>
      </c>
      <c r="H1145" s="14">
        <v>73</v>
      </c>
      <c r="I1145" s="4">
        <v>81</v>
      </c>
      <c r="J1145" s="15">
        <v>91</v>
      </c>
      <c r="K1145" s="1">
        <v>101</v>
      </c>
      <c r="L1145" s="4">
        <v>111</v>
      </c>
      <c r="M1145" s="4">
        <v>121</v>
      </c>
      <c r="N1145" s="4">
        <v>131</v>
      </c>
      <c r="O1145" s="4">
        <v>141</v>
      </c>
      <c r="P1145" s="4">
        <v>151</v>
      </c>
      <c r="Q1145" s="4">
        <v>161</v>
      </c>
      <c r="R1145" s="15">
        <v>176</v>
      </c>
      <c r="S1145" s="4">
        <v>191</v>
      </c>
      <c r="T1145" s="4">
        <v>206</v>
      </c>
      <c r="U1145" s="2">
        <v>221</v>
      </c>
      <c r="V1145" s="4">
        <v>236</v>
      </c>
      <c r="W1145" s="4">
        <v>251</v>
      </c>
      <c r="X1145" s="15">
        <v>274</v>
      </c>
      <c r="Y1145" s="4">
        <v>297</v>
      </c>
      <c r="Z1145" s="4">
        <v>320</v>
      </c>
      <c r="AA1145" s="4">
        <v>343</v>
      </c>
      <c r="AB1145" s="4">
        <v>366</v>
      </c>
      <c r="AC1145" s="4">
        <v>389</v>
      </c>
      <c r="AD1145" s="15">
        <v>423</v>
      </c>
      <c r="AE1145" s="1">
        <v>457</v>
      </c>
      <c r="AF1145" s="4">
        <v>491</v>
      </c>
      <c r="AG1145" s="4">
        <v>525</v>
      </c>
      <c r="AH1145" s="4">
        <v>559</v>
      </c>
      <c r="AI1145" s="4">
        <v>593</v>
      </c>
      <c r="AJ1145" s="4">
        <v>627</v>
      </c>
      <c r="AK1145" s="4">
        <v>661</v>
      </c>
      <c r="AL1145" s="4">
        <v>695</v>
      </c>
      <c r="AM1145" s="4">
        <v>729</v>
      </c>
      <c r="AN1145" s="4">
        <v>763</v>
      </c>
      <c r="AO1145" s="2">
        <v>797</v>
      </c>
      <c r="AP1145" s="4">
        <v>831</v>
      </c>
      <c r="AQ1145" s="4">
        <v>865</v>
      </c>
      <c r="AR1145" s="4">
        <v>899</v>
      </c>
      <c r="AS1145" s="4">
        <v>933</v>
      </c>
      <c r="AT1145" s="4">
        <v>967</v>
      </c>
      <c r="AU1145" s="4">
        <v>1001</v>
      </c>
      <c r="AV1145" s="4">
        <v>1035</v>
      </c>
      <c r="AW1145" s="4">
        <v>1069</v>
      </c>
      <c r="AX1145" s="4">
        <v>1103</v>
      </c>
      <c r="AY1145" s="1">
        <v>1137</v>
      </c>
      <c r="AZ1145" s="4">
        <v>1171</v>
      </c>
      <c r="BA1145" s="4">
        <v>1205</v>
      </c>
      <c r="BB1145" s="4">
        <v>1239</v>
      </c>
      <c r="BC1145" s="4">
        <v>1273</v>
      </c>
      <c r="BD1145" s="4">
        <v>1307</v>
      </c>
      <c r="BE1145" s="4">
        <v>1341</v>
      </c>
      <c r="BF1145" s="4">
        <v>1375</v>
      </c>
      <c r="BG1145" s="4">
        <v>1409</v>
      </c>
      <c r="BH1145" s="4">
        <v>1443</v>
      </c>
      <c r="BI1145" s="2">
        <v>1477</v>
      </c>
      <c r="BJ1145" s="17" t="s">
        <v>0</v>
      </c>
    </row>
    <row r="1146" spans="1:62">
      <c r="A1146" s="4" t="s">
        <v>954</v>
      </c>
      <c r="B1146" s="14">
        <v>40</v>
      </c>
      <c r="C1146" s="14">
        <v>48</v>
      </c>
      <c r="D1146" s="14">
        <v>56</v>
      </c>
      <c r="E1146" s="14">
        <v>64</v>
      </c>
      <c r="F1146" s="14">
        <v>72</v>
      </c>
      <c r="G1146" s="14">
        <v>80</v>
      </c>
      <c r="H1146" s="14">
        <v>88</v>
      </c>
      <c r="I1146" s="4">
        <v>96</v>
      </c>
      <c r="J1146" s="15">
        <v>106</v>
      </c>
      <c r="K1146" s="1">
        <v>116</v>
      </c>
      <c r="L1146" s="4">
        <v>126</v>
      </c>
      <c r="M1146" s="4">
        <v>136</v>
      </c>
      <c r="N1146" s="4">
        <v>146</v>
      </c>
      <c r="O1146" s="4">
        <v>156</v>
      </c>
      <c r="P1146" s="4">
        <v>166</v>
      </c>
      <c r="Q1146" s="4">
        <v>176</v>
      </c>
      <c r="R1146" s="15">
        <v>191</v>
      </c>
      <c r="S1146" s="4">
        <v>206</v>
      </c>
      <c r="T1146" s="4">
        <v>221</v>
      </c>
      <c r="U1146" s="2">
        <v>236</v>
      </c>
      <c r="V1146" s="4">
        <v>251</v>
      </c>
      <c r="W1146" s="4">
        <v>266</v>
      </c>
      <c r="X1146" s="15">
        <v>289</v>
      </c>
      <c r="Y1146" s="4">
        <v>312</v>
      </c>
      <c r="Z1146" s="4">
        <v>335</v>
      </c>
      <c r="AA1146" s="4">
        <v>358</v>
      </c>
      <c r="AB1146" s="4">
        <v>381</v>
      </c>
      <c r="AC1146" s="4">
        <v>404</v>
      </c>
      <c r="AD1146" s="15">
        <v>438</v>
      </c>
      <c r="AE1146" s="1">
        <v>472</v>
      </c>
      <c r="AF1146" s="4">
        <v>506</v>
      </c>
      <c r="AG1146" s="4">
        <v>540</v>
      </c>
      <c r="AH1146" s="4">
        <v>574</v>
      </c>
      <c r="AI1146" s="4">
        <v>608</v>
      </c>
      <c r="AJ1146" s="4">
        <v>642</v>
      </c>
      <c r="AK1146" s="4">
        <v>676</v>
      </c>
      <c r="AL1146" s="4">
        <v>710</v>
      </c>
      <c r="AM1146" s="4">
        <v>744</v>
      </c>
      <c r="AN1146" s="4">
        <v>778</v>
      </c>
      <c r="AO1146" s="2">
        <v>812</v>
      </c>
      <c r="AP1146" s="4">
        <v>846</v>
      </c>
      <c r="AQ1146" s="4">
        <v>880</v>
      </c>
      <c r="AR1146" s="4">
        <v>914</v>
      </c>
      <c r="AS1146" s="4">
        <v>948</v>
      </c>
      <c r="AT1146" s="4">
        <v>982</v>
      </c>
      <c r="AU1146" s="4">
        <v>1016</v>
      </c>
      <c r="AV1146" s="4">
        <v>1050</v>
      </c>
      <c r="AW1146" s="4">
        <v>1084</v>
      </c>
      <c r="AX1146" s="4">
        <v>1118</v>
      </c>
      <c r="AY1146" s="1">
        <v>1152</v>
      </c>
      <c r="AZ1146" s="4">
        <v>1186</v>
      </c>
      <c r="BA1146" s="4">
        <v>1220</v>
      </c>
      <c r="BB1146" s="4">
        <v>1254</v>
      </c>
      <c r="BC1146" s="4">
        <v>1288</v>
      </c>
      <c r="BD1146" s="4">
        <v>1322</v>
      </c>
      <c r="BE1146" s="4">
        <v>1356</v>
      </c>
      <c r="BF1146" s="4">
        <v>1390</v>
      </c>
      <c r="BG1146" s="4">
        <v>1424</v>
      </c>
      <c r="BH1146" s="4">
        <v>1458</v>
      </c>
      <c r="BI1146" s="2">
        <v>1492</v>
      </c>
      <c r="BJ1146" s="17" t="s">
        <v>0</v>
      </c>
    </row>
    <row r="1147" spans="1:62">
      <c r="A1147" s="4" t="s">
        <v>597</v>
      </c>
      <c r="B1147" s="14">
        <v>6</v>
      </c>
      <c r="C1147" s="14">
        <v>8</v>
      </c>
      <c r="D1147" s="14">
        <v>10</v>
      </c>
      <c r="E1147" s="14">
        <v>12</v>
      </c>
      <c r="F1147" s="14">
        <v>14</v>
      </c>
      <c r="G1147" s="14">
        <v>16</v>
      </c>
      <c r="H1147" s="14">
        <v>18</v>
      </c>
      <c r="I1147" s="4">
        <v>20</v>
      </c>
      <c r="J1147" s="15">
        <v>22</v>
      </c>
      <c r="K1147" s="1">
        <v>25</v>
      </c>
      <c r="L1147" s="4">
        <v>27</v>
      </c>
      <c r="M1147" s="4">
        <v>30</v>
      </c>
      <c r="N1147" s="4">
        <v>32</v>
      </c>
      <c r="O1147" s="4">
        <v>35</v>
      </c>
      <c r="P1147" s="4">
        <v>37</v>
      </c>
      <c r="Q1147" s="4">
        <v>40</v>
      </c>
      <c r="R1147" s="15">
        <v>44</v>
      </c>
      <c r="S1147" s="4">
        <v>47</v>
      </c>
      <c r="T1147" s="4">
        <v>51</v>
      </c>
      <c r="U1147" s="2">
        <v>55</v>
      </c>
      <c r="V1147" s="4">
        <v>59</v>
      </c>
      <c r="W1147" s="4">
        <v>62</v>
      </c>
      <c r="X1147" s="15">
        <v>68</v>
      </c>
      <c r="Y1147" s="4">
        <v>74</v>
      </c>
      <c r="Z1147" s="4">
        <v>80</v>
      </c>
      <c r="AA1147" s="4">
        <v>85</v>
      </c>
      <c r="AB1147" s="4">
        <v>91</v>
      </c>
      <c r="AC1147" s="4">
        <v>97</v>
      </c>
      <c r="AD1147" s="15">
        <v>105</v>
      </c>
      <c r="AE1147" s="1">
        <v>114</v>
      </c>
      <c r="AF1147" s="4">
        <v>122</v>
      </c>
      <c r="AG1147" s="4">
        <v>131</v>
      </c>
      <c r="AH1147" s="4">
        <v>139</v>
      </c>
      <c r="AI1147" s="4">
        <v>148</v>
      </c>
      <c r="AJ1147" s="4">
        <v>156</v>
      </c>
      <c r="AK1147" s="4">
        <v>165</v>
      </c>
      <c r="AL1147" s="4">
        <v>173</v>
      </c>
      <c r="AM1147" s="4">
        <v>182</v>
      </c>
      <c r="AN1147" s="4">
        <v>190</v>
      </c>
      <c r="AO1147" s="2">
        <v>199</v>
      </c>
      <c r="AP1147" s="4">
        <v>207</v>
      </c>
      <c r="AQ1147" s="4">
        <v>216</v>
      </c>
      <c r="AR1147" s="4">
        <v>224</v>
      </c>
      <c r="AS1147" s="4">
        <v>233</v>
      </c>
      <c r="AT1147" s="4">
        <v>241</v>
      </c>
      <c r="AU1147" s="4">
        <v>250</v>
      </c>
      <c r="AV1147" s="4">
        <v>258</v>
      </c>
      <c r="AW1147" s="4">
        <v>267</v>
      </c>
      <c r="AX1147" s="4">
        <v>275</v>
      </c>
      <c r="AY1147" s="1">
        <v>284</v>
      </c>
      <c r="AZ1147" s="4">
        <v>292</v>
      </c>
      <c r="BA1147" s="4">
        <v>301</v>
      </c>
      <c r="BB1147" s="4">
        <v>309</v>
      </c>
      <c r="BC1147" s="4">
        <v>318</v>
      </c>
      <c r="BD1147" s="4">
        <v>326</v>
      </c>
      <c r="BE1147" s="4">
        <v>335</v>
      </c>
      <c r="BF1147" s="4">
        <v>343</v>
      </c>
      <c r="BG1147" s="4">
        <v>352</v>
      </c>
      <c r="BH1147" s="4">
        <v>360</v>
      </c>
      <c r="BI1147" s="2">
        <v>369</v>
      </c>
      <c r="BJ1147" s="17" t="s">
        <v>0</v>
      </c>
    </row>
    <row r="1148" spans="1:62">
      <c r="A1148" s="4" t="s">
        <v>598</v>
      </c>
      <c r="B1148" s="14">
        <v>10</v>
      </c>
      <c r="C1148" s="14">
        <v>12</v>
      </c>
      <c r="D1148" s="14">
        <v>14</v>
      </c>
      <c r="E1148" s="14">
        <v>16</v>
      </c>
      <c r="F1148" s="14">
        <v>18</v>
      </c>
      <c r="G1148" s="14">
        <v>20</v>
      </c>
      <c r="H1148" s="14">
        <v>22</v>
      </c>
      <c r="I1148" s="4">
        <v>24</v>
      </c>
      <c r="J1148" s="15">
        <v>26</v>
      </c>
      <c r="K1148" s="1">
        <v>29</v>
      </c>
      <c r="L1148" s="4">
        <v>31</v>
      </c>
      <c r="M1148" s="4">
        <v>34</v>
      </c>
      <c r="N1148" s="4">
        <v>36</v>
      </c>
      <c r="O1148" s="4">
        <v>39</v>
      </c>
      <c r="P1148" s="4">
        <v>41</v>
      </c>
      <c r="Q1148" s="4">
        <v>44</v>
      </c>
      <c r="R1148" s="15">
        <v>47</v>
      </c>
      <c r="S1148" s="4">
        <v>51</v>
      </c>
      <c r="T1148" s="4">
        <v>55</v>
      </c>
      <c r="U1148" s="2">
        <v>59</v>
      </c>
      <c r="V1148" s="4">
        <v>62</v>
      </c>
      <c r="W1148" s="4">
        <v>66</v>
      </c>
      <c r="X1148" s="15">
        <v>72</v>
      </c>
      <c r="Y1148" s="4">
        <v>78</v>
      </c>
      <c r="Z1148" s="4">
        <v>83</v>
      </c>
      <c r="AA1148" s="4">
        <v>89</v>
      </c>
      <c r="AB1148" s="4">
        <v>95</v>
      </c>
      <c r="AC1148" s="4">
        <v>101</v>
      </c>
      <c r="AD1148" s="15">
        <v>109</v>
      </c>
      <c r="AE1148" s="1">
        <v>118</v>
      </c>
      <c r="AF1148" s="4">
        <v>126</v>
      </c>
      <c r="AG1148" s="4">
        <v>135</v>
      </c>
      <c r="AH1148" s="4">
        <v>143</v>
      </c>
      <c r="AI1148" s="4">
        <v>152</v>
      </c>
      <c r="AJ1148" s="4">
        <v>160</v>
      </c>
      <c r="AK1148" s="4">
        <v>169</v>
      </c>
      <c r="AL1148" s="4">
        <v>177</v>
      </c>
      <c r="AM1148" s="4">
        <v>186</v>
      </c>
      <c r="AN1148" s="4">
        <v>194</v>
      </c>
      <c r="AO1148" s="2">
        <v>203</v>
      </c>
      <c r="AP1148" s="4">
        <v>211</v>
      </c>
      <c r="AQ1148" s="4">
        <v>220</v>
      </c>
      <c r="AR1148" s="4">
        <v>228</v>
      </c>
      <c r="AS1148" s="4">
        <v>237</v>
      </c>
      <c r="AT1148" s="4">
        <v>245</v>
      </c>
      <c r="AU1148" s="4">
        <v>254</v>
      </c>
      <c r="AV1148" s="4">
        <v>262</v>
      </c>
      <c r="AW1148" s="4">
        <v>271</v>
      </c>
      <c r="AX1148" s="4">
        <v>279</v>
      </c>
      <c r="AY1148" s="1">
        <v>288</v>
      </c>
      <c r="AZ1148" s="4">
        <v>296</v>
      </c>
      <c r="BA1148" s="4">
        <v>305</v>
      </c>
      <c r="BB1148" s="4">
        <v>313</v>
      </c>
      <c r="BC1148" s="4">
        <v>322</v>
      </c>
      <c r="BD1148" s="4">
        <v>330</v>
      </c>
      <c r="BE1148" s="4">
        <v>339</v>
      </c>
      <c r="BF1148" s="4">
        <v>347</v>
      </c>
      <c r="BG1148" s="4">
        <v>356</v>
      </c>
      <c r="BH1148" s="4">
        <v>364</v>
      </c>
      <c r="BI1148" s="2">
        <v>373</v>
      </c>
      <c r="BJ1148" s="17" t="s">
        <v>0</v>
      </c>
    </row>
    <row r="1149" spans="1:62">
      <c r="A1149" s="4" t="s">
        <v>3</v>
      </c>
      <c r="B1149" s="14"/>
      <c r="C1149" s="14"/>
      <c r="D1149" s="14"/>
      <c r="E1149" s="14"/>
      <c r="F1149" s="14"/>
      <c r="G1149" s="14"/>
      <c r="H1149" s="14"/>
      <c r="J1149" s="15"/>
      <c r="R1149" s="15"/>
      <c r="X1149" s="15"/>
      <c r="AD1149" s="15"/>
      <c r="BJ1149" s="17"/>
    </row>
    <row r="1150" spans="1:62">
      <c r="A1150" s="4" t="s">
        <v>955</v>
      </c>
      <c r="B1150" s="14"/>
      <c r="C1150" s="14"/>
      <c r="D1150" s="14"/>
      <c r="E1150" s="14"/>
      <c r="F1150" s="14"/>
      <c r="G1150" s="14"/>
      <c r="H1150" s="14"/>
      <c r="J1150" s="15"/>
      <c r="R1150" s="15"/>
      <c r="X1150" s="15"/>
      <c r="AD1150" s="15"/>
      <c r="BJ1150" s="17"/>
    </row>
    <row r="1151" spans="1:62">
      <c r="A1151" s="4" t="s">
        <v>956</v>
      </c>
      <c r="B1151" s="14">
        <v>13.3</v>
      </c>
      <c r="C1151" s="14">
        <v>15.3</v>
      </c>
      <c r="D1151" s="14">
        <v>17.3</v>
      </c>
      <c r="E1151" s="14">
        <v>19.3</v>
      </c>
      <c r="F1151" s="14">
        <v>21.3</v>
      </c>
      <c r="G1151" s="14">
        <v>23.3</v>
      </c>
      <c r="H1151" s="14">
        <v>25.3</v>
      </c>
      <c r="I1151" s="4">
        <v>27.3</v>
      </c>
      <c r="J1151" s="15">
        <v>29.3</v>
      </c>
      <c r="K1151" s="1">
        <v>31.3</v>
      </c>
      <c r="L1151" s="4">
        <v>33.299999999999997</v>
      </c>
      <c r="M1151" s="4">
        <v>35.299999999999997</v>
      </c>
      <c r="N1151" s="4">
        <v>37.299999999999997</v>
      </c>
      <c r="O1151" s="4">
        <v>39.299999999999997</v>
      </c>
      <c r="P1151" s="4">
        <v>41.3</v>
      </c>
      <c r="Q1151" s="4">
        <v>43.3</v>
      </c>
      <c r="R1151" s="15">
        <v>45.3</v>
      </c>
      <c r="S1151" s="4">
        <v>47.3</v>
      </c>
      <c r="T1151" s="4">
        <v>49.3</v>
      </c>
      <c r="U1151" s="2">
        <v>51.3</v>
      </c>
      <c r="V1151" s="4">
        <v>53.3</v>
      </c>
      <c r="W1151" s="4">
        <v>55.3</v>
      </c>
      <c r="X1151" s="15">
        <v>57.3</v>
      </c>
      <c r="Y1151" s="4">
        <v>59.3</v>
      </c>
      <c r="Z1151" s="4">
        <v>61.3</v>
      </c>
      <c r="AA1151" s="4">
        <v>63.3</v>
      </c>
      <c r="AB1151" s="4">
        <v>65.3</v>
      </c>
      <c r="AC1151" s="4">
        <v>67.3</v>
      </c>
      <c r="AD1151" s="15">
        <v>69.3</v>
      </c>
      <c r="AE1151" s="1">
        <v>71.3</v>
      </c>
      <c r="AF1151" s="4">
        <v>73.3</v>
      </c>
      <c r="AG1151" s="4">
        <v>75.3</v>
      </c>
      <c r="AH1151" s="4">
        <v>77.3</v>
      </c>
      <c r="AI1151" s="4">
        <v>79.3</v>
      </c>
      <c r="AJ1151" s="4">
        <v>81.3</v>
      </c>
      <c r="AK1151" s="4">
        <v>83.3</v>
      </c>
      <c r="AL1151" s="4">
        <v>85.3</v>
      </c>
      <c r="AM1151" s="4">
        <v>87.3</v>
      </c>
      <c r="AN1151" s="4">
        <v>89.3</v>
      </c>
      <c r="AO1151" s="2">
        <v>91.3</v>
      </c>
      <c r="AP1151" s="4">
        <v>93.3</v>
      </c>
      <c r="AQ1151" s="4">
        <v>95.3</v>
      </c>
      <c r="AR1151" s="4">
        <v>97.3</v>
      </c>
      <c r="AS1151" s="4">
        <v>99.3</v>
      </c>
      <c r="AT1151" s="4">
        <v>101.3</v>
      </c>
      <c r="AU1151" s="4">
        <v>103.3</v>
      </c>
      <c r="AV1151" s="4">
        <v>105.3</v>
      </c>
      <c r="AW1151" s="4">
        <v>107.3</v>
      </c>
      <c r="AX1151" s="4">
        <v>109.3</v>
      </c>
      <c r="AY1151" s="1">
        <v>111.3</v>
      </c>
      <c r="AZ1151" s="4">
        <v>113.3</v>
      </c>
      <c r="BA1151" s="4">
        <v>115.3</v>
      </c>
      <c r="BB1151" s="4">
        <v>117.3</v>
      </c>
      <c r="BC1151" s="4">
        <v>119.3</v>
      </c>
      <c r="BD1151" s="4">
        <v>121.3</v>
      </c>
      <c r="BE1151" s="4">
        <v>123.3</v>
      </c>
      <c r="BF1151" s="4">
        <v>125.3</v>
      </c>
      <c r="BG1151" s="4">
        <v>127.3</v>
      </c>
      <c r="BH1151" s="4">
        <v>129.30000000000001</v>
      </c>
      <c r="BI1151" s="2">
        <v>131.30000000000001</v>
      </c>
      <c r="BJ1151" s="17" t="s">
        <v>0</v>
      </c>
    </row>
    <row r="1152" spans="1:62">
      <c r="A1152" s="4" t="s">
        <v>930</v>
      </c>
      <c r="B1152" s="14" t="s">
        <v>0</v>
      </c>
      <c r="C1152" s="14"/>
      <c r="D1152" s="14"/>
      <c r="E1152" s="14"/>
      <c r="F1152" s="14"/>
      <c r="G1152" s="14"/>
      <c r="H1152" s="14"/>
      <c r="J1152" s="15"/>
      <c r="R1152" s="15"/>
      <c r="X1152" s="15"/>
      <c r="AD1152" s="15"/>
      <c r="BJ1152" s="17"/>
    </row>
    <row r="1153" spans="1:62">
      <c r="A1153" s="4" t="s">
        <v>931</v>
      </c>
      <c r="B1153" s="14">
        <v>50</v>
      </c>
      <c r="C1153" s="14">
        <v>65</v>
      </c>
      <c r="D1153" s="14">
        <v>80</v>
      </c>
      <c r="E1153" s="14">
        <v>95</v>
      </c>
      <c r="F1153" s="14">
        <v>110</v>
      </c>
      <c r="G1153" s="14">
        <v>125</v>
      </c>
      <c r="H1153" s="14">
        <v>140</v>
      </c>
      <c r="I1153" s="4">
        <v>155</v>
      </c>
      <c r="J1153" s="15">
        <v>170</v>
      </c>
      <c r="K1153" s="1">
        <v>185</v>
      </c>
      <c r="L1153" s="4">
        <v>200</v>
      </c>
      <c r="M1153" s="4">
        <v>215</v>
      </c>
      <c r="N1153" s="4">
        <v>230</v>
      </c>
      <c r="O1153" s="4">
        <v>245</v>
      </c>
      <c r="P1153" s="4">
        <v>260</v>
      </c>
      <c r="Q1153" s="4">
        <v>275</v>
      </c>
      <c r="R1153" s="15">
        <v>290</v>
      </c>
      <c r="S1153" s="4">
        <v>305</v>
      </c>
      <c r="T1153" s="4">
        <v>320</v>
      </c>
      <c r="U1153" s="2">
        <v>335</v>
      </c>
      <c r="V1153" s="4">
        <v>350</v>
      </c>
      <c r="W1153" s="4">
        <v>365</v>
      </c>
      <c r="X1153" s="15">
        <v>380</v>
      </c>
      <c r="Y1153" s="4">
        <v>395</v>
      </c>
      <c r="Z1153" s="4">
        <v>410</v>
      </c>
      <c r="AA1153" s="4">
        <v>425</v>
      </c>
      <c r="AB1153" s="4">
        <v>440</v>
      </c>
      <c r="AC1153" s="4">
        <v>455</v>
      </c>
      <c r="AD1153" s="15">
        <v>470</v>
      </c>
      <c r="AE1153" s="1">
        <v>485</v>
      </c>
      <c r="AF1153" s="4">
        <v>500</v>
      </c>
      <c r="AG1153" s="4">
        <v>515</v>
      </c>
      <c r="AH1153" s="4">
        <v>530</v>
      </c>
      <c r="AI1153" s="4">
        <v>545</v>
      </c>
      <c r="AJ1153" s="4">
        <v>560</v>
      </c>
      <c r="AK1153" s="4">
        <v>575</v>
      </c>
      <c r="AL1153" s="4">
        <v>590</v>
      </c>
      <c r="AM1153" s="4">
        <v>605</v>
      </c>
      <c r="AN1153" s="4">
        <v>620</v>
      </c>
      <c r="AO1153" s="2">
        <v>635</v>
      </c>
      <c r="AP1153" s="4">
        <v>650</v>
      </c>
      <c r="AQ1153" s="4">
        <v>665</v>
      </c>
      <c r="AR1153" s="4">
        <v>680</v>
      </c>
      <c r="AS1153" s="4">
        <v>695</v>
      </c>
      <c r="AT1153" s="4">
        <v>710</v>
      </c>
      <c r="AU1153" s="4">
        <v>725</v>
      </c>
      <c r="AV1153" s="4">
        <v>740</v>
      </c>
      <c r="AW1153" s="4">
        <v>755</v>
      </c>
      <c r="AX1153" s="4">
        <v>770</v>
      </c>
      <c r="AY1153" s="1">
        <v>785</v>
      </c>
      <c r="AZ1153" s="4">
        <v>800</v>
      </c>
      <c r="BA1153" s="4">
        <v>815</v>
      </c>
      <c r="BB1153" s="4">
        <v>830</v>
      </c>
      <c r="BC1153" s="4">
        <v>845</v>
      </c>
      <c r="BD1153" s="4">
        <v>860</v>
      </c>
      <c r="BE1153" s="4">
        <v>875</v>
      </c>
      <c r="BF1153" s="4">
        <v>890</v>
      </c>
      <c r="BG1153" s="4">
        <v>905</v>
      </c>
      <c r="BH1153" s="4">
        <v>920</v>
      </c>
      <c r="BI1153" s="2">
        <v>935</v>
      </c>
      <c r="BJ1153" s="17" t="s">
        <v>0</v>
      </c>
    </row>
    <row r="1154" spans="1:62">
      <c r="A1154" s="4" t="s">
        <v>649</v>
      </c>
      <c r="B1154" s="14">
        <v>14</v>
      </c>
      <c r="C1154" s="14">
        <v>18</v>
      </c>
      <c r="D1154" s="14">
        <v>20</v>
      </c>
      <c r="E1154" s="14">
        <v>23</v>
      </c>
      <c r="F1154" s="14">
        <v>25</v>
      </c>
      <c r="G1154" s="14">
        <v>26</v>
      </c>
      <c r="H1154" s="14">
        <v>27</v>
      </c>
      <c r="I1154" s="4">
        <v>28</v>
      </c>
      <c r="J1154" s="15">
        <v>29</v>
      </c>
      <c r="K1154" s="1">
        <v>30</v>
      </c>
      <c r="L1154" s="4">
        <v>31</v>
      </c>
      <c r="M1154" s="4">
        <v>31</v>
      </c>
      <c r="N1154" s="4">
        <v>32</v>
      </c>
      <c r="O1154" s="4">
        <v>33</v>
      </c>
      <c r="P1154" s="4">
        <v>33</v>
      </c>
      <c r="Q1154" s="4">
        <v>34</v>
      </c>
      <c r="R1154" s="15">
        <v>34</v>
      </c>
      <c r="S1154" s="4">
        <v>34</v>
      </c>
      <c r="T1154" s="4">
        <v>34</v>
      </c>
      <c r="U1154" s="2">
        <v>35</v>
      </c>
      <c r="V1154" s="4">
        <v>35</v>
      </c>
      <c r="W1154" s="4">
        <v>35</v>
      </c>
      <c r="X1154" s="15">
        <v>36</v>
      </c>
      <c r="Y1154" s="4">
        <v>36</v>
      </c>
      <c r="Z1154" s="4">
        <v>36</v>
      </c>
      <c r="AA1154" s="4">
        <v>36</v>
      </c>
      <c r="AB1154" s="4">
        <v>37</v>
      </c>
      <c r="AC1154" s="4">
        <v>37</v>
      </c>
      <c r="AD1154" s="15">
        <v>37</v>
      </c>
      <c r="AE1154" s="1">
        <v>37</v>
      </c>
      <c r="AF1154" s="4">
        <v>37</v>
      </c>
      <c r="AG1154" s="4">
        <v>37</v>
      </c>
      <c r="AH1154" s="4">
        <v>37</v>
      </c>
      <c r="AI1154" s="4">
        <v>37</v>
      </c>
      <c r="AJ1154" s="4">
        <v>37</v>
      </c>
      <c r="AK1154" s="4">
        <v>38</v>
      </c>
      <c r="AL1154" s="4">
        <v>38</v>
      </c>
      <c r="AM1154" s="4">
        <v>38</v>
      </c>
      <c r="AN1154" s="4">
        <v>38</v>
      </c>
      <c r="AO1154" s="2">
        <v>38</v>
      </c>
      <c r="AP1154" s="4">
        <v>38</v>
      </c>
      <c r="AQ1154" s="4">
        <v>38</v>
      </c>
      <c r="AR1154" s="4">
        <v>38</v>
      </c>
      <c r="AS1154" s="4">
        <v>38</v>
      </c>
      <c r="AT1154" s="4">
        <v>39</v>
      </c>
      <c r="AU1154" s="4">
        <v>39</v>
      </c>
      <c r="AV1154" s="4">
        <v>39</v>
      </c>
      <c r="AW1154" s="4">
        <v>39</v>
      </c>
      <c r="AX1154" s="4">
        <v>39</v>
      </c>
      <c r="AY1154" s="1">
        <v>39</v>
      </c>
      <c r="AZ1154" s="4">
        <v>39</v>
      </c>
      <c r="BA1154" s="4">
        <v>39</v>
      </c>
      <c r="BB1154" s="4">
        <v>39</v>
      </c>
      <c r="BC1154" s="4">
        <v>39</v>
      </c>
      <c r="BD1154" s="4">
        <v>39</v>
      </c>
      <c r="BE1154" s="4">
        <v>39</v>
      </c>
      <c r="BF1154" s="4">
        <v>39</v>
      </c>
      <c r="BG1154" s="4">
        <v>39</v>
      </c>
      <c r="BH1154" s="4">
        <v>39</v>
      </c>
      <c r="BI1154" s="2">
        <v>40</v>
      </c>
      <c r="BJ1154" s="17" t="s">
        <v>0</v>
      </c>
    </row>
    <row r="1155" spans="1:62">
      <c r="A1155" s="4" t="s">
        <v>619</v>
      </c>
      <c r="B1155" s="14">
        <v>40</v>
      </c>
      <c r="C1155" s="14">
        <v>45</v>
      </c>
      <c r="D1155" s="14">
        <v>50</v>
      </c>
      <c r="E1155" s="14">
        <v>55</v>
      </c>
      <c r="F1155" s="14">
        <v>60</v>
      </c>
      <c r="G1155" s="14">
        <v>65</v>
      </c>
      <c r="H1155" s="14">
        <v>70</v>
      </c>
      <c r="I1155" s="4">
        <v>75</v>
      </c>
      <c r="J1155" s="15">
        <v>80</v>
      </c>
      <c r="K1155" s="1">
        <v>85</v>
      </c>
      <c r="L1155" s="4">
        <v>90</v>
      </c>
      <c r="M1155" s="4">
        <v>95</v>
      </c>
      <c r="N1155" s="4">
        <v>100</v>
      </c>
      <c r="O1155" s="4">
        <v>105</v>
      </c>
      <c r="P1155" s="4">
        <v>110</v>
      </c>
      <c r="Q1155" s="4">
        <v>115</v>
      </c>
      <c r="R1155" s="15">
        <v>120</v>
      </c>
      <c r="S1155" s="4">
        <v>125</v>
      </c>
      <c r="T1155" s="4">
        <v>130</v>
      </c>
      <c r="U1155" s="2">
        <v>135</v>
      </c>
      <c r="V1155" s="4">
        <v>140</v>
      </c>
      <c r="W1155" s="4">
        <v>145</v>
      </c>
      <c r="X1155" s="15">
        <v>150</v>
      </c>
      <c r="Y1155" s="4">
        <v>155</v>
      </c>
      <c r="Z1155" s="4">
        <v>160</v>
      </c>
      <c r="AA1155" s="4">
        <v>165</v>
      </c>
      <c r="AB1155" s="4">
        <v>170</v>
      </c>
      <c r="AC1155" s="4">
        <v>175</v>
      </c>
      <c r="AD1155" s="15">
        <v>180</v>
      </c>
      <c r="AE1155" s="1">
        <v>185</v>
      </c>
      <c r="AF1155" s="4">
        <v>190</v>
      </c>
      <c r="AG1155" s="4">
        <v>195</v>
      </c>
      <c r="AH1155" s="4">
        <v>200</v>
      </c>
      <c r="AI1155" s="4">
        <v>205</v>
      </c>
      <c r="AJ1155" s="4">
        <v>210</v>
      </c>
      <c r="AK1155" s="4">
        <v>215</v>
      </c>
      <c r="AL1155" s="4">
        <v>220</v>
      </c>
      <c r="AM1155" s="4">
        <v>225</v>
      </c>
      <c r="AN1155" s="4">
        <v>230</v>
      </c>
      <c r="AO1155" s="2">
        <v>235</v>
      </c>
      <c r="AP1155" s="4">
        <v>240</v>
      </c>
      <c r="AQ1155" s="4">
        <v>245</v>
      </c>
      <c r="AR1155" s="4">
        <v>250</v>
      </c>
      <c r="AS1155" s="4">
        <v>255</v>
      </c>
      <c r="AT1155" s="4">
        <v>260</v>
      </c>
      <c r="AU1155" s="4">
        <v>265</v>
      </c>
      <c r="AV1155" s="4">
        <v>270</v>
      </c>
      <c r="AW1155" s="4">
        <v>275</v>
      </c>
      <c r="AX1155" s="4">
        <v>280</v>
      </c>
      <c r="AY1155" s="1">
        <v>285</v>
      </c>
      <c r="AZ1155" s="4">
        <v>290</v>
      </c>
      <c r="BA1155" s="4">
        <v>295</v>
      </c>
      <c r="BB1155" s="4">
        <v>300</v>
      </c>
      <c r="BC1155" s="4">
        <v>305</v>
      </c>
      <c r="BD1155" s="4">
        <v>310</v>
      </c>
      <c r="BE1155" s="4">
        <v>315</v>
      </c>
      <c r="BF1155" s="4">
        <v>320</v>
      </c>
      <c r="BG1155" s="4">
        <v>325</v>
      </c>
      <c r="BH1155" s="4">
        <v>330</v>
      </c>
      <c r="BI1155" s="2">
        <v>335</v>
      </c>
      <c r="BJ1155" s="17" t="s">
        <v>0</v>
      </c>
    </row>
    <row r="1156" spans="1:62">
      <c r="A1156" s="4" t="s">
        <v>3</v>
      </c>
      <c r="B1156" s="14"/>
      <c r="C1156" s="14"/>
      <c r="D1156" s="14"/>
      <c r="E1156" s="14"/>
      <c r="F1156" s="14"/>
      <c r="G1156" s="14"/>
      <c r="H1156" s="14"/>
      <c r="J1156" s="15"/>
      <c r="R1156" s="15"/>
      <c r="X1156" s="15"/>
      <c r="AD1156" s="15"/>
      <c r="BJ1156" s="17"/>
    </row>
    <row r="1157" spans="1:62">
      <c r="A1157" s="4" t="s">
        <v>957</v>
      </c>
      <c r="B1157" s="14"/>
      <c r="C1157" s="14"/>
      <c r="D1157" s="14"/>
      <c r="E1157" s="14"/>
      <c r="F1157" s="14"/>
      <c r="G1157" s="14"/>
      <c r="H1157" s="14"/>
      <c r="J1157" s="15"/>
      <c r="R1157" s="15"/>
      <c r="X1157" s="15"/>
      <c r="AD1157" s="15"/>
      <c r="BJ1157" s="17"/>
    </row>
    <row r="1158" spans="1:62">
      <c r="A1158" s="4" t="s">
        <v>565</v>
      </c>
      <c r="B1158" s="14">
        <v>17.3</v>
      </c>
      <c r="C1158" s="14">
        <v>18</v>
      </c>
      <c r="D1158" s="14">
        <v>18.600000000000001</v>
      </c>
      <c r="E1158" s="14">
        <v>19.3</v>
      </c>
      <c r="F1158" s="14">
        <v>20</v>
      </c>
      <c r="G1158" s="14">
        <v>20.6</v>
      </c>
      <c r="H1158" s="14">
        <v>21.3</v>
      </c>
      <c r="I1158" s="4">
        <v>22</v>
      </c>
      <c r="J1158" s="15">
        <v>22.6</v>
      </c>
      <c r="K1158" s="1">
        <v>23.3</v>
      </c>
      <c r="L1158" s="4">
        <v>24</v>
      </c>
      <c r="M1158" s="4">
        <v>24.6</v>
      </c>
      <c r="N1158" s="4">
        <v>25.3</v>
      </c>
      <c r="O1158" s="4">
        <v>26</v>
      </c>
      <c r="P1158" s="4">
        <v>26.6</v>
      </c>
      <c r="Q1158" s="4">
        <v>27.3</v>
      </c>
      <c r="R1158" s="15">
        <v>28</v>
      </c>
      <c r="S1158" s="4">
        <v>28.6</v>
      </c>
      <c r="T1158" s="4">
        <v>29.3</v>
      </c>
      <c r="U1158" s="2">
        <v>30</v>
      </c>
      <c r="V1158" s="4">
        <v>30.6</v>
      </c>
      <c r="W1158" s="4">
        <v>31.3</v>
      </c>
      <c r="X1158" s="15">
        <v>32</v>
      </c>
      <c r="Y1158" s="4">
        <v>32.6</v>
      </c>
      <c r="Z1158" s="4">
        <v>33.299999999999997</v>
      </c>
      <c r="AA1158" s="4">
        <v>34</v>
      </c>
      <c r="AB1158" s="4">
        <v>34.6</v>
      </c>
      <c r="AC1158" s="4">
        <v>35.299999999999997</v>
      </c>
      <c r="AD1158" s="15">
        <v>36</v>
      </c>
      <c r="AE1158" s="1">
        <v>36.6</v>
      </c>
      <c r="AF1158" s="4">
        <v>37.299999999999997</v>
      </c>
      <c r="AG1158" s="4">
        <v>38</v>
      </c>
      <c r="AH1158" s="4">
        <v>38.6</v>
      </c>
      <c r="AI1158" s="4">
        <v>39.299999999999997</v>
      </c>
      <c r="AJ1158" s="4">
        <v>40</v>
      </c>
      <c r="AK1158" s="4">
        <v>40.6</v>
      </c>
      <c r="AL1158" s="4">
        <v>41.3</v>
      </c>
      <c r="AM1158" s="4">
        <v>42</v>
      </c>
      <c r="AN1158" s="4">
        <v>42.6</v>
      </c>
      <c r="AO1158" s="2">
        <v>43.3</v>
      </c>
      <c r="AP1158" s="4">
        <v>44</v>
      </c>
      <c r="AQ1158" s="4">
        <v>44.6</v>
      </c>
      <c r="AR1158" s="4">
        <v>45.3</v>
      </c>
      <c r="AS1158" s="4">
        <v>46</v>
      </c>
      <c r="AT1158" s="4">
        <v>46.6</v>
      </c>
      <c r="AU1158" s="4">
        <v>47.3</v>
      </c>
      <c r="AV1158" s="4">
        <v>48</v>
      </c>
      <c r="AW1158" s="4">
        <v>48.6</v>
      </c>
      <c r="AX1158" s="4">
        <v>49.3</v>
      </c>
      <c r="AY1158" s="1">
        <v>50</v>
      </c>
      <c r="AZ1158" s="4">
        <v>50.6</v>
      </c>
      <c r="BA1158" s="4">
        <v>51.3</v>
      </c>
      <c r="BB1158" s="4">
        <v>52</v>
      </c>
      <c r="BC1158" s="4">
        <v>52.6</v>
      </c>
      <c r="BD1158" s="4">
        <v>53.3</v>
      </c>
      <c r="BE1158" s="4">
        <v>54</v>
      </c>
      <c r="BF1158" s="4">
        <v>54.6</v>
      </c>
      <c r="BG1158" s="4">
        <v>55.3</v>
      </c>
      <c r="BH1158" s="4">
        <v>56</v>
      </c>
      <c r="BI1158" s="2">
        <v>56.6</v>
      </c>
      <c r="BJ1158" s="17" t="s">
        <v>0</v>
      </c>
    </row>
    <row r="1159" spans="1:62">
      <c r="A1159" s="4" t="s">
        <v>958</v>
      </c>
      <c r="B1159" s="14">
        <v>-19</v>
      </c>
      <c r="C1159" s="14">
        <v>-27</v>
      </c>
      <c r="D1159" s="14">
        <v>-33</v>
      </c>
      <c r="E1159" s="14">
        <v>-38</v>
      </c>
      <c r="F1159" s="14">
        <v>-42</v>
      </c>
      <c r="G1159" s="14">
        <v>-45</v>
      </c>
      <c r="H1159" s="14">
        <v>-48</v>
      </c>
      <c r="I1159" s="4">
        <v>-50</v>
      </c>
      <c r="J1159" s="15">
        <v>-52</v>
      </c>
      <c r="K1159" s="1">
        <v>-54</v>
      </c>
      <c r="L1159" s="4">
        <v>-56</v>
      </c>
      <c r="M1159" s="4">
        <v>-57</v>
      </c>
      <c r="N1159" s="4">
        <v>-58</v>
      </c>
      <c r="O1159" s="4">
        <v>-60</v>
      </c>
      <c r="P1159" s="4">
        <v>-60</v>
      </c>
      <c r="Q1159" s="4">
        <v>-62</v>
      </c>
      <c r="R1159" s="15">
        <v>-62</v>
      </c>
      <c r="S1159" s="4">
        <v>-63</v>
      </c>
      <c r="T1159" s="4">
        <v>-63</v>
      </c>
      <c r="U1159" s="2">
        <v>-64</v>
      </c>
      <c r="V1159" s="4">
        <v>-65</v>
      </c>
      <c r="W1159" s="4">
        <v>-65</v>
      </c>
      <c r="X1159" s="15">
        <v>-66</v>
      </c>
      <c r="Y1159" s="4">
        <v>-67</v>
      </c>
      <c r="Z1159" s="4">
        <v>-67</v>
      </c>
      <c r="AA1159" s="4">
        <v>-67</v>
      </c>
      <c r="AB1159" s="4">
        <v>-68</v>
      </c>
      <c r="AC1159" s="4">
        <v>-68</v>
      </c>
      <c r="AD1159" s="15">
        <v>-69</v>
      </c>
      <c r="AE1159" s="1">
        <v>-69</v>
      </c>
      <c r="AF1159" s="4">
        <v>-69</v>
      </c>
      <c r="AG1159" s="4">
        <v>-69</v>
      </c>
      <c r="AH1159" s="4">
        <v>-70</v>
      </c>
      <c r="AI1159" s="4">
        <v>-70</v>
      </c>
      <c r="AJ1159" s="4">
        <v>-70</v>
      </c>
      <c r="AK1159" s="4">
        <v>-71</v>
      </c>
      <c r="AL1159" s="4">
        <v>-71</v>
      </c>
      <c r="AM1159" s="4">
        <v>-71</v>
      </c>
      <c r="AN1159" s="4">
        <v>-71</v>
      </c>
      <c r="AO1159" s="2">
        <v>-71</v>
      </c>
      <c r="AP1159" s="4">
        <v>-71</v>
      </c>
      <c r="AQ1159" s="4">
        <v>-72</v>
      </c>
      <c r="AR1159" s="4">
        <v>-72</v>
      </c>
      <c r="AS1159" s="4">
        <v>-72</v>
      </c>
      <c r="AT1159" s="4">
        <v>-73</v>
      </c>
      <c r="AU1159" s="4">
        <v>-73</v>
      </c>
      <c r="AV1159" s="4">
        <v>-73</v>
      </c>
      <c r="AW1159" s="4">
        <v>-73</v>
      </c>
      <c r="AX1159" s="4">
        <v>-73</v>
      </c>
      <c r="AY1159" s="1">
        <v>-73</v>
      </c>
      <c r="AZ1159" s="4">
        <v>-73</v>
      </c>
      <c r="BA1159" s="4">
        <v>-73</v>
      </c>
      <c r="BB1159" s="4">
        <v>-73</v>
      </c>
      <c r="BC1159" s="4">
        <v>-74</v>
      </c>
      <c r="BD1159" s="4">
        <v>-74</v>
      </c>
      <c r="BE1159" s="4">
        <v>-74</v>
      </c>
      <c r="BF1159" s="4">
        <v>-74</v>
      </c>
      <c r="BG1159" s="4">
        <v>-74</v>
      </c>
      <c r="BH1159" s="4">
        <v>-74</v>
      </c>
      <c r="BI1159" s="2">
        <v>-75</v>
      </c>
      <c r="BJ1159" s="17" t="s">
        <v>0</v>
      </c>
    </row>
    <row r="1160" spans="1:62">
      <c r="A1160" s="4" t="s">
        <v>959</v>
      </c>
      <c r="B1160" s="14">
        <v>-12</v>
      </c>
      <c r="C1160" s="14">
        <v>-14</v>
      </c>
      <c r="D1160" s="14">
        <v>-16</v>
      </c>
      <c r="E1160" s="14">
        <v>-18</v>
      </c>
      <c r="F1160" s="14">
        <v>-20</v>
      </c>
      <c r="G1160" s="14">
        <v>-22</v>
      </c>
      <c r="H1160" s="14">
        <v>-24</v>
      </c>
      <c r="I1160" s="4">
        <v>-26</v>
      </c>
      <c r="J1160" s="15">
        <v>-28</v>
      </c>
      <c r="K1160" s="1">
        <v>-30</v>
      </c>
      <c r="L1160" s="4">
        <v>-32</v>
      </c>
      <c r="M1160" s="4">
        <v>-34</v>
      </c>
      <c r="N1160" s="4">
        <v>-36</v>
      </c>
      <c r="O1160" s="4">
        <v>-38</v>
      </c>
      <c r="P1160" s="4">
        <v>-40</v>
      </c>
      <c r="Q1160" s="4">
        <v>-42</v>
      </c>
      <c r="R1160" s="15">
        <v>-44</v>
      </c>
      <c r="S1160" s="4">
        <v>-46</v>
      </c>
      <c r="T1160" s="4">
        <v>-48</v>
      </c>
      <c r="U1160" s="2">
        <v>-50</v>
      </c>
      <c r="V1160" s="4">
        <v>-52</v>
      </c>
      <c r="W1160" s="4">
        <v>-54</v>
      </c>
      <c r="X1160" s="15">
        <v>-56</v>
      </c>
      <c r="Y1160" s="4">
        <v>-58</v>
      </c>
      <c r="Z1160" s="4">
        <v>-60</v>
      </c>
      <c r="AA1160" s="4">
        <v>-62</v>
      </c>
      <c r="AB1160" s="4">
        <v>-64</v>
      </c>
      <c r="AC1160" s="4">
        <v>-66</v>
      </c>
      <c r="AD1160" s="15">
        <v>-68</v>
      </c>
      <c r="AE1160" s="1">
        <v>-70</v>
      </c>
      <c r="AF1160" s="4">
        <v>-72</v>
      </c>
      <c r="AG1160" s="4">
        <v>-74</v>
      </c>
      <c r="AH1160" s="4">
        <v>-76</v>
      </c>
      <c r="AI1160" s="4">
        <v>-78</v>
      </c>
      <c r="AJ1160" s="4">
        <v>-80</v>
      </c>
      <c r="AK1160" s="4">
        <v>-82</v>
      </c>
      <c r="AL1160" s="4">
        <v>-84</v>
      </c>
      <c r="AM1160" s="4">
        <v>-86</v>
      </c>
      <c r="AN1160" s="4">
        <v>-88</v>
      </c>
      <c r="AO1160" s="2">
        <v>-90</v>
      </c>
      <c r="AP1160" s="4">
        <v>-92</v>
      </c>
      <c r="AQ1160" s="4">
        <v>-94</v>
      </c>
      <c r="AR1160" s="4">
        <v>-96</v>
      </c>
      <c r="AS1160" s="4">
        <v>-98</v>
      </c>
      <c r="AT1160" s="4">
        <v>-100</v>
      </c>
      <c r="AU1160" s="4">
        <v>-102</v>
      </c>
      <c r="AV1160" s="4">
        <v>-104</v>
      </c>
      <c r="AW1160" s="4">
        <v>-106</v>
      </c>
      <c r="AX1160" s="4">
        <v>-108</v>
      </c>
      <c r="AY1160" s="1">
        <v>-110</v>
      </c>
      <c r="AZ1160" s="4">
        <v>-112</v>
      </c>
      <c r="BA1160" s="4">
        <v>-114</v>
      </c>
      <c r="BB1160" s="4">
        <v>-116</v>
      </c>
      <c r="BC1160" s="4">
        <v>-118</v>
      </c>
      <c r="BD1160" s="4">
        <v>-120</v>
      </c>
      <c r="BE1160" s="4">
        <v>-122</v>
      </c>
      <c r="BF1160" s="4">
        <v>-124</v>
      </c>
      <c r="BG1160" s="4">
        <v>-126</v>
      </c>
      <c r="BH1160" s="4">
        <v>-128</v>
      </c>
      <c r="BI1160" s="2">
        <v>-130</v>
      </c>
      <c r="BJ1160" s="17" t="s">
        <v>0</v>
      </c>
    </row>
    <row r="1161" spans="1:62">
      <c r="A1161" s="4" t="s">
        <v>3</v>
      </c>
      <c r="B1161" s="14"/>
      <c r="C1161" s="14"/>
      <c r="D1161" s="14"/>
      <c r="E1161" s="14"/>
      <c r="F1161" s="14"/>
      <c r="G1161" s="14"/>
      <c r="H1161" s="14"/>
      <c r="J1161" s="15"/>
      <c r="R1161" s="15"/>
      <c r="X1161" s="15"/>
      <c r="AD1161" s="15"/>
      <c r="BJ1161" s="17"/>
    </row>
    <row r="1162" spans="1:62">
      <c r="B1162" s="14"/>
      <c r="C1162" s="14"/>
      <c r="D1162" s="14"/>
      <c r="E1162" s="14"/>
      <c r="F1162" s="14"/>
      <c r="G1162" s="14"/>
      <c r="H1162" s="14"/>
      <c r="J1162" s="15"/>
      <c r="R1162" s="15"/>
      <c r="X1162" s="15"/>
      <c r="AD1162" s="15"/>
      <c r="BJ1162" s="17"/>
    </row>
    <row r="1163" spans="1:62">
      <c r="A1163" s="4" t="s">
        <v>960</v>
      </c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A1164" s="4" t="s">
        <v>961</v>
      </c>
      <c r="B1164" s="14">
        <v>8</v>
      </c>
      <c r="C1164" s="14">
        <v>7</v>
      </c>
      <c r="D1164" s="14">
        <v>6</v>
      </c>
      <c r="E1164" s="14">
        <v>5</v>
      </c>
      <c r="F1164" s="14">
        <v>4</v>
      </c>
      <c r="G1164" s="14">
        <v>3</v>
      </c>
      <c r="H1164" s="14">
        <v>3</v>
      </c>
      <c r="I1164" s="4">
        <v>3</v>
      </c>
      <c r="J1164" s="15">
        <v>3</v>
      </c>
      <c r="K1164" s="1">
        <v>3</v>
      </c>
      <c r="L1164" s="4">
        <v>3</v>
      </c>
      <c r="M1164" s="4">
        <v>3</v>
      </c>
      <c r="N1164" s="4">
        <v>3</v>
      </c>
      <c r="O1164" s="4">
        <v>3</v>
      </c>
      <c r="P1164" s="4">
        <v>3</v>
      </c>
      <c r="Q1164" s="4">
        <v>3</v>
      </c>
      <c r="R1164" s="15">
        <v>3</v>
      </c>
      <c r="S1164" s="4">
        <v>3</v>
      </c>
      <c r="T1164" s="4">
        <v>3</v>
      </c>
      <c r="U1164" s="2">
        <v>3</v>
      </c>
      <c r="V1164" s="4">
        <v>3</v>
      </c>
      <c r="W1164" s="4">
        <v>3</v>
      </c>
      <c r="X1164" s="15">
        <v>3</v>
      </c>
      <c r="Y1164" s="4">
        <v>3</v>
      </c>
      <c r="Z1164" s="4">
        <v>3</v>
      </c>
      <c r="AA1164" s="4">
        <v>3</v>
      </c>
      <c r="AB1164" s="4">
        <v>3</v>
      </c>
      <c r="AC1164" s="4">
        <v>3</v>
      </c>
      <c r="AD1164" s="15">
        <v>3</v>
      </c>
      <c r="AE1164" s="1">
        <v>3</v>
      </c>
      <c r="AF1164" s="4">
        <v>3</v>
      </c>
      <c r="AG1164" s="4">
        <v>3</v>
      </c>
      <c r="AH1164" s="4">
        <v>3</v>
      </c>
      <c r="AI1164" s="4">
        <v>3</v>
      </c>
      <c r="AJ1164" s="4">
        <v>3</v>
      </c>
      <c r="AK1164" s="4">
        <v>3</v>
      </c>
      <c r="AL1164" s="4">
        <v>3</v>
      </c>
      <c r="AM1164" s="4">
        <v>3</v>
      </c>
      <c r="AN1164" s="4">
        <v>3</v>
      </c>
      <c r="AO1164" s="2">
        <v>3</v>
      </c>
      <c r="AP1164" s="4">
        <v>3</v>
      </c>
      <c r="AQ1164" s="4">
        <v>3</v>
      </c>
      <c r="AR1164" s="4">
        <v>3</v>
      </c>
      <c r="AS1164" s="4">
        <v>3</v>
      </c>
      <c r="AT1164" s="4">
        <v>3</v>
      </c>
      <c r="AU1164" s="4">
        <v>3</v>
      </c>
      <c r="AV1164" s="4">
        <v>3</v>
      </c>
      <c r="AW1164" s="4">
        <v>3</v>
      </c>
      <c r="AX1164" s="4">
        <v>3</v>
      </c>
      <c r="AY1164" s="1">
        <v>3</v>
      </c>
      <c r="AZ1164" s="4">
        <v>3</v>
      </c>
      <c r="BA1164" s="4">
        <v>3</v>
      </c>
      <c r="BB1164" s="4">
        <v>3</v>
      </c>
      <c r="BC1164" s="4">
        <v>3</v>
      </c>
      <c r="BD1164" s="4">
        <v>3</v>
      </c>
      <c r="BE1164" s="4">
        <v>3</v>
      </c>
      <c r="BF1164" s="4">
        <v>3</v>
      </c>
      <c r="BG1164" s="4">
        <v>3</v>
      </c>
      <c r="BH1164" s="4">
        <v>3</v>
      </c>
      <c r="BI1164" s="2">
        <v>3</v>
      </c>
      <c r="BJ1164" s="17" t="s">
        <v>0</v>
      </c>
    </row>
    <row r="1165" spans="1:62">
      <c r="A1165" s="4" t="s">
        <v>787</v>
      </c>
      <c r="B1165" s="14">
        <v>20</v>
      </c>
      <c r="C1165" s="14">
        <v>36</v>
      </c>
      <c r="D1165" s="14">
        <v>52</v>
      </c>
      <c r="E1165" s="14">
        <v>68</v>
      </c>
      <c r="F1165" s="14">
        <v>84</v>
      </c>
      <c r="G1165" s="14">
        <v>100</v>
      </c>
      <c r="H1165" s="14">
        <v>116</v>
      </c>
      <c r="I1165" s="4">
        <v>132</v>
      </c>
      <c r="J1165" s="15">
        <v>148</v>
      </c>
      <c r="K1165" s="1">
        <v>164</v>
      </c>
      <c r="L1165" s="4">
        <v>180</v>
      </c>
      <c r="M1165" s="4">
        <v>196</v>
      </c>
      <c r="N1165" s="4">
        <v>212</v>
      </c>
      <c r="O1165" s="4">
        <v>228</v>
      </c>
      <c r="P1165" s="4">
        <v>244</v>
      </c>
      <c r="Q1165" s="4">
        <v>260</v>
      </c>
      <c r="R1165" s="15">
        <v>276</v>
      </c>
      <c r="S1165" s="4">
        <v>292</v>
      </c>
      <c r="T1165" s="4">
        <v>308</v>
      </c>
      <c r="U1165" s="2">
        <v>324</v>
      </c>
      <c r="V1165" s="4">
        <v>340</v>
      </c>
      <c r="W1165" s="4">
        <v>356</v>
      </c>
      <c r="X1165" s="15">
        <v>372</v>
      </c>
      <c r="Y1165" s="4">
        <v>388</v>
      </c>
      <c r="Z1165" s="4">
        <v>404</v>
      </c>
      <c r="AA1165" s="4">
        <v>420</v>
      </c>
      <c r="AB1165" s="4">
        <v>436</v>
      </c>
      <c r="AC1165" s="4">
        <v>452</v>
      </c>
      <c r="AD1165" s="15">
        <v>468</v>
      </c>
      <c r="AE1165" s="1">
        <v>484</v>
      </c>
      <c r="AF1165" s="4">
        <v>500</v>
      </c>
      <c r="AG1165" s="4">
        <v>516</v>
      </c>
      <c r="AH1165" s="4">
        <v>532</v>
      </c>
      <c r="AI1165" s="4">
        <v>548</v>
      </c>
      <c r="AJ1165" s="4">
        <v>564</v>
      </c>
      <c r="AK1165" s="4">
        <v>580</v>
      </c>
      <c r="AL1165" s="4">
        <v>596</v>
      </c>
      <c r="AM1165" s="4">
        <v>612</v>
      </c>
      <c r="AN1165" s="4">
        <v>628</v>
      </c>
      <c r="AO1165" s="2">
        <v>644</v>
      </c>
      <c r="AP1165" s="4">
        <v>660</v>
      </c>
      <c r="AQ1165" s="4">
        <v>676</v>
      </c>
      <c r="AR1165" s="4">
        <v>692</v>
      </c>
      <c r="AS1165" s="4">
        <v>708</v>
      </c>
      <c r="AT1165" s="4">
        <v>724</v>
      </c>
      <c r="AU1165" s="4">
        <v>740</v>
      </c>
      <c r="AV1165" s="4">
        <v>756</v>
      </c>
      <c r="AW1165" s="4">
        <v>772</v>
      </c>
      <c r="AX1165" s="4">
        <v>788</v>
      </c>
      <c r="AY1165" s="1">
        <v>804</v>
      </c>
      <c r="AZ1165" s="4">
        <v>820</v>
      </c>
      <c r="BA1165" s="4">
        <v>836</v>
      </c>
      <c r="BB1165" s="4">
        <v>852</v>
      </c>
      <c r="BC1165" s="4">
        <v>868</v>
      </c>
      <c r="BD1165" s="4">
        <v>884</v>
      </c>
      <c r="BE1165" s="4">
        <v>900</v>
      </c>
      <c r="BF1165" s="4">
        <v>916</v>
      </c>
      <c r="BG1165" s="4">
        <v>932</v>
      </c>
      <c r="BH1165" s="4">
        <v>948</v>
      </c>
      <c r="BI1165" s="2">
        <v>964</v>
      </c>
      <c r="BJ1165" s="17" t="s">
        <v>0</v>
      </c>
    </row>
    <row r="1166" spans="1:62">
      <c r="A1166" s="4" t="s">
        <v>600</v>
      </c>
      <c r="B1166" s="14">
        <v>180</v>
      </c>
      <c r="C1166" s="14">
        <v>205</v>
      </c>
      <c r="D1166" s="14">
        <v>230</v>
      </c>
      <c r="E1166" s="14">
        <v>255</v>
      </c>
      <c r="F1166" s="14">
        <v>280</v>
      </c>
      <c r="G1166" s="14">
        <v>305</v>
      </c>
      <c r="H1166" s="14">
        <v>330</v>
      </c>
      <c r="I1166" s="4">
        <v>355</v>
      </c>
      <c r="J1166" s="15">
        <v>380</v>
      </c>
      <c r="K1166" s="1">
        <v>405</v>
      </c>
      <c r="L1166" s="4">
        <v>430</v>
      </c>
      <c r="M1166" s="4">
        <v>455</v>
      </c>
      <c r="N1166" s="4">
        <v>480</v>
      </c>
      <c r="O1166" s="4">
        <v>505</v>
      </c>
      <c r="P1166" s="4">
        <v>530</v>
      </c>
      <c r="Q1166" s="4">
        <v>555</v>
      </c>
      <c r="R1166" s="15">
        <v>580</v>
      </c>
      <c r="S1166" s="4">
        <v>605</v>
      </c>
      <c r="T1166" s="4">
        <v>630</v>
      </c>
      <c r="U1166" s="2">
        <v>655</v>
      </c>
      <c r="V1166" s="4">
        <v>680</v>
      </c>
      <c r="W1166" s="4">
        <v>705</v>
      </c>
      <c r="X1166" s="15">
        <v>730</v>
      </c>
      <c r="Y1166" s="4">
        <v>755</v>
      </c>
      <c r="Z1166" s="4">
        <v>780</v>
      </c>
      <c r="AA1166" s="4">
        <v>805</v>
      </c>
      <c r="AB1166" s="4">
        <v>830</v>
      </c>
      <c r="AC1166" s="4">
        <v>855</v>
      </c>
      <c r="AD1166" s="15">
        <v>880</v>
      </c>
      <c r="AE1166" s="1">
        <v>905</v>
      </c>
      <c r="AF1166" s="4">
        <v>930</v>
      </c>
      <c r="AG1166" s="4">
        <v>955</v>
      </c>
      <c r="AH1166" s="4">
        <v>980</v>
      </c>
      <c r="AI1166" s="4">
        <v>1005</v>
      </c>
      <c r="AJ1166" s="4">
        <v>1030</v>
      </c>
      <c r="AK1166" s="4">
        <v>1055</v>
      </c>
      <c r="AL1166" s="4">
        <v>1080</v>
      </c>
      <c r="AM1166" s="4">
        <v>1105</v>
      </c>
      <c r="AN1166" s="4">
        <v>1130</v>
      </c>
      <c r="AO1166" s="2">
        <v>1155</v>
      </c>
      <c r="AP1166" s="4">
        <v>1180</v>
      </c>
      <c r="AQ1166" s="4">
        <v>1205</v>
      </c>
      <c r="AR1166" s="4">
        <v>1230</v>
      </c>
      <c r="AS1166" s="4">
        <v>1255</v>
      </c>
      <c r="AT1166" s="4">
        <v>1280</v>
      </c>
      <c r="AU1166" s="4">
        <v>1305</v>
      </c>
      <c r="AV1166" s="4">
        <v>1330</v>
      </c>
      <c r="AW1166" s="4">
        <v>1355</v>
      </c>
      <c r="AX1166" s="4">
        <v>1380</v>
      </c>
      <c r="AY1166" s="1">
        <v>1405</v>
      </c>
      <c r="AZ1166" s="4">
        <v>1430</v>
      </c>
      <c r="BA1166" s="4">
        <v>1455</v>
      </c>
      <c r="BB1166" s="4">
        <v>1480</v>
      </c>
      <c r="BC1166" s="4">
        <v>1505</v>
      </c>
      <c r="BD1166" s="4">
        <v>1530</v>
      </c>
      <c r="BE1166" s="4">
        <v>1555</v>
      </c>
      <c r="BF1166" s="4">
        <v>1580</v>
      </c>
      <c r="BG1166" s="4">
        <v>1605</v>
      </c>
      <c r="BH1166" s="4">
        <v>1630</v>
      </c>
      <c r="BI1166" s="2">
        <v>1655</v>
      </c>
      <c r="BJ1166" s="17" t="s">
        <v>0</v>
      </c>
    </row>
    <row r="1167" spans="1:62">
      <c r="A1167" s="4" t="s">
        <v>3</v>
      </c>
      <c r="B1167" s="14"/>
      <c r="C1167" s="14"/>
      <c r="D1167" s="14"/>
      <c r="E1167" s="14"/>
      <c r="F1167" s="14"/>
      <c r="G1167" s="14"/>
      <c r="H1167" s="14"/>
      <c r="J1167" s="15"/>
      <c r="R1167" s="15"/>
      <c r="X1167" s="15"/>
      <c r="AD1167" s="15"/>
      <c r="BJ1167" s="17"/>
    </row>
    <row r="1168" spans="1:62">
      <c r="A1168" s="4" t="s">
        <v>962</v>
      </c>
      <c r="B1168" s="14"/>
      <c r="C1168" s="14"/>
      <c r="D1168" s="14"/>
      <c r="E1168" s="14"/>
      <c r="F1168" s="14"/>
      <c r="G1168" s="14"/>
      <c r="H1168" s="14"/>
      <c r="J1168" s="15"/>
      <c r="R1168" s="15"/>
      <c r="X1168" s="15"/>
      <c r="AD1168" s="15"/>
      <c r="BJ1168" s="17"/>
    </row>
    <row r="1169" spans="1:62">
      <c r="A1169" s="4" t="s">
        <v>629</v>
      </c>
      <c r="B1169" s="14">
        <v>20</v>
      </c>
      <c r="C1169" s="14">
        <v>40</v>
      </c>
      <c r="D1169" s="14">
        <v>60</v>
      </c>
      <c r="E1169" s="14">
        <v>80</v>
      </c>
      <c r="F1169" s="14">
        <v>100</v>
      </c>
      <c r="G1169" s="14">
        <v>120</v>
      </c>
      <c r="H1169" s="14">
        <v>140</v>
      </c>
      <c r="I1169" s="4">
        <v>160</v>
      </c>
      <c r="J1169" s="15">
        <v>180</v>
      </c>
      <c r="K1169" s="1">
        <v>200</v>
      </c>
      <c r="L1169" s="4">
        <v>220</v>
      </c>
      <c r="M1169" s="4">
        <v>240</v>
      </c>
      <c r="N1169" s="4">
        <v>260</v>
      </c>
      <c r="O1169" s="4">
        <v>280</v>
      </c>
      <c r="P1169" s="4">
        <v>300</v>
      </c>
      <c r="Q1169" s="4">
        <v>320</v>
      </c>
      <c r="R1169" s="15">
        <v>340</v>
      </c>
      <c r="S1169" s="4">
        <v>360</v>
      </c>
      <c r="T1169" s="4">
        <v>380</v>
      </c>
      <c r="U1169" s="2">
        <v>400</v>
      </c>
      <c r="V1169" s="4">
        <v>420</v>
      </c>
      <c r="W1169" s="4">
        <v>440</v>
      </c>
      <c r="X1169" s="15">
        <v>460</v>
      </c>
      <c r="Y1169" s="4">
        <v>480</v>
      </c>
      <c r="Z1169" s="4">
        <v>500</v>
      </c>
      <c r="AA1169" s="4">
        <v>520</v>
      </c>
      <c r="AB1169" s="4">
        <v>540</v>
      </c>
      <c r="AC1169" s="4">
        <v>560</v>
      </c>
      <c r="AD1169" s="15">
        <v>580</v>
      </c>
      <c r="AE1169" s="1">
        <v>600</v>
      </c>
      <c r="AF1169" s="4">
        <v>620</v>
      </c>
      <c r="AG1169" s="4">
        <v>640</v>
      </c>
      <c r="AH1169" s="4">
        <v>660</v>
      </c>
      <c r="AI1169" s="4">
        <v>680</v>
      </c>
      <c r="AJ1169" s="4">
        <v>700</v>
      </c>
      <c r="AK1169" s="4">
        <v>720</v>
      </c>
      <c r="AL1169" s="4">
        <v>740</v>
      </c>
      <c r="AM1169" s="4">
        <v>760</v>
      </c>
      <c r="AN1169" s="4">
        <v>780</v>
      </c>
      <c r="AO1169" s="2">
        <v>800</v>
      </c>
      <c r="AP1169" s="4">
        <v>820</v>
      </c>
      <c r="AQ1169" s="4">
        <v>840</v>
      </c>
      <c r="AR1169" s="4">
        <v>860</v>
      </c>
      <c r="AS1169" s="4">
        <v>880</v>
      </c>
      <c r="AT1169" s="4">
        <v>900</v>
      </c>
      <c r="AU1169" s="4">
        <v>920</v>
      </c>
      <c r="AV1169" s="4">
        <v>940</v>
      </c>
      <c r="AW1169" s="4">
        <v>960</v>
      </c>
      <c r="AX1169" s="4">
        <v>980</v>
      </c>
      <c r="AY1169" s="1">
        <v>1000</v>
      </c>
      <c r="AZ1169" s="4">
        <v>1020</v>
      </c>
      <c r="BA1169" s="4">
        <v>1040</v>
      </c>
      <c r="BB1169" s="4">
        <v>1060</v>
      </c>
      <c r="BC1169" s="4">
        <v>1080</v>
      </c>
      <c r="BD1169" s="4">
        <v>1100</v>
      </c>
      <c r="BE1169" s="4">
        <v>1120</v>
      </c>
      <c r="BF1169" s="4">
        <v>1140</v>
      </c>
      <c r="BG1169" s="4">
        <v>1160</v>
      </c>
      <c r="BH1169" s="4">
        <v>1180</v>
      </c>
      <c r="BI1169" s="2">
        <v>1200</v>
      </c>
      <c r="BJ1169" s="17" t="s">
        <v>0</v>
      </c>
    </row>
    <row r="1170" spans="1:62">
      <c r="A1170" s="4" t="s">
        <v>963</v>
      </c>
      <c r="B1170" s="14">
        <v>0.6</v>
      </c>
      <c r="C1170" s="14">
        <v>0.8</v>
      </c>
      <c r="D1170" s="14">
        <v>1</v>
      </c>
      <c r="E1170" s="14">
        <v>1.2</v>
      </c>
      <c r="F1170" s="14">
        <v>1.4</v>
      </c>
      <c r="G1170" s="14">
        <v>1.6</v>
      </c>
      <c r="H1170" s="14">
        <v>1.8</v>
      </c>
      <c r="I1170" s="4">
        <v>2</v>
      </c>
      <c r="J1170" s="15">
        <v>2.2000000000000002</v>
      </c>
      <c r="K1170" s="1">
        <v>2.4</v>
      </c>
      <c r="L1170" s="4">
        <v>2.6</v>
      </c>
      <c r="M1170" s="4">
        <v>2.8</v>
      </c>
      <c r="N1170" s="4">
        <v>3</v>
      </c>
      <c r="O1170" s="4">
        <v>3.2</v>
      </c>
      <c r="P1170" s="4">
        <v>3.4</v>
      </c>
      <c r="Q1170" s="4">
        <v>3.6</v>
      </c>
      <c r="R1170" s="15">
        <v>3.8</v>
      </c>
      <c r="S1170" s="4">
        <v>4</v>
      </c>
      <c r="T1170" s="4">
        <v>4.2</v>
      </c>
      <c r="U1170" s="2">
        <v>4.4000000000000004</v>
      </c>
      <c r="V1170" s="4">
        <v>4.5999999999999996</v>
      </c>
      <c r="W1170" s="4">
        <v>4.8</v>
      </c>
      <c r="X1170" s="15">
        <v>5</v>
      </c>
      <c r="Y1170" s="4">
        <v>5.2</v>
      </c>
      <c r="Z1170" s="4">
        <v>5.4</v>
      </c>
      <c r="AA1170" s="4">
        <v>5.6</v>
      </c>
      <c r="AB1170" s="4">
        <v>5.8</v>
      </c>
      <c r="AC1170" s="4">
        <v>6</v>
      </c>
      <c r="AD1170" s="15">
        <v>6.2</v>
      </c>
      <c r="AE1170" s="1">
        <v>6.4</v>
      </c>
      <c r="AF1170" s="4">
        <v>6.6</v>
      </c>
      <c r="AG1170" s="4">
        <v>6.8</v>
      </c>
      <c r="AH1170" s="4">
        <v>7</v>
      </c>
      <c r="AI1170" s="4">
        <v>7.2</v>
      </c>
      <c r="AJ1170" s="4">
        <v>7.4</v>
      </c>
      <c r="AK1170" s="4">
        <v>7.6</v>
      </c>
      <c r="AL1170" s="4">
        <v>7.8</v>
      </c>
      <c r="AM1170" s="4">
        <v>8</v>
      </c>
      <c r="AN1170" s="4">
        <v>8.1999999999999993</v>
      </c>
      <c r="AO1170" s="2">
        <v>8.4</v>
      </c>
      <c r="AP1170" s="4">
        <v>8.6</v>
      </c>
      <c r="AQ1170" s="4">
        <v>8.8000000000000007</v>
      </c>
      <c r="AR1170" s="4">
        <v>9</v>
      </c>
      <c r="AS1170" s="4">
        <v>9.1999999999999993</v>
      </c>
      <c r="AT1170" s="4">
        <v>9.4</v>
      </c>
      <c r="AU1170" s="4">
        <v>9.6</v>
      </c>
      <c r="AV1170" s="4">
        <v>9.8000000000000007</v>
      </c>
      <c r="AW1170" s="4">
        <v>10</v>
      </c>
      <c r="AX1170" s="4">
        <v>10</v>
      </c>
      <c r="AY1170" s="1">
        <v>10</v>
      </c>
      <c r="AZ1170" s="4">
        <v>10</v>
      </c>
      <c r="BA1170" s="4">
        <v>10</v>
      </c>
      <c r="BB1170" s="4">
        <v>10</v>
      </c>
      <c r="BC1170" s="4">
        <v>10</v>
      </c>
      <c r="BD1170" s="4">
        <v>10</v>
      </c>
      <c r="BE1170" s="4">
        <v>10</v>
      </c>
      <c r="BF1170" s="4">
        <v>10</v>
      </c>
      <c r="BG1170" s="4">
        <v>10</v>
      </c>
      <c r="BH1170" s="4">
        <v>10</v>
      </c>
      <c r="BI1170" s="2">
        <v>10</v>
      </c>
      <c r="BJ1170" s="17" t="s">
        <v>0</v>
      </c>
    </row>
    <row r="1171" spans="1:62">
      <c r="A1171" s="4" t="s">
        <v>3</v>
      </c>
      <c r="B1171" s="14"/>
      <c r="C1171" s="14"/>
      <c r="D1171" s="14"/>
      <c r="E1171" s="14"/>
      <c r="F1171" s="14"/>
      <c r="G1171" s="14"/>
      <c r="H1171" s="14"/>
      <c r="J1171" s="15"/>
      <c r="R1171" s="15"/>
      <c r="X1171" s="15"/>
      <c r="AD1171" s="15"/>
      <c r="BJ1171" s="17"/>
    </row>
    <row r="1172" spans="1:62">
      <c r="A1172" s="4" t="s">
        <v>964</v>
      </c>
      <c r="B1172" s="14"/>
      <c r="C1172" s="14"/>
      <c r="D1172" s="14"/>
      <c r="E1172" s="14"/>
      <c r="F1172" s="14"/>
      <c r="G1172" s="14"/>
      <c r="H1172" s="14"/>
      <c r="J1172" s="15"/>
      <c r="R1172" s="15"/>
      <c r="X1172" s="15"/>
      <c r="AD1172" s="15"/>
      <c r="BJ1172" s="17"/>
    </row>
    <row r="1173" spans="1:62">
      <c r="A1173" s="4" t="s">
        <v>597</v>
      </c>
      <c r="B1173" s="14">
        <v>3</v>
      </c>
      <c r="C1173" s="14">
        <v>4</v>
      </c>
      <c r="D1173" s="14">
        <v>5</v>
      </c>
      <c r="E1173" s="14">
        <v>6</v>
      </c>
      <c r="F1173" s="14">
        <v>7</v>
      </c>
      <c r="G1173" s="14">
        <v>8</v>
      </c>
      <c r="H1173" s="14">
        <v>9</v>
      </c>
      <c r="I1173" s="4">
        <v>10</v>
      </c>
      <c r="J1173" s="15">
        <v>15</v>
      </c>
      <c r="K1173" s="1">
        <v>20</v>
      </c>
      <c r="L1173" s="4">
        <v>25</v>
      </c>
      <c r="M1173" s="4">
        <v>30</v>
      </c>
      <c r="N1173" s="4">
        <v>35</v>
      </c>
      <c r="O1173" s="4">
        <v>40</v>
      </c>
      <c r="P1173" s="4">
        <v>45</v>
      </c>
      <c r="Q1173" s="4">
        <v>50</v>
      </c>
      <c r="R1173" s="15">
        <v>62</v>
      </c>
      <c r="S1173" s="4">
        <v>74</v>
      </c>
      <c r="T1173" s="4">
        <v>86</v>
      </c>
      <c r="U1173" s="2">
        <v>98</v>
      </c>
      <c r="V1173" s="4">
        <v>110</v>
      </c>
      <c r="W1173" s="4">
        <v>122</v>
      </c>
      <c r="X1173" s="15">
        <v>141</v>
      </c>
      <c r="Y1173" s="4">
        <v>160</v>
      </c>
      <c r="Z1173" s="4">
        <v>179</v>
      </c>
      <c r="AA1173" s="4">
        <v>198</v>
      </c>
      <c r="AB1173" s="4">
        <v>217</v>
      </c>
      <c r="AC1173" s="4">
        <v>236</v>
      </c>
      <c r="AD1173" s="15">
        <v>262</v>
      </c>
      <c r="AE1173" s="1">
        <v>288</v>
      </c>
      <c r="AF1173" s="4">
        <v>314</v>
      </c>
      <c r="AG1173" s="4">
        <v>340</v>
      </c>
      <c r="AH1173" s="4">
        <v>366</v>
      </c>
      <c r="AI1173" s="4">
        <v>392</v>
      </c>
      <c r="AJ1173" s="4">
        <v>418</v>
      </c>
      <c r="AK1173" s="4">
        <v>444</v>
      </c>
      <c r="AL1173" s="4">
        <v>470</v>
      </c>
      <c r="AM1173" s="4">
        <v>496</v>
      </c>
      <c r="AN1173" s="4">
        <v>522</v>
      </c>
      <c r="AO1173" s="2">
        <v>548</v>
      </c>
      <c r="AP1173" s="4">
        <v>574</v>
      </c>
      <c r="AQ1173" s="4">
        <v>600</v>
      </c>
      <c r="AR1173" s="4">
        <v>626</v>
      </c>
      <c r="AS1173" s="4">
        <v>652</v>
      </c>
      <c r="AT1173" s="4">
        <v>678</v>
      </c>
      <c r="AU1173" s="4">
        <v>704</v>
      </c>
      <c r="AV1173" s="4">
        <v>730</v>
      </c>
      <c r="AW1173" s="4">
        <v>756</v>
      </c>
      <c r="AX1173" s="4">
        <v>782</v>
      </c>
      <c r="AY1173" s="1">
        <v>808</v>
      </c>
      <c r="AZ1173" s="4">
        <v>834</v>
      </c>
      <c r="BA1173" s="4">
        <v>860</v>
      </c>
      <c r="BB1173" s="4">
        <v>886</v>
      </c>
      <c r="BC1173" s="4">
        <v>912</v>
      </c>
      <c r="BD1173" s="4">
        <v>938</v>
      </c>
      <c r="BE1173" s="4">
        <v>964</v>
      </c>
      <c r="BF1173" s="4">
        <v>990</v>
      </c>
      <c r="BG1173" s="4">
        <v>1016</v>
      </c>
      <c r="BH1173" s="4">
        <v>1042</v>
      </c>
      <c r="BI1173" s="2">
        <v>1068</v>
      </c>
      <c r="BJ1173" s="17" t="s">
        <v>0</v>
      </c>
    </row>
    <row r="1174" spans="1:62">
      <c r="A1174" s="4" t="s">
        <v>598</v>
      </c>
      <c r="B1174" s="14">
        <v>5</v>
      </c>
      <c r="C1174" s="14">
        <v>7</v>
      </c>
      <c r="D1174" s="14">
        <v>9</v>
      </c>
      <c r="E1174" s="14">
        <v>11</v>
      </c>
      <c r="F1174" s="14">
        <v>13</v>
      </c>
      <c r="G1174" s="14">
        <v>15</v>
      </c>
      <c r="H1174" s="14">
        <v>17</v>
      </c>
      <c r="I1174" s="4">
        <v>19</v>
      </c>
      <c r="J1174" s="15">
        <v>26</v>
      </c>
      <c r="K1174" s="1">
        <v>33</v>
      </c>
      <c r="L1174" s="4">
        <v>40</v>
      </c>
      <c r="M1174" s="4">
        <v>47</v>
      </c>
      <c r="N1174" s="4">
        <v>54</v>
      </c>
      <c r="O1174" s="4">
        <v>61</v>
      </c>
      <c r="P1174" s="4">
        <v>68</v>
      </c>
      <c r="Q1174" s="4">
        <v>75</v>
      </c>
      <c r="R1174" s="15">
        <v>89</v>
      </c>
      <c r="S1174" s="4">
        <v>103</v>
      </c>
      <c r="T1174" s="4">
        <v>117</v>
      </c>
      <c r="U1174" s="2">
        <v>131</v>
      </c>
      <c r="V1174" s="4">
        <v>145</v>
      </c>
      <c r="W1174" s="4">
        <v>159</v>
      </c>
      <c r="X1174" s="15">
        <v>180</v>
      </c>
      <c r="Y1174" s="4">
        <v>201</v>
      </c>
      <c r="Z1174" s="4">
        <v>222</v>
      </c>
      <c r="AA1174" s="4">
        <v>243</v>
      </c>
      <c r="AB1174" s="4">
        <v>264</v>
      </c>
      <c r="AC1174" s="4">
        <v>285</v>
      </c>
      <c r="AD1174" s="15">
        <v>313</v>
      </c>
      <c r="AE1174" s="1">
        <v>341</v>
      </c>
      <c r="AF1174" s="4">
        <v>369</v>
      </c>
      <c r="AG1174" s="4">
        <v>397</v>
      </c>
      <c r="AH1174" s="4">
        <v>425</v>
      </c>
      <c r="AI1174" s="4">
        <v>453</v>
      </c>
      <c r="AJ1174" s="4">
        <v>481</v>
      </c>
      <c r="AK1174" s="4">
        <v>509</v>
      </c>
      <c r="AL1174" s="4">
        <v>537</v>
      </c>
      <c r="AM1174" s="4">
        <v>565</v>
      </c>
      <c r="AN1174" s="4">
        <v>593</v>
      </c>
      <c r="AO1174" s="2">
        <v>621</v>
      </c>
      <c r="AP1174" s="4">
        <v>649</v>
      </c>
      <c r="AQ1174" s="4">
        <v>677</v>
      </c>
      <c r="AR1174" s="4">
        <v>705</v>
      </c>
      <c r="AS1174" s="4">
        <v>733</v>
      </c>
      <c r="AT1174" s="4">
        <v>761</v>
      </c>
      <c r="AU1174" s="4">
        <v>789</v>
      </c>
      <c r="AV1174" s="4">
        <v>817</v>
      </c>
      <c r="AW1174" s="4">
        <v>845</v>
      </c>
      <c r="AX1174" s="4">
        <v>873</v>
      </c>
      <c r="AY1174" s="1">
        <v>901</v>
      </c>
      <c r="AZ1174" s="4">
        <v>929</v>
      </c>
      <c r="BA1174" s="4">
        <v>957</v>
      </c>
      <c r="BB1174" s="4">
        <v>985</v>
      </c>
      <c r="BC1174" s="4">
        <v>1013</v>
      </c>
      <c r="BD1174" s="4">
        <v>1041</v>
      </c>
      <c r="BE1174" s="4">
        <v>1069</v>
      </c>
      <c r="BF1174" s="4">
        <v>1097</v>
      </c>
      <c r="BG1174" s="4">
        <v>1125</v>
      </c>
      <c r="BH1174" s="4">
        <v>1153</v>
      </c>
      <c r="BI1174" s="2">
        <v>1181</v>
      </c>
      <c r="BJ1174" s="17" t="s">
        <v>0</v>
      </c>
    </row>
    <row r="1175" spans="1:62">
      <c r="A1175" s="4" t="s">
        <v>965</v>
      </c>
      <c r="B1175" s="14">
        <v>1</v>
      </c>
      <c r="C1175" s="14">
        <v>1</v>
      </c>
      <c r="D1175" s="14">
        <v>2</v>
      </c>
      <c r="E1175" s="14">
        <v>2</v>
      </c>
      <c r="F1175" s="14">
        <v>3</v>
      </c>
      <c r="G1175" s="14">
        <v>3</v>
      </c>
      <c r="H1175" s="14">
        <v>4</v>
      </c>
      <c r="I1175" s="4">
        <v>4</v>
      </c>
      <c r="J1175" s="15">
        <v>5</v>
      </c>
      <c r="K1175" s="1">
        <v>5</v>
      </c>
      <c r="L1175" s="4">
        <v>6</v>
      </c>
      <c r="M1175" s="4">
        <v>6</v>
      </c>
      <c r="N1175" s="4">
        <v>7</v>
      </c>
      <c r="O1175" s="4">
        <v>7</v>
      </c>
      <c r="P1175" s="4">
        <v>8</v>
      </c>
      <c r="Q1175" s="4">
        <v>8</v>
      </c>
      <c r="R1175" s="15">
        <v>9</v>
      </c>
      <c r="S1175" s="4">
        <v>9</v>
      </c>
      <c r="T1175" s="4">
        <v>10</v>
      </c>
      <c r="U1175" s="2">
        <v>10</v>
      </c>
      <c r="V1175" s="4">
        <v>11</v>
      </c>
      <c r="W1175" s="4">
        <v>11</v>
      </c>
      <c r="X1175" s="15">
        <v>12</v>
      </c>
      <c r="Y1175" s="4">
        <v>12</v>
      </c>
      <c r="Z1175" s="4">
        <v>13</v>
      </c>
      <c r="AA1175" s="4">
        <v>13</v>
      </c>
      <c r="AB1175" s="4">
        <v>14</v>
      </c>
      <c r="AC1175" s="4">
        <v>14</v>
      </c>
      <c r="AD1175" s="15">
        <v>15</v>
      </c>
      <c r="AE1175" s="1">
        <v>15</v>
      </c>
      <c r="AF1175" s="4">
        <v>16</v>
      </c>
      <c r="AG1175" s="4">
        <v>16</v>
      </c>
      <c r="AH1175" s="4">
        <v>17</v>
      </c>
      <c r="AI1175" s="4">
        <v>17</v>
      </c>
      <c r="AJ1175" s="4">
        <v>18</v>
      </c>
      <c r="AK1175" s="4">
        <v>18</v>
      </c>
      <c r="AL1175" s="4">
        <v>19</v>
      </c>
      <c r="AM1175" s="4">
        <v>19</v>
      </c>
      <c r="AN1175" s="4">
        <v>20</v>
      </c>
      <c r="AO1175" s="2">
        <v>20</v>
      </c>
      <c r="AP1175" s="4">
        <v>21</v>
      </c>
      <c r="AQ1175" s="4">
        <v>21</v>
      </c>
      <c r="AR1175" s="4">
        <v>22</v>
      </c>
      <c r="AS1175" s="4">
        <v>22</v>
      </c>
      <c r="AT1175" s="4">
        <v>23</v>
      </c>
      <c r="AU1175" s="4">
        <v>23</v>
      </c>
      <c r="AV1175" s="4">
        <v>24</v>
      </c>
      <c r="AW1175" s="4">
        <v>24</v>
      </c>
      <c r="AX1175" s="4">
        <v>25</v>
      </c>
      <c r="AY1175" s="1">
        <v>25</v>
      </c>
      <c r="AZ1175" s="4">
        <v>26</v>
      </c>
      <c r="BA1175" s="4">
        <v>26</v>
      </c>
      <c r="BB1175" s="4">
        <v>27</v>
      </c>
      <c r="BC1175" s="4">
        <v>27</v>
      </c>
      <c r="BD1175" s="4">
        <v>28</v>
      </c>
      <c r="BE1175" s="4">
        <v>28</v>
      </c>
      <c r="BF1175" s="4">
        <v>29</v>
      </c>
      <c r="BG1175" s="4">
        <v>29</v>
      </c>
      <c r="BH1175" s="4">
        <v>30</v>
      </c>
      <c r="BI1175" s="2">
        <v>30</v>
      </c>
      <c r="BJ1175" s="17" t="s">
        <v>0</v>
      </c>
    </row>
    <row r="1176" spans="1:62">
      <c r="A1176" s="4" t="s">
        <v>966</v>
      </c>
      <c r="B1176" s="14">
        <v>2</v>
      </c>
      <c r="C1176" s="14">
        <v>2</v>
      </c>
      <c r="D1176" s="14">
        <v>3</v>
      </c>
      <c r="E1176" s="14">
        <v>3</v>
      </c>
      <c r="F1176" s="14">
        <v>4</v>
      </c>
      <c r="G1176" s="14">
        <v>4</v>
      </c>
      <c r="H1176" s="14">
        <v>5</v>
      </c>
      <c r="I1176" s="4">
        <v>5</v>
      </c>
      <c r="J1176" s="15">
        <v>6</v>
      </c>
      <c r="K1176" s="1">
        <v>6</v>
      </c>
      <c r="L1176" s="4">
        <v>7</v>
      </c>
      <c r="M1176" s="4">
        <v>7</v>
      </c>
      <c r="N1176" s="4">
        <v>8</v>
      </c>
      <c r="O1176" s="4">
        <v>8</v>
      </c>
      <c r="P1176" s="4">
        <v>9</v>
      </c>
      <c r="Q1176" s="4">
        <v>9</v>
      </c>
      <c r="R1176" s="15">
        <v>10</v>
      </c>
      <c r="S1176" s="4">
        <v>10</v>
      </c>
      <c r="T1176" s="4">
        <v>11</v>
      </c>
      <c r="U1176" s="2">
        <v>11</v>
      </c>
      <c r="V1176" s="4">
        <v>12</v>
      </c>
      <c r="W1176" s="4">
        <v>12</v>
      </c>
      <c r="X1176" s="15">
        <v>13</v>
      </c>
      <c r="Y1176" s="4">
        <v>13</v>
      </c>
      <c r="Z1176" s="4">
        <v>14</v>
      </c>
      <c r="AA1176" s="4">
        <v>14</v>
      </c>
      <c r="AB1176" s="4">
        <v>15</v>
      </c>
      <c r="AC1176" s="4">
        <v>15</v>
      </c>
      <c r="AD1176" s="15">
        <v>16</v>
      </c>
      <c r="AE1176" s="1">
        <v>16</v>
      </c>
      <c r="AF1176" s="4">
        <v>17</v>
      </c>
      <c r="AG1176" s="4">
        <v>17</v>
      </c>
      <c r="AH1176" s="4">
        <v>18</v>
      </c>
      <c r="AI1176" s="4">
        <v>18</v>
      </c>
      <c r="AJ1176" s="4">
        <v>19</v>
      </c>
      <c r="AK1176" s="4">
        <v>19</v>
      </c>
      <c r="AL1176" s="4">
        <v>20</v>
      </c>
      <c r="AM1176" s="4">
        <v>20</v>
      </c>
      <c r="AN1176" s="4">
        <v>21</v>
      </c>
      <c r="AO1176" s="2">
        <v>21</v>
      </c>
      <c r="AP1176" s="4">
        <v>22</v>
      </c>
      <c r="AQ1176" s="4">
        <v>22</v>
      </c>
      <c r="AR1176" s="4">
        <v>23</v>
      </c>
      <c r="AS1176" s="4">
        <v>23</v>
      </c>
      <c r="AT1176" s="4">
        <v>24</v>
      </c>
      <c r="AU1176" s="4">
        <v>24</v>
      </c>
      <c r="AV1176" s="4">
        <v>25</v>
      </c>
      <c r="AW1176" s="4">
        <v>25</v>
      </c>
      <c r="AX1176" s="4">
        <v>26</v>
      </c>
      <c r="AY1176" s="1">
        <v>26</v>
      </c>
      <c r="AZ1176" s="4">
        <v>27</v>
      </c>
      <c r="BA1176" s="4">
        <v>27</v>
      </c>
      <c r="BB1176" s="4">
        <v>28</v>
      </c>
      <c r="BC1176" s="4">
        <v>28</v>
      </c>
      <c r="BD1176" s="4">
        <v>29</v>
      </c>
      <c r="BE1176" s="4">
        <v>29</v>
      </c>
      <c r="BF1176" s="4">
        <v>30</v>
      </c>
      <c r="BG1176" s="4">
        <v>30</v>
      </c>
      <c r="BH1176" s="4">
        <v>31</v>
      </c>
      <c r="BI1176" s="2">
        <v>31</v>
      </c>
      <c r="BJ1176" s="17" t="s">
        <v>0</v>
      </c>
    </row>
    <row r="1177" spans="1:62">
      <c r="A1177" s="4" t="s">
        <v>543</v>
      </c>
      <c r="B1177" s="14">
        <v>2</v>
      </c>
      <c r="C1177" s="14">
        <v>2.2000000000000002</v>
      </c>
      <c r="D1177" s="14">
        <v>2.5</v>
      </c>
      <c r="E1177" s="14">
        <v>2.7</v>
      </c>
      <c r="F1177" s="14">
        <v>3</v>
      </c>
      <c r="G1177" s="14">
        <v>3.2</v>
      </c>
      <c r="H1177" s="14">
        <v>3.5</v>
      </c>
      <c r="I1177" s="4">
        <v>3.7</v>
      </c>
      <c r="J1177" s="15">
        <v>4</v>
      </c>
      <c r="K1177" s="1">
        <v>4.2</v>
      </c>
      <c r="L1177" s="4">
        <v>4.5</v>
      </c>
      <c r="M1177" s="4">
        <v>4.7</v>
      </c>
      <c r="N1177" s="4">
        <v>5</v>
      </c>
      <c r="O1177" s="4">
        <v>5.2</v>
      </c>
      <c r="P1177" s="4">
        <v>5.5</v>
      </c>
      <c r="Q1177" s="4">
        <v>5.7</v>
      </c>
      <c r="R1177" s="15">
        <v>6</v>
      </c>
      <c r="S1177" s="4">
        <v>6.2</v>
      </c>
      <c r="T1177" s="4">
        <v>6.5</v>
      </c>
      <c r="U1177" s="2">
        <v>6.7</v>
      </c>
      <c r="V1177" s="4">
        <v>7</v>
      </c>
      <c r="W1177" s="4">
        <v>7.2</v>
      </c>
      <c r="X1177" s="15">
        <v>7.5</v>
      </c>
      <c r="Y1177" s="4">
        <v>7.7</v>
      </c>
      <c r="Z1177" s="4">
        <v>8</v>
      </c>
      <c r="AA1177" s="4">
        <v>8.1999999999999993</v>
      </c>
      <c r="AB1177" s="4">
        <v>8.5</v>
      </c>
      <c r="AC1177" s="4">
        <v>8.6999999999999993</v>
      </c>
      <c r="AD1177" s="15">
        <v>9</v>
      </c>
      <c r="AE1177" s="1">
        <v>9.1999999999999993</v>
      </c>
      <c r="AF1177" s="4">
        <v>9.5</v>
      </c>
      <c r="AG1177" s="4">
        <v>9.6999999999999993</v>
      </c>
      <c r="AH1177" s="4">
        <v>10</v>
      </c>
      <c r="AI1177" s="4">
        <v>10.199999999999999</v>
      </c>
      <c r="AJ1177" s="4">
        <v>10.5</v>
      </c>
      <c r="AK1177" s="4">
        <v>10.7</v>
      </c>
      <c r="AL1177" s="4">
        <v>11</v>
      </c>
      <c r="AM1177" s="4">
        <v>11.2</v>
      </c>
      <c r="AN1177" s="4">
        <v>11.5</v>
      </c>
      <c r="AO1177" s="2">
        <v>11.7</v>
      </c>
      <c r="AP1177" s="4">
        <v>12</v>
      </c>
      <c r="AQ1177" s="4">
        <v>12.2</v>
      </c>
      <c r="AR1177" s="4">
        <v>12.5</v>
      </c>
      <c r="AS1177" s="4">
        <v>12.7</v>
      </c>
      <c r="AT1177" s="4">
        <v>13</v>
      </c>
      <c r="AU1177" s="4">
        <v>13.2</v>
      </c>
      <c r="AV1177" s="4">
        <v>13.5</v>
      </c>
      <c r="AW1177" s="4">
        <v>13.7</v>
      </c>
      <c r="AX1177" s="4">
        <v>14</v>
      </c>
      <c r="AY1177" s="1">
        <v>14.2</v>
      </c>
      <c r="AZ1177" s="4">
        <v>14.5</v>
      </c>
      <c r="BA1177" s="4">
        <v>14.7</v>
      </c>
      <c r="BB1177" s="4">
        <v>15</v>
      </c>
      <c r="BC1177" s="4">
        <v>15.2</v>
      </c>
      <c r="BD1177" s="4">
        <v>15.5</v>
      </c>
      <c r="BE1177" s="4">
        <v>15.7</v>
      </c>
      <c r="BF1177" s="4">
        <v>16</v>
      </c>
      <c r="BG1177" s="4">
        <v>16.2</v>
      </c>
      <c r="BH1177" s="4">
        <v>16.5</v>
      </c>
      <c r="BI1177" s="2">
        <v>16.7</v>
      </c>
      <c r="BJ1177" s="17" t="s">
        <v>0</v>
      </c>
    </row>
    <row r="1178" spans="1:62">
      <c r="A1178" s="4" t="s">
        <v>3</v>
      </c>
      <c r="B1178" s="14"/>
      <c r="C1178" s="14"/>
      <c r="D1178" s="14"/>
      <c r="E1178" s="14"/>
      <c r="F1178" s="14"/>
      <c r="G1178" s="14"/>
      <c r="H1178" s="14"/>
      <c r="J1178" s="15"/>
      <c r="R1178" s="15"/>
      <c r="X1178" s="15"/>
      <c r="AD1178" s="15"/>
      <c r="BJ1178" s="17"/>
    </row>
    <row r="1179" spans="1:62">
      <c r="A1179" s="4" t="s">
        <v>967</v>
      </c>
      <c r="B1179" s="14"/>
      <c r="C1179" s="14"/>
      <c r="D1179" s="14"/>
      <c r="E1179" s="14"/>
      <c r="F1179" s="14"/>
      <c r="G1179" s="14"/>
      <c r="H1179" s="14"/>
      <c r="J1179" s="15"/>
      <c r="R1179" s="15"/>
      <c r="X1179" s="15"/>
      <c r="AD1179" s="15"/>
      <c r="BJ1179" s="17"/>
    </row>
    <row r="1180" spans="1:62">
      <c r="A1180" s="4" t="s">
        <v>619</v>
      </c>
      <c r="B1180" s="14">
        <v>35</v>
      </c>
      <c r="C1180" s="14">
        <v>49</v>
      </c>
      <c r="D1180" s="14">
        <v>63</v>
      </c>
      <c r="E1180" s="14">
        <v>77</v>
      </c>
      <c r="F1180" s="14">
        <v>91</v>
      </c>
      <c r="G1180" s="14">
        <v>105</v>
      </c>
      <c r="H1180" s="14">
        <v>119</v>
      </c>
      <c r="I1180" s="4">
        <v>133</v>
      </c>
      <c r="J1180" s="15">
        <v>147</v>
      </c>
      <c r="K1180" s="1">
        <v>161</v>
      </c>
      <c r="L1180" s="4">
        <v>175</v>
      </c>
      <c r="M1180" s="4">
        <v>189</v>
      </c>
      <c r="N1180" s="4">
        <v>203</v>
      </c>
      <c r="O1180" s="4">
        <v>217</v>
      </c>
      <c r="P1180" s="4">
        <v>231</v>
      </c>
      <c r="Q1180" s="4">
        <v>245</v>
      </c>
      <c r="R1180" s="15">
        <v>259</v>
      </c>
      <c r="S1180" s="4">
        <v>273</v>
      </c>
      <c r="T1180" s="4">
        <v>287</v>
      </c>
      <c r="U1180" s="2">
        <v>301</v>
      </c>
      <c r="V1180" s="4">
        <v>315</v>
      </c>
      <c r="W1180" s="4">
        <v>329</v>
      </c>
      <c r="X1180" s="15">
        <v>343</v>
      </c>
      <c r="Y1180" s="4">
        <v>357</v>
      </c>
      <c r="Z1180" s="4">
        <v>371</v>
      </c>
      <c r="AA1180" s="4">
        <v>385</v>
      </c>
      <c r="AB1180" s="4">
        <v>399</v>
      </c>
      <c r="AC1180" s="4">
        <v>413</v>
      </c>
      <c r="AD1180" s="15">
        <v>427</v>
      </c>
      <c r="AE1180" s="1">
        <v>441</v>
      </c>
      <c r="AF1180" s="4">
        <v>455</v>
      </c>
      <c r="AG1180" s="4">
        <v>469</v>
      </c>
      <c r="AH1180" s="4">
        <v>483</v>
      </c>
      <c r="AI1180" s="4">
        <v>497</v>
      </c>
      <c r="AJ1180" s="4">
        <v>511</v>
      </c>
      <c r="AK1180" s="4">
        <v>525</v>
      </c>
      <c r="AL1180" s="4">
        <v>539</v>
      </c>
      <c r="AM1180" s="4">
        <v>553</v>
      </c>
      <c r="AN1180" s="4">
        <v>567</v>
      </c>
      <c r="AO1180" s="2">
        <v>581</v>
      </c>
      <c r="AP1180" s="4">
        <v>595</v>
      </c>
      <c r="AQ1180" s="4">
        <v>609</v>
      </c>
      <c r="AR1180" s="4">
        <v>623</v>
      </c>
      <c r="AS1180" s="4">
        <v>637</v>
      </c>
      <c r="AT1180" s="4">
        <v>651</v>
      </c>
      <c r="AU1180" s="4">
        <v>665</v>
      </c>
      <c r="AV1180" s="4">
        <v>679</v>
      </c>
      <c r="AW1180" s="4">
        <v>693</v>
      </c>
      <c r="AX1180" s="4">
        <v>707</v>
      </c>
      <c r="AY1180" s="1">
        <v>721</v>
      </c>
      <c r="AZ1180" s="4">
        <v>735</v>
      </c>
      <c r="BA1180" s="4">
        <v>749</v>
      </c>
      <c r="BB1180" s="4">
        <v>763</v>
      </c>
      <c r="BC1180" s="4">
        <v>777</v>
      </c>
      <c r="BD1180" s="4">
        <v>791</v>
      </c>
      <c r="BE1180" s="4">
        <v>805</v>
      </c>
      <c r="BF1180" s="4">
        <v>819</v>
      </c>
      <c r="BG1180" s="4">
        <v>833</v>
      </c>
      <c r="BH1180" s="4">
        <v>847</v>
      </c>
      <c r="BI1180" s="2">
        <v>861</v>
      </c>
      <c r="BJ1180" s="17" t="s">
        <v>0</v>
      </c>
    </row>
    <row r="1181" spans="1:62">
      <c r="A1181" s="4" t="s">
        <v>629</v>
      </c>
      <c r="B1181" s="14">
        <v>20</v>
      </c>
      <c r="C1181" s="14">
        <v>20</v>
      </c>
      <c r="D1181" s="14">
        <v>20</v>
      </c>
      <c r="E1181" s="14">
        <v>20</v>
      </c>
      <c r="F1181" s="14">
        <v>40</v>
      </c>
      <c r="G1181" s="14">
        <v>60</v>
      </c>
      <c r="H1181" s="14">
        <v>80</v>
      </c>
      <c r="I1181" s="4">
        <v>100</v>
      </c>
      <c r="J1181" s="15">
        <v>120</v>
      </c>
      <c r="K1181" s="1">
        <v>140</v>
      </c>
      <c r="L1181" s="4">
        <v>160</v>
      </c>
      <c r="M1181" s="4">
        <v>180</v>
      </c>
      <c r="N1181" s="4">
        <v>200</v>
      </c>
      <c r="O1181" s="4">
        <v>220</v>
      </c>
      <c r="P1181" s="4">
        <v>240</v>
      </c>
      <c r="Q1181" s="4">
        <v>260</v>
      </c>
      <c r="R1181" s="15">
        <v>280</v>
      </c>
      <c r="S1181" s="4">
        <v>300</v>
      </c>
      <c r="T1181" s="4">
        <v>320</v>
      </c>
      <c r="U1181" s="2">
        <v>340</v>
      </c>
      <c r="V1181" s="4">
        <v>360</v>
      </c>
      <c r="W1181" s="4">
        <v>380</v>
      </c>
      <c r="X1181" s="15">
        <v>400</v>
      </c>
      <c r="Y1181" s="4">
        <v>420</v>
      </c>
      <c r="Z1181" s="4">
        <v>440</v>
      </c>
      <c r="AA1181" s="4">
        <v>460</v>
      </c>
      <c r="AB1181" s="4">
        <v>480</v>
      </c>
      <c r="AC1181" s="4">
        <v>500</v>
      </c>
      <c r="AD1181" s="15">
        <v>520</v>
      </c>
      <c r="AE1181" s="1">
        <v>540</v>
      </c>
      <c r="AF1181" s="4">
        <v>560</v>
      </c>
      <c r="AG1181" s="4">
        <v>580</v>
      </c>
      <c r="AH1181" s="4">
        <v>600</v>
      </c>
      <c r="AI1181" s="4">
        <v>620</v>
      </c>
      <c r="AJ1181" s="4">
        <v>640</v>
      </c>
      <c r="AK1181" s="4">
        <v>660</v>
      </c>
      <c r="AL1181" s="4">
        <v>680</v>
      </c>
      <c r="AM1181" s="4">
        <v>700</v>
      </c>
      <c r="AN1181" s="4">
        <v>720</v>
      </c>
      <c r="AO1181" s="2">
        <v>740</v>
      </c>
      <c r="AP1181" s="4">
        <v>760</v>
      </c>
      <c r="AQ1181" s="4">
        <v>780</v>
      </c>
      <c r="AR1181" s="4">
        <v>800</v>
      </c>
      <c r="AS1181" s="4">
        <v>820</v>
      </c>
      <c r="AT1181" s="4">
        <v>840</v>
      </c>
      <c r="AU1181" s="4">
        <v>860</v>
      </c>
      <c r="AV1181" s="4">
        <v>880</v>
      </c>
      <c r="AW1181" s="4">
        <v>900</v>
      </c>
      <c r="AX1181" s="4">
        <v>920</v>
      </c>
      <c r="AY1181" s="1">
        <v>940</v>
      </c>
      <c r="AZ1181" s="4">
        <v>960</v>
      </c>
      <c r="BA1181" s="4">
        <v>980</v>
      </c>
      <c r="BB1181" s="4">
        <v>1000</v>
      </c>
      <c r="BC1181" s="4">
        <v>1020</v>
      </c>
      <c r="BD1181" s="4">
        <v>1040</v>
      </c>
      <c r="BE1181" s="4">
        <v>1060</v>
      </c>
      <c r="BF1181" s="4">
        <v>1080</v>
      </c>
      <c r="BG1181" s="4">
        <v>1100</v>
      </c>
      <c r="BH1181" s="4">
        <v>1120</v>
      </c>
      <c r="BI1181" s="2">
        <v>1140</v>
      </c>
      <c r="BJ1181" s="17" t="s">
        <v>0</v>
      </c>
    </row>
    <row r="1182" spans="1:62">
      <c r="A1182" s="4" t="s">
        <v>3</v>
      </c>
      <c r="B1182" s="14"/>
      <c r="C1182" s="14"/>
      <c r="D1182" s="14"/>
      <c r="E1182" s="14"/>
      <c r="F1182" s="14"/>
      <c r="G1182" s="14"/>
      <c r="H1182" s="14"/>
      <c r="J1182" s="15"/>
      <c r="R1182" s="15"/>
      <c r="X1182" s="15"/>
      <c r="AD1182" s="15"/>
      <c r="BJ1182" s="17"/>
    </row>
    <row r="1183" spans="1:62">
      <c r="A1183" s="4" t="s">
        <v>968</v>
      </c>
      <c r="B1183" s="14"/>
      <c r="C1183" s="14"/>
      <c r="D1183" s="14"/>
      <c r="E1183" s="14"/>
      <c r="F1183" s="14"/>
      <c r="G1183" s="14"/>
      <c r="H1183" s="14"/>
      <c r="J1183" s="15"/>
      <c r="R1183" s="15"/>
      <c r="X1183" s="15"/>
      <c r="AD1183" s="15"/>
      <c r="BJ1183" s="17"/>
    </row>
    <row r="1184" spans="1:62">
      <c r="A1184" s="4" t="s">
        <v>629</v>
      </c>
      <c r="B1184" s="14">
        <v>100</v>
      </c>
      <c r="C1184" s="14">
        <v>130</v>
      </c>
      <c r="D1184" s="14">
        <v>160</v>
      </c>
      <c r="E1184" s="14">
        <v>190</v>
      </c>
      <c r="F1184" s="14">
        <v>220</v>
      </c>
      <c r="G1184" s="14">
        <v>250</v>
      </c>
      <c r="H1184" s="14">
        <v>280</v>
      </c>
      <c r="I1184" s="4">
        <v>310</v>
      </c>
      <c r="J1184" s="15">
        <v>340</v>
      </c>
      <c r="K1184" s="1">
        <v>370</v>
      </c>
      <c r="L1184" s="4">
        <v>400</v>
      </c>
      <c r="M1184" s="4">
        <v>430</v>
      </c>
      <c r="N1184" s="4">
        <v>460</v>
      </c>
      <c r="O1184" s="4">
        <v>490</v>
      </c>
      <c r="P1184" s="4">
        <v>520</v>
      </c>
      <c r="Q1184" s="4">
        <v>550</v>
      </c>
      <c r="R1184" s="15">
        <v>580</v>
      </c>
      <c r="S1184" s="4">
        <v>610</v>
      </c>
      <c r="T1184" s="4">
        <v>640</v>
      </c>
      <c r="U1184" s="2">
        <v>670</v>
      </c>
      <c r="V1184" s="4">
        <v>700</v>
      </c>
      <c r="W1184" s="4">
        <v>730</v>
      </c>
      <c r="X1184" s="15">
        <v>760</v>
      </c>
      <c r="Y1184" s="4">
        <v>790</v>
      </c>
      <c r="Z1184" s="4">
        <v>820</v>
      </c>
      <c r="AA1184" s="4">
        <v>850</v>
      </c>
      <c r="AB1184" s="4">
        <v>880</v>
      </c>
      <c r="AC1184" s="4">
        <v>910</v>
      </c>
      <c r="AD1184" s="15">
        <v>940</v>
      </c>
      <c r="AE1184" s="1">
        <v>970</v>
      </c>
      <c r="AF1184" s="4">
        <v>1000</v>
      </c>
      <c r="AG1184" s="4">
        <v>1030</v>
      </c>
      <c r="AH1184" s="4">
        <v>1060</v>
      </c>
      <c r="AI1184" s="4">
        <v>1090</v>
      </c>
      <c r="AJ1184" s="4">
        <v>1120</v>
      </c>
      <c r="AK1184" s="4">
        <v>1150</v>
      </c>
      <c r="AL1184" s="4">
        <v>1180</v>
      </c>
      <c r="AM1184" s="4">
        <v>1210</v>
      </c>
      <c r="AN1184" s="4">
        <v>1240</v>
      </c>
      <c r="AO1184" s="2">
        <v>1270</v>
      </c>
      <c r="AP1184" s="4">
        <v>1300</v>
      </c>
      <c r="AQ1184" s="4">
        <v>1330</v>
      </c>
      <c r="AR1184" s="4">
        <v>1360</v>
      </c>
      <c r="AS1184" s="4">
        <v>1390</v>
      </c>
      <c r="AT1184" s="4">
        <v>1420</v>
      </c>
      <c r="AU1184" s="4">
        <v>1450</v>
      </c>
      <c r="AV1184" s="4">
        <v>1480</v>
      </c>
      <c r="AW1184" s="4">
        <v>1510</v>
      </c>
      <c r="AX1184" s="4">
        <v>1540</v>
      </c>
      <c r="AY1184" s="1">
        <v>1570</v>
      </c>
      <c r="AZ1184" s="4">
        <v>1600</v>
      </c>
      <c r="BA1184" s="4">
        <v>1630</v>
      </c>
      <c r="BB1184" s="4">
        <v>1660</v>
      </c>
      <c r="BC1184" s="4">
        <v>1690</v>
      </c>
      <c r="BD1184" s="4">
        <v>1720</v>
      </c>
      <c r="BE1184" s="4">
        <v>1750</v>
      </c>
      <c r="BF1184" s="4">
        <v>1780</v>
      </c>
      <c r="BG1184" s="4">
        <v>1810</v>
      </c>
      <c r="BH1184" s="4">
        <v>1840</v>
      </c>
      <c r="BI1184" s="2">
        <v>1870</v>
      </c>
      <c r="BJ1184" s="17" t="s">
        <v>0</v>
      </c>
    </row>
    <row r="1185" spans="1:62">
      <c r="A1185" s="4" t="s">
        <v>969</v>
      </c>
      <c r="B1185" s="14">
        <v>75</v>
      </c>
      <c r="C1185" s="14">
        <v>90</v>
      </c>
      <c r="D1185" s="14">
        <v>105</v>
      </c>
      <c r="E1185" s="14">
        <v>120</v>
      </c>
      <c r="F1185" s="14">
        <v>135</v>
      </c>
      <c r="G1185" s="14">
        <v>150</v>
      </c>
      <c r="H1185" s="14">
        <v>165</v>
      </c>
      <c r="I1185" s="4">
        <v>180</v>
      </c>
      <c r="J1185" s="15">
        <v>195</v>
      </c>
      <c r="K1185" s="1">
        <v>210</v>
      </c>
      <c r="L1185" s="4">
        <v>225</v>
      </c>
      <c r="M1185" s="4">
        <v>240</v>
      </c>
      <c r="N1185" s="4">
        <v>255</v>
      </c>
      <c r="O1185" s="4">
        <v>270</v>
      </c>
      <c r="P1185" s="4">
        <v>285</v>
      </c>
      <c r="Q1185" s="4">
        <v>300</v>
      </c>
      <c r="R1185" s="15">
        <v>315</v>
      </c>
      <c r="S1185" s="4">
        <v>330</v>
      </c>
      <c r="T1185" s="4">
        <v>345</v>
      </c>
      <c r="U1185" s="2">
        <v>360</v>
      </c>
      <c r="V1185" s="4">
        <v>375</v>
      </c>
      <c r="W1185" s="4">
        <v>390</v>
      </c>
      <c r="X1185" s="15">
        <v>405</v>
      </c>
      <c r="Y1185" s="4">
        <v>420</v>
      </c>
      <c r="Z1185" s="4">
        <v>435</v>
      </c>
      <c r="AA1185" s="4">
        <v>450</v>
      </c>
      <c r="AB1185" s="4">
        <v>465</v>
      </c>
      <c r="AC1185" s="4">
        <v>480</v>
      </c>
      <c r="AD1185" s="15">
        <v>495</v>
      </c>
      <c r="AE1185" s="1">
        <v>510</v>
      </c>
      <c r="AF1185" s="4">
        <v>525</v>
      </c>
      <c r="AG1185" s="4">
        <v>540</v>
      </c>
      <c r="AH1185" s="4">
        <v>555</v>
      </c>
      <c r="AI1185" s="4">
        <v>570</v>
      </c>
      <c r="AJ1185" s="4">
        <v>585</v>
      </c>
      <c r="AK1185" s="4">
        <v>600</v>
      </c>
      <c r="AL1185" s="4">
        <v>615</v>
      </c>
      <c r="AM1185" s="4">
        <v>630</v>
      </c>
      <c r="AN1185" s="4">
        <v>645</v>
      </c>
      <c r="AO1185" s="2">
        <v>660</v>
      </c>
      <c r="AP1185" s="4">
        <v>675</v>
      </c>
      <c r="AQ1185" s="4">
        <v>690</v>
      </c>
      <c r="AR1185" s="4">
        <v>705</v>
      </c>
      <c r="AS1185" s="4">
        <v>720</v>
      </c>
      <c r="AT1185" s="4">
        <v>735</v>
      </c>
      <c r="AU1185" s="4">
        <v>750</v>
      </c>
      <c r="AV1185" s="4">
        <v>765</v>
      </c>
      <c r="AW1185" s="4">
        <v>780</v>
      </c>
      <c r="AX1185" s="4">
        <v>795</v>
      </c>
      <c r="AY1185" s="1">
        <v>810</v>
      </c>
      <c r="AZ1185" s="4">
        <v>825</v>
      </c>
      <c r="BA1185" s="4">
        <v>840</v>
      </c>
      <c r="BB1185" s="4">
        <v>855</v>
      </c>
      <c r="BC1185" s="4">
        <v>870</v>
      </c>
      <c r="BD1185" s="4">
        <v>885</v>
      </c>
      <c r="BE1185" s="4">
        <v>900</v>
      </c>
      <c r="BF1185" s="4">
        <v>915</v>
      </c>
      <c r="BG1185" s="4">
        <v>930</v>
      </c>
      <c r="BH1185" s="4">
        <v>945</v>
      </c>
      <c r="BI1185" s="2">
        <v>960</v>
      </c>
      <c r="BJ1185" s="17" t="s">
        <v>0</v>
      </c>
    </row>
    <row r="1186" spans="1:62">
      <c r="A1186" s="4" t="s">
        <v>3</v>
      </c>
      <c r="B1186" s="14"/>
      <c r="C1186" s="14"/>
      <c r="D1186" s="14"/>
      <c r="E1186" s="14"/>
      <c r="F1186" s="14"/>
      <c r="G1186" s="14"/>
      <c r="H1186" s="14"/>
      <c r="J1186" s="15"/>
      <c r="R1186" s="15"/>
      <c r="X1186" s="15"/>
      <c r="AD1186" s="15"/>
      <c r="BJ1186" s="17"/>
    </row>
    <row r="1187" spans="1:62">
      <c r="A1187" s="4" t="s">
        <v>970</v>
      </c>
      <c r="B1187" s="14"/>
      <c r="C1187" s="14"/>
      <c r="D1187" s="14"/>
      <c r="E1187" s="14"/>
      <c r="F1187" s="14"/>
      <c r="G1187" s="14"/>
      <c r="H1187" s="14"/>
      <c r="J1187" s="15"/>
      <c r="R1187" s="15"/>
      <c r="X1187" s="15"/>
      <c r="AD1187" s="15"/>
      <c r="BJ1187" s="17"/>
    </row>
    <row r="1188" spans="1:62">
      <c r="A1188" s="4" t="s">
        <v>971</v>
      </c>
      <c r="B1188" s="14">
        <v>22</v>
      </c>
      <c r="C1188" s="14">
        <v>24</v>
      </c>
      <c r="D1188" s="14">
        <v>26</v>
      </c>
      <c r="E1188" s="14">
        <v>28</v>
      </c>
      <c r="F1188" s="14">
        <v>30</v>
      </c>
      <c r="G1188" s="14">
        <v>32</v>
      </c>
      <c r="H1188" s="14">
        <v>34</v>
      </c>
      <c r="I1188" s="4">
        <v>36</v>
      </c>
      <c r="J1188" s="15">
        <v>38</v>
      </c>
      <c r="K1188" s="1">
        <v>40</v>
      </c>
      <c r="L1188" s="4">
        <v>42</v>
      </c>
      <c r="M1188" s="4">
        <v>44</v>
      </c>
      <c r="N1188" s="4">
        <v>46</v>
      </c>
      <c r="O1188" s="4">
        <v>48</v>
      </c>
      <c r="P1188" s="4">
        <v>50</v>
      </c>
      <c r="Q1188" s="4">
        <v>52</v>
      </c>
      <c r="R1188" s="15">
        <v>54</v>
      </c>
      <c r="S1188" s="4">
        <v>56</v>
      </c>
      <c r="T1188" s="4">
        <v>58</v>
      </c>
      <c r="U1188" s="2">
        <v>60</v>
      </c>
      <c r="V1188" s="4">
        <v>62</v>
      </c>
      <c r="W1188" s="4">
        <v>64</v>
      </c>
      <c r="X1188" s="15">
        <v>66</v>
      </c>
      <c r="Y1188" s="4">
        <v>68</v>
      </c>
      <c r="Z1188" s="4">
        <v>70</v>
      </c>
      <c r="AA1188" s="4">
        <v>72</v>
      </c>
      <c r="AB1188" s="4">
        <v>74</v>
      </c>
      <c r="AC1188" s="4">
        <v>76</v>
      </c>
      <c r="AD1188" s="15">
        <v>78</v>
      </c>
      <c r="AE1188" s="1">
        <v>80</v>
      </c>
      <c r="AF1188" s="4">
        <v>82</v>
      </c>
      <c r="AG1188" s="4">
        <v>84</v>
      </c>
      <c r="AH1188" s="4">
        <v>86</v>
      </c>
      <c r="AI1188" s="4">
        <v>88</v>
      </c>
      <c r="AJ1188" s="4">
        <v>90</v>
      </c>
      <c r="AK1188" s="4">
        <v>90</v>
      </c>
      <c r="AL1188" s="4">
        <v>90</v>
      </c>
      <c r="AM1188" s="4">
        <v>90</v>
      </c>
      <c r="AN1188" s="4">
        <v>90</v>
      </c>
      <c r="AO1188" s="2">
        <v>90</v>
      </c>
      <c r="AP1188" s="4">
        <v>90</v>
      </c>
      <c r="AQ1188" s="4">
        <v>90</v>
      </c>
      <c r="AR1188" s="4">
        <v>90</v>
      </c>
      <c r="AS1188" s="4">
        <v>90</v>
      </c>
      <c r="AT1188" s="4">
        <v>90</v>
      </c>
      <c r="AU1188" s="4">
        <v>90</v>
      </c>
      <c r="AV1188" s="4">
        <v>90</v>
      </c>
      <c r="AW1188" s="4">
        <v>90</v>
      </c>
      <c r="AX1188" s="4">
        <v>90</v>
      </c>
      <c r="AY1188" s="1">
        <v>90</v>
      </c>
      <c r="AZ1188" s="4">
        <v>90</v>
      </c>
      <c r="BA1188" s="4">
        <v>90</v>
      </c>
      <c r="BB1188" s="4">
        <v>90</v>
      </c>
      <c r="BC1188" s="4">
        <v>90</v>
      </c>
      <c r="BD1188" s="4">
        <v>90</v>
      </c>
      <c r="BE1188" s="4">
        <v>90</v>
      </c>
      <c r="BF1188" s="4">
        <v>90</v>
      </c>
      <c r="BG1188" s="4">
        <v>90</v>
      </c>
      <c r="BH1188" s="4">
        <v>90</v>
      </c>
      <c r="BI1188" s="2">
        <v>90</v>
      </c>
      <c r="BJ1188" s="17" t="s">
        <v>0</v>
      </c>
    </row>
    <row r="1189" spans="1:62">
      <c r="A1189" s="4" t="s">
        <v>972</v>
      </c>
      <c r="B1189" s="14">
        <v>120</v>
      </c>
      <c r="C1189" s="14">
        <v>138</v>
      </c>
      <c r="D1189" s="14">
        <v>156</v>
      </c>
      <c r="E1189" s="14">
        <v>174</v>
      </c>
      <c r="F1189" s="14">
        <v>192</v>
      </c>
      <c r="G1189" s="14">
        <v>210</v>
      </c>
      <c r="H1189" s="14">
        <v>228</v>
      </c>
      <c r="I1189" s="4">
        <v>246</v>
      </c>
      <c r="J1189" s="15">
        <v>264</v>
      </c>
      <c r="K1189" s="1">
        <v>282</v>
      </c>
      <c r="L1189" s="4">
        <v>300</v>
      </c>
      <c r="M1189" s="4">
        <v>318</v>
      </c>
      <c r="N1189" s="4">
        <v>336</v>
      </c>
      <c r="O1189" s="4">
        <v>354</v>
      </c>
      <c r="P1189" s="4">
        <v>372</v>
      </c>
      <c r="Q1189" s="4">
        <v>390</v>
      </c>
      <c r="R1189" s="15">
        <v>408</v>
      </c>
      <c r="S1189" s="4">
        <v>426</v>
      </c>
      <c r="T1189" s="4">
        <v>444</v>
      </c>
      <c r="U1189" s="2">
        <v>462</v>
      </c>
      <c r="V1189" s="4">
        <v>480</v>
      </c>
      <c r="W1189" s="4">
        <v>498</v>
      </c>
      <c r="X1189" s="15">
        <v>516</v>
      </c>
      <c r="Y1189" s="4">
        <v>534</v>
      </c>
      <c r="Z1189" s="4">
        <v>552</v>
      </c>
      <c r="AA1189" s="4">
        <v>570</v>
      </c>
      <c r="AB1189" s="4">
        <v>588</v>
      </c>
      <c r="AC1189" s="4">
        <v>606</v>
      </c>
      <c r="AD1189" s="15">
        <v>624</v>
      </c>
      <c r="AE1189" s="1">
        <v>642</v>
      </c>
      <c r="AF1189" s="4">
        <v>660</v>
      </c>
      <c r="AG1189" s="4">
        <v>678</v>
      </c>
      <c r="AH1189" s="4">
        <v>696</v>
      </c>
      <c r="AI1189" s="4">
        <v>714</v>
      </c>
      <c r="AJ1189" s="4">
        <v>732</v>
      </c>
      <c r="AK1189" s="4">
        <v>750</v>
      </c>
      <c r="AL1189" s="4">
        <v>768</v>
      </c>
      <c r="AM1189" s="4">
        <v>786</v>
      </c>
      <c r="AN1189" s="4">
        <v>804</v>
      </c>
      <c r="AO1189" s="2">
        <v>822</v>
      </c>
      <c r="AP1189" s="4">
        <v>840</v>
      </c>
      <c r="AQ1189" s="4">
        <v>858</v>
      </c>
      <c r="AR1189" s="4">
        <v>876</v>
      </c>
      <c r="AS1189" s="4">
        <v>894</v>
      </c>
      <c r="AT1189" s="4">
        <v>912</v>
      </c>
      <c r="AU1189" s="4">
        <v>930</v>
      </c>
      <c r="AV1189" s="4">
        <v>948</v>
      </c>
      <c r="AW1189" s="4">
        <v>966</v>
      </c>
      <c r="AX1189" s="4">
        <v>984</v>
      </c>
      <c r="AY1189" s="1">
        <v>1002</v>
      </c>
      <c r="AZ1189" s="4">
        <v>1020</v>
      </c>
      <c r="BA1189" s="4">
        <v>1038</v>
      </c>
      <c r="BB1189" s="4">
        <v>1056</v>
      </c>
      <c r="BC1189" s="4">
        <v>1074</v>
      </c>
      <c r="BD1189" s="4">
        <v>1092</v>
      </c>
      <c r="BE1189" s="4">
        <v>1110</v>
      </c>
      <c r="BF1189" s="4">
        <v>1128</v>
      </c>
      <c r="BG1189" s="4">
        <v>1146</v>
      </c>
      <c r="BH1189" s="4">
        <v>1164</v>
      </c>
      <c r="BI1189" s="2">
        <v>1182</v>
      </c>
      <c r="BJ1189" s="17" t="s">
        <v>0</v>
      </c>
    </row>
    <row r="1190" spans="1:62">
      <c r="A1190" s="4" t="s">
        <v>973</v>
      </c>
      <c r="B1190" s="14">
        <v>5</v>
      </c>
      <c r="C1190" s="14">
        <v>7</v>
      </c>
      <c r="D1190" s="14">
        <v>9</v>
      </c>
      <c r="E1190" s="14">
        <v>11</v>
      </c>
      <c r="F1190" s="14">
        <v>13</v>
      </c>
      <c r="G1190" s="14">
        <v>15</v>
      </c>
      <c r="H1190" s="14">
        <v>17</v>
      </c>
      <c r="I1190" s="4">
        <v>19</v>
      </c>
      <c r="J1190" s="15">
        <v>21</v>
      </c>
      <c r="K1190" s="1">
        <v>23</v>
      </c>
      <c r="L1190" s="4">
        <v>25</v>
      </c>
      <c r="M1190" s="4">
        <v>27</v>
      </c>
      <c r="N1190" s="4">
        <v>29</v>
      </c>
      <c r="O1190" s="4">
        <v>31</v>
      </c>
      <c r="P1190" s="4">
        <v>33</v>
      </c>
      <c r="Q1190" s="4">
        <v>35</v>
      </c>
      <c r="R1190" s="15">
        <v>37</v>
      </c>
      <c r="S1190" s="4">
        <v>39</v>
      </c>
      <c r="T1190" s="4">
        <v>41</v>
      </c>
      <c r="U1190" s="2">
        <v>43</v>
      </c>
      <c r="V1190" s="4">
        <v>45</v>
      </c>
      <c r="W1190" s="4">
        <v>47</v>
      </c>
      <c r="X1190" s="15">
        <v>49</v>
      </c>
      <c r="Y1190" s="4">
        <v>51</v>
      </c>
      <c r="Z1190" s="4">
        <v>53</v>
      </c>
      <c r="AA1190" s="4">
        <v>55</v>
      </c>
      <c r="AB1190" s="4">
        <v>57</v>
      </c>
      <c r="AC1190" s="4">
        <v>59</v>
      </c>
      <c r="AD1190" s="15">
        <v>61</v>
      </c>
      <c r="AE1190" s="1">
        <v>63</v>
      </c>
      <c r="AF1190" s="4">
        <v>65</v>
      </c>
      <c r="AG1190" s="4">
        <v>67</v>
      </c>
      <c r="AH1190" s="4">
        <v>69</v>
      </c>
      <c r="AI1190" s="4">
        <v>71</v>
      </c>
      <c r="AJ1190" s="4">
        <v>73</v>
      </c>
      <c r="AK1190" s="4">
        <v>75</v>
      </c>
      <c r="AL1190" s="4">
        <v>77</v>
      </c>
      <c r="AM1190" s="4">
        <v>79</v>
      </c>
      <c r="AN1190" s="4">
        <v>81</v>
      </c>
      <c r="AO1190" s="2">
        <v>83</v>
      </c>
      <c r="AP1190" s="4">
        <v>85</v>
      </c>
      <c r="AQ1190" s="4">
        <v>87</v>
      </c>
      <c r="AR1190" s="4">
        <v>89</v>
      </c>
      <c r="AS1190" s="4">
        <v>91</v>
      </c>
      <c r="AT1190" s="4">
        <v>93</v>
      </c>
      <c r="AU1190" s="4">
        <v>95</v>
      </c>
      <c r="AV1190" s="4">
        <v>97</v>
      </c>
      <c r="AW1190" s="4">
        <v>99</v>
      </c>
      <c r="AX1190" s="4">
        <v>101</v>
      </c>
      <c r="AY1190" s="1">
        <v>103</v>
      </c>
      <c r="AZ1190" s="4">
        <v>105</v>
      </c>
      <c r="BA1190" s="4">
        <v>107</v>
      </c>
      <c r="BB1190" s="4">
        <v>109</v>
      </c>
      <c r="BC1190" s="4">
        <v>111</v>
      </c>
      <c r="BD1190" s="4">
        <v>113</v>
      </c>
      <c r="BE1190" s="4">
        <v>115</v>
      </c>
      <c r="BF1190" s="4">
        <v>117</v>
      </c>
      <c r="BG1190" s="4">
        <v>119</v>
      </c>
      <c r="BH1190" s="4">
        <v>121</v>
      </c>
      <c r="BI1190" s="2">
        <v>123</v>
      </c>
      <c r="BJ1190" s="17" t="s">
        <v>0</v>
      </c>
    </row>
    <row r="1191" spans="1:62">
      <c r="A1191" s="4" t="s">
        <v>602</v>
      </c>
      <c r="B1191" s="14">
        <v>12</v>
      </c>
      <c r="C1191" s="14">
        <v>16</v>
      </c>
      <c r="D1191" s="14">
        <v>20</v>
      </c>
      <c r="E1191" s="14">
        <v>24</v>
      </c>
      <c r="F1191" s="14">
        <v>28</v>
      </c>
      <c r="G1191" s="14">
        <v>32</v>
      </c>
      <c r="H1191" s="14">
        <v>36</v>
      </c>
      <c r="I1191" s="4">
        <v>40</v>
      </c>
      <c r="J1191" s="15">
        <v>46</v>
      </c>
      <c r="K1191" s="1">
        <v>52</v>
      </c>
      <c r="L1191" s="4">
        <v>58</v>
      </c>
      <c r="M1191" s="4">
        <v>64</v>
      </c>
      <c r="N1191" s="4">
        <v>70</v>
      </c>
      <c r="O1191" s="4">
        <v>76</v>
      </c>
      <c r="P1191" s="4">
        <v>82</v>
      </c>
      <c r="Q1191" s="4">
        <v>88</v>
      </c>
      <c r="R1191" s="15">
        <v>98</v>
      </c>
      <c r="S1191" s="4">
        <v>108</v>
      </c>
      <c r="T1191" s="4">
        <v>118</v>
      </c>
      <c r="U1191" s="2">
        <v>128</v>
      </c>
      <c r="V1191" s="4">
        <v>138</v>
      </c>
      <c r="W1191" s="4">
        <v>148</v>
      </c>
      <c r="X1191" s="15">
        <v>160</v>
      </c>
      <c r="Y1191" s="4">
        <v>172</v>
      </c>
      <c r="Z1191" s="4">
        <v>184</v>
      </c>
      <c r="AA1191" s="4">
        <v>196</v>
      </c>
      <c r="AB1191" s="4">
        <v>208</v>
      </c>
      <c r="AC1191" s="4">
        <v>220</v>
      </c>
      <c r="AD1191" s="15">
        <v>234</v>
      </c>
      <c r="AE1191" s="1">
        <v>248</v>
      </c>
      <c r="AF1191" s="4">
        <v>262</v>
      </c>
      <c r="AG1191" s="4">
        <v>276</v>
      </c>
      <c r="AH1191" s="4">
        <v>290</v>
      </c>
      <c r="AI1191" s="4">
        <v>304</v>
      </c>
      <c r="AJ1191" s="4">
        <v>318</v>
      </c>
      <c r="AK1191" s="4">
        <v>332</v>
      </c>
      <c r="AL1191" s="4">
        <v>346</v>
      </c>
      <c r="AM1191" s="4">
        <v>360</v>
      </c>
      <c r="AN1191" s="4">
        <v>374</v>
      </c>
      <c r="AO1191" s="2">
        <v>388</v>
      </c>
      <c r="AP1191" s="4">
        <v>402</v>
      </c>
      <c r="AQ1191" s="4">
        <v>416</v>
      </c>
      <c r="AR1191" s="4">
        <v>430</v>
      </c>
      <c r="AS1191" s="4">
        <v>444</v>
      </c>
      <c r="AT1191" s="4">
        <v>458</v>
      </c>
      <c r="AU1191" s="4">
        <v>472</v>
      </c>
      <c r="AV1191" s="4">
        <v>486</v>
      </c>
      <c r="AW1191" s="4">
        <v>500</v>
      </c>
      <c r="AX1191" s="4">
        <v>514</v>
      </c>
      <c r="AY1191" s="1">
        <v>528</v>
      </c>
      <c r="AZ1191" s="4">
        <v>542</v>
      </c>
      <c r="BA1191" s="4">
        <v>556</v>
      </c>
      <c r="BB1191" s="4">
        <v>570</v>
      </c>
      <c r="BC1191" s="4">
        <v>584</v>
      </c>
      <c r="BD1191" s="4">
        <v>598</v>
      </c>
      <c r="BE1191" s="4">
        <v>612</v>
      </c>
      <c r="BF1191" s="4">
        <v>626</v>
      </c>
      <c r="BG1191" s="4">
        <v>640</v>
      </c>
      <c r="BH1191" s="4">
        <v>654</v>
      </c>
      <c r="BI1191" s="2">
        <v>668</v>
      </c>
      <c r="BJ1191" s="17" t="s">
        <v>0</v>
      </c>
    </row>
    <row r="1192" spans="1:62">
      <c r="A1192" s="4" t="s">
        <v>603</v>
      </c>
      <c r="B1192" s="14">
        <v>16</v>
      </c>
      <c r="C1192" s="14">
        <v>22</v>
      </c>
      <c r="D1192" s="14">
        <v>28</v>
      </c>
      <c r="E1192" s="14">
        <v>34</v>
      </c>
      <c r="F1192" s="14">
        <v>40</v>
      </c>
      <c r="G1192" s="14">
        <v>46</v>
      </c>
      <c r="H1192" s="14">
        <v>52</v>
      </c>
      <c r="I1192" s="4">
        <v>58</v>
      </c>
      <c r="J1192" s="15">
        <v>66</v>
      </c>
      <c r="K1192" s="1">
        <v>74</v>
      </c>
      <c r="L1192" s="4">
        <v>82</v>
      </c>
      <c r="M1192" s="4">
        <v>90</v>
      </c>
      <c r="N1192" s="4">
        <v>98</v>
      </c>
      <c r="O1192" s="4">
        <v>106</v>
      </c>
      <c r="P1192" s="4">
        <v>114</v>
      </c>
      <c r="Q1192" s="4">
        <v>122</v>
      </c>
      <c r="R1192" s="15">
        <v>134</v>
      </c>
      <c r="S1192" s="4">
        <v>146</v>
      </c>
      <c r="T1192" s="4">
        <v>158</v>
      </c>
      <c r="U1192" s="2">
        <v>170</v>
      </c>
      <c r="V1192" s="4">
        <v>182</v>
      </c>
      <c r="W1192" s="4">
        <v>194</v>
      </c>
      <c r="X1192" s="15">
        <v>208</v>
      </c>
      <c r="Y1192" s="4">
        <v>222</v>
      </c>
      <c r="Z1192" s="4">
        <v>236</v>
      </c>
      <c r="AA1192" s="4">
        <v>250</v>
      </c>
      <c r="AB1192" s="4">
        <v>264</v>
      </c>
      <c r="AC1192" s="4">
        <v>278</v>
      </c>
      <c r="AD1192" s="15">
        <v>294</v>
      </c>
      <c r="AE1192" s="1">
        <v>310</v>
      </c>
      <c r="AF1192" s="4">
        <v>326</v>
      </c>
      <c r="AG1192" s="4">
        <v>342</v>
      </c>
      <c r="AH1192" s="4">
        <v>358</v>
      </c>
      <c r="AI1192" s="4">
        <v>374</v>
      </c>
      <c r="AJ1192" s="4">
        <v>390</v>
      </c>
      <c r="AK1192" s="4">
        <v>406</v>
      </c>
      <c r="AL1192" s="4">
        <v>422</v>
      </c>
      <c r="AM1192" s="4">
        <v>438</v>
      </c>
      <c r="AN1192" s="4">
        <v>454</v>
      </c>
      <c r="AO1192" s="2">
        <v>470</v>
      </c>
      <c r="AP1192" s="4">
        <v>486</v>
      </c>
      <c r="AQ1192" s="4">
        <v>502</v>
      </c>
      <c r="AR1192" s="4">
        <v>518</v>
      </c>
      <c r="AS1192" s="4">
        <v>534</v>
      </c>
      <c r="AT1192" s="4">
        <v>550</v>
      </c>
      <c r="AU1192" s="4">
        <v>566</v>
      </c>
      <c r="AV1192" s="4">
        <v>582</v>
      </c>
      <c r="AW1192" s="4">
        <v>598</v>
      </c>
      <c r="AX1192" s="4">
        <v>614</v>
      </c>
      <c r="AY1192" s="1">
        <v>630</v>
      </c>
      <c r="AZ1192" s="4">
        <v>646</v>
      </c>
      <c r="BA1192" s="4">
        <v>662</v>
      </c>
      <c r="BB1192" s="4">
        <v>678</v>
      </c>
      <c r="BC1192" s="4">
        <v>694</v>
      </c>
      <c r="BD1192" s="4">
        <v>710</v>
      </c>
      <c r="BE1192" s="4">
        <v>726</v>
      </c>
      <c r="BF1192" s="4">
        <v>742</v>
      </c>
      <c r="BG1192" s="4">
        <v>758</v>
      </c>
      <c r="BH1192" s="4">
        <v>774</v>
      </c>
      <c r="BI1192" s="2">
        <v>790</v>
      </c>
      <c r="BJ1192" s="17" t="s">
        <v>0</v>
      </c>
    </row>
    <row r="1193" spans="1:62">
      <c r="A1193" s="4" t="s">
        <v>538</v>
      </c>
      <c r="B1193" s="14">
        <v>12</v>
      </c>
      <c r="C1193" s="14">
        <v>16</v>
      </c>
      <c r="D1193" s="14">
        <v>20</v>
      </c>
      <c r="E1193" s="14">
        <v>24</v>
      </c>
      <c r="F1193" s="14">
        <v>28</v>
      </c>
      <c r="G1193" s="14">
        <v>32</v>
      </c>
      <c r="H1193" s="14">
        <v>36</v>
      </c>
      <c r="I1193" s="4">
        <v>40</v>
      </c>
      <c r="J1193" s="15">
        <v>46</v>
      </c>
      <c r="K1193" s="1">
        <v>52</v>
      </c>
      <c r="L1193" s="4">
        <v>58</v>
      </c>
      <c r="M1193" s="4">
        <v>64</v>
      </c>
      <c r="N1193" s="4">
        <v>70</v>
      </c>
      <c r="O1193" s="4">
        <v>76</v>
      </c>
      <c r="P1193" s="4">
        <v>82</v>
      </c>
      <c r="Q1193" s="4">
        <v>88</v>
      </c>
      <c r="R1193" s="15">
        <v>98</v>
      </c>
      <c r="S1193" s="4">
        <v>108</v>
      </c>
      <c r="T1193" s="4">
        <v>118</v>
      </c>
      <c r="U1193" s="2">
        <v>128</v>
      </c>
      <c r="V1193" s="4">
        <v>138</v>
      </c>
      <c r="W1193" s="4">
        <v>148</v>
      </c>
      <c r="X1193" s="15">
        <v>160</v>
      </c>
      <c r="Y1193" s="4">
        <v>172</v>
      </c>
      <c r="Z1193" s="4">
        <v>184</v>
      </c>
      <c r="AA1193" s="4">
        <v>196</v>
      </c>
      <c r="AB1193" s="4">
        <v>208</v>
      </c>
      <c r="AC1193" s="4">
        <v>220</v>
      </c>
      <c r="AD1193" s="15">
        <v>234</v>
      </c>
      <c r="AE1193" s="1">
        <v>248</v>
      </c>
      <c r="AF1193" s="4">
        <v>262</v>
      </c>
      <c r="AG1193" s="4">
        <v>276</v>
      </c>
      <c r="AH1193" s="4">
        <v>290</v>
      </c>
      <c r="AI1193" s="4">
        <v>304</v>
      </c>
      <c r="AJ1193" s="4">
        <v>318</v>
      </c>
      <c r="AK1193" s="4">
        <v>332</v>
      </c>
      <c r="AL1193" s="4">
        <v>346</v>
      </c>
      <c r="AM1193" s="4">
        <v>360</v>
      </c>
      <c r="AN1193" s="4">
        <v>374</v>
      </c>
      <c r="AO1193" s="2">
        <v>388</v>
      </c>
      <c r="AP1193" s="4">
        <v>402</v>
      </c>
      <c r="AQ1193" s="4">
        <v>416</v>
      </c>
      <c r="AR1193" s="4">
        <v>430</v>
      </c>
      <c r="AS1193" s="4">
        <v>444</v>
      </c>
      <c r="AT1193" s="4">
        <v>458</v>
      </c>
      <c r="AU1193" s="4">
        <v>472</v>
      </c>
      <c r="AV1193" s="4">
        <v>486</v>
      </c>
      <c r="AW1193" s="4">
        <v>500</v>
      </c>
      <c r="AX1193" s="4">
        <v>514</v>
      </c>
      <c r="AY1193" s="1">
        <v>528</v>
      </c>
      <c r="AZ1193" s="4">
        <v>542</v>
      </c>
      <c r="BA1193" s="4">
        <v>556</v>
      </c>
      <c r="BB1193" s="4">
        <v>570</v>
      </c>
      <c r="BC1193" s="4">
        <v>584</v>
      </c>
      <c r="BD1193" s="4">
        <v>598</v>
      </c>
      <c r="BE1193" s="4">
        <v>612</v>
      </c>
      <c r="BF1193" s="4">
        <v>626</v>
      </c>
      <c r="BG1193" s="4">
        <v>640</v>
      </c>
      <c r="BH1193" s="4">
        <v>654</v>
      </c>
      <c r="BI1193" s="2">
        <v>668</v>
      </c>
      <c r="BJ1193" s="17" t="s">
        <v>0</v>
      </c>
    </row>
    <row r="1194" spans="1:62">
      <c r="A1194" s="4" t="s">
        <v>595</v>
      </c>
      <c r="B1194" s="14">
        <v>16</v>
      </c>
      <c r="C1194" s="14">
        <v>22</v>
      </c>
      <c r="D1194" s="14">
        <v>28</v>
      </c>
      <c r="E1194" s="14">
        <v>34</v>
      </c>
      <c r="F1194" s="14">
        <v>40</v>
      </c>
      <c r="G1194" s="14">
        <v>46</v>
      </c>
      <c r="H1194" s="14">
        <v>52</v>
      </c>
      <c r="I1194" s="4">
        <v>58</v>
      </c>
      <c r="J1194" s="15">
        <v>66</v>
      </c>
      <c r="K1194" s="1">
        <v>74</v>
      </c>
      <c r="L1194" s="4">
        <v>82</v>
      </c>
      <c r="M1194" s="4">
        <v>90</v>
      </c>
      <c r="N1194" s="4">
        <v>98</v>
      </c>
      <c r="O1194" s="4">
        <v>106</v>
      </c>
      <c r="P1194" s="4">
        <v>114</v>
      </c>
      <c r="Q1194" s="4">
        <v>122</v>
      </c>
      <c r="R1194" s="15">
        <v>134</v>
      </c>
      <c r="S1194" s="4">
        <v>146</v>
      </c>
      <c r="T1194" s="4">
        <v>158</v>
      </c>
      <c r="U1194" s="2">
        <v>170</v>
      </c>
      <c r="V1194" s="4">
        <v>182</v>
      </c>
      <c r="W1194" s="4">
        <v>194</v>
      </c>
      <c r="X1194" s="15">
        <v>208</v>
      </c>
      <c r="Y1194" s="4">
        <v>222</v>
      </c>
      <c r="Z1194" s="4">
        <v>236</v>
      </c>
      <c r="AA1194" s="4">
        <v>250</v>
      </c>
      <c r="AB1194" s="4">
        <v>264</v>
      </c>
      <c r="AC1194" s="4">
        <v>278</v>
      </c>
      <c r="AD1194" s="15">
        <v>294</v>
      </c>
      <c r="AE1194" s="1">
        <v>310</v>
      </c>
      <c r="AF1194" s="4">
        <v>326</v>
      </c>
      <c r="AG1194" s="4">
        <v>342</v>
      </c>
      <c r="AH1194" s="4">
        <v>358</v>
      </c>
      <c r="AI1194" s="4">
        <v>374</v>
      </c>
      <c r="AJ1194" s="4">
        <v>390</v>
      </c>
      <c r="AK1194" s="4">
        <v>406</v>
      </c>
      <c r="AL1194" s="4">
        <v>422</v>
      </c>
      <c r="AM1194" s="4">
        <v>438</v>
      </c>
      <c r="AN1194" s="4">
        <v>454</v>
      </c>
      <c r="AO1194" s="2">
        <v>470</v>
      </c>
      <c r="AP1194" s="4">
        <v>486</v>
      </c>
      <c r="AQ1194" s="4">
        <v>502</v>
      </c>
      <c r="AR1194" s="4">
        <v>518</v>
      </c>
      <c r="AS1194" s="4">
        <v>534</v>
      </c>
      <c r="AT1194" s="4">
        <v>550</v>
      </c>
      <c r="AU1194" s="4">
        <v>566</v>
      </c>
      <c r="AV1194" s="4">
        <v>582</v>
      </c>
      <c r="AW1194" s="4">
        <v>598</v>
      </c>
      <c r="AX1194" s="4">
        <v>614</v>
      </c>
      <c r="AY1194" s="1">
        <v>630</v>
      </c>
      <c r="AZ1194" s="4">
        <v>646</v>
      </c>
      <c r="BA1194" s="4">
        <v>662</v>
      </c>
      <c r="BB1194" s="4">
        <v>678</v>
      </c>
      <c r="BC1194" s="4">
        <v>694</v>
      </c>
      <c r="BD1194" s="4">
        <v>710</v>
      </c>
      <c r="BE1194" s="4">
        <v>726</v>
      </c>
      <c r="BF1194" s="4">
        <v>742</v>
      </c>
      <c r="BG1194" s="4">
        <v>758</v>
      </c>
      <c r="BH1194" s="4">
        <v>774</v>
      </c>
      <c r="BI1194" s="2">
        <v>790</v>
      </c>
      <c r="BJ1194" s="17" t="s">
        <v>0</v>
      </c>
    </row>
    <row r="1195" spans="1:62">
      <c r="A1195" s="4" t="s">
        <v>545</v>
      </c>
      <c r="B1195" s="14">
        <v>12</v>
      </c>
      <c r="C1195" s="14">
        <v>16</v>
      </c>
      <c r="D1195" s="14">
        <v>20</v>
      </c>
      <c r="E1195" s="14">
        <v>24</v>
      </c>
      <c r="F1195" s="14">
        <v>28</v>
      </c>
      <c r="G1195" s="14">
        <v>32</v>
      </c>
      <c r="H1195" s="14">
        <v>36</v>
      </c>
      <c r="I1195" s="4">
        <v>40</v>
      </c>
      <c r="J1195" s="15">
        <v>46</v>
      </c>
      <c r="K1195" s="1">
        <v>52</v>
      </c>
      <c r="L1195" s="4">
        <v>58</v>
      </c>
      <c r="M1195" s="4">
        <v>64</v>
      </c>
      <c r="N1195" s="4">
        <v>70</v>
      </c>
      <c r="O1195" s="4">
        <v>76</v>
      </c>
      <c r="P1195" s="4">
        <v>82</v>
      </c>
      <c r="Q1195" s="4">
        <v>88</v>
      </c>
      <c r="R1195" s="15">
        <v>98</v>
      </c>
      <c r="S1195" s="4">
        <v>108</v>
      </c>
      <c r="T1195" s="4">
        <v>118</v>
      </c>
      <c r="U1195" s="2">
        <v>128</v>
      </c>
      <c r="V1195" s="4">
        <v>138</v>
      </c>
      <c r="W1195" s="4">
        <v>148</v>
      </c>
      <c r="X1195" s="15">
        <v>160</v>
      </c>
      <c r="Y1195" s="4">
        <v>172</v>
      </c>
      <c r="Z1195" s="4">
        <v>184</v>
      </c>
      <c r="AA1195" s="4">
        <v>196</v>
      </c>
      <c r="AB1195" s="4">
        <v>208</v>
      </c>
      <c r="AC1195" s="4">
        <v>220</v>
      </c>
      <c r="AD1195" s="15">
        <v>234</v>
      </c>
      <c r="AE1195" s="1">
        <v>248</v>
      </c>
      <c r="AF1195" s="4">
        <v>262</v>
      </c>
      <c r="AG1195" s="4">
        <v>276</v>
      </c>
      <c r="AH1195" s="4">
        <v>290</v>
      </c>
      <c r="AI1195" s="4">
        <v>304</v>
      </c>
      <c r="AJ1195" s="4">
        <v>318</v>
      </c>
      <c r="AK1195" s="4">
        <v>332</v>
      </c>
      <c r="AL1195" s="4">
        <v>346</v>
      </c>
      <c r="AM1195" s="4">
        <v>360</v>
      </c>
      <c r="AN1195" s="4">
        <v>374</v>
      </c>
      <c r="AO1195" s="2">
        <v>388</v>
      </c>
      <c r="AP1195" s="4">
        <v>402</v>
      </c>
      <c r="AQ1195" s="4">
        <v>416</v>
      </c>
      <c r="AR1195" s="4">
        <v>430</v>
      </c>
      <c r="AS1195" s="4">
        <v>444</v>
      </c>
      <c r="AT1195" s="4">
        <v>458</v>
      </c>
      <c r="AU1195" s="4">
        <v>472</v>
      </c>
      <c r="AV1195" s="4">
        <v>486</v>
      </c>
      <c r="AW1195" s="4">
        <v>500</v>
      </c>
      <c r="AX1195" s="4">
        <v>514</v>
      </c>
      <c r="AY1195" s="1">
        <v>528</v>
      </c>
      <c r="AZ1195" s="4">
        <v>542</v>
      </c>
      <c r="BA1195" s="4">
        <v>556</v>
      </c>
      <c r="BB1195" s="4">
        <v>570</v>
      </c>
      <c r="BC1195" s="4">
        <v>584</v>
      </c>
      <c r="BD1195" s="4">
        <v>598</v>
      </c>
      <c r="BE1195" s="4">
        <v>612</v>
      </c>
      <c r="BF1195" s="4">
        <v>626</v>
      </c>
      <c r="BG1195" s="4">
        <v>640</v>
      </c>
      <c r="BH1195" s="4">
        <v>654</v>
      </c>
      <c r="BI1195" s="2">
        <v>668</v>
      </c>
      <c r="BJ1195" s="17" t="s">
        <v>0</v>
      </c>
    </row>
    <row r="1196" spans="1:62">
      <c r="A1196" s="4" t="s">
        <v>546</v>
      </c>
      <c r="B1196" s="14">
        <v>16</v>
      </c>
      <c r="C1196" s="14">
        <v>22</v>
      </c>
      <c r="D1196" s="14">
        <v>28</v>
      </c>
      <c r="E1196" s="14">
        <v>34</v>
      </c>
      <c r="F1196" s="14">
        <v>40</v>
      </c>
      <c r="G1196" s="14">
        <v>46</v>
      </c>
      <c r="H1196" s="14">
        <v>52</v>
      </c>
      <c r="I1196" s="4">
        <v>58</v>
      </c>
      <c r="J1196" s="15">
        <v>66</v>
      </c>
      <c r="K1196" s="1">
        <v>74</v>
      </c>
      <c r="L1196" s="4">
        <v>82</v>
      </c>
      <c r="M1196" s="4">
        <v>90</v>
      </c>
      <c r="N1196" s="4">
        <v>98</v>
      </c>
      <c r="O1196" s="4">
        <v>106</v>
      </c>
      <c r="P1196" s="4">
        <v>114</v>
      </c>
      <c r="Q1196" s="4">
        <v>122</v>
      </c>
      <c r="R1196" s="15">
        <v>134</v>
      </c>
      <c r="S1196" s="4">
        <v>146</v>
      </c>
      <c r="T1196" s="4">
        <v>158</v>
      </c>
      <c r="U1196" s="2">
        <v>170</v>
      </c>
      <c r="V1196" s="4">
        <v>182</v>
      </c>
      <c r="W1196" s="4">
        <v>194</v>
      </c>
      <c r="X1196" s="15">
        <v>208</v>
      </c>
      <c r="Y1196" s="4">
        <v>222</v>
      </c>
      <c r="Z1196" s="4">
        <v>236</v>
      </c>
      <c r="AA1196" s="4">
        <v>250</v>
      </c>
      <c r="AB1196" s="4">
        <v>264</v>
      </c>
      <c r="AC1196" s="4">
        <v>278</v>
      </c>
      <c r="AD1196" s="15">
        <v>294</v>
      </c>
      <c r="AE1196" s="1">
        <v>310</v>
      </c>
      <c r="AF1196" s="4">
        <v>326</v>
      </c>
      <c r="AG1196" s="4">
        <v>342</v>
      </c>
      <c r="AH1196" s="4">
        <v>358</v>
      </c>
      <c r="AI1196" s="4">
        <v>374</v>
      </c>
      <c r="AJ1196" s="4">
        <v>390</v>
      </c>
      <c r="AK1196" s="4">
        <v>406</v>
      </c>
      <c r="AL1196" s="4">
        <v>422</v>
      </c>
      <c r="AM1196" s="4">
        <v>438</v>
      </c>
      <c r="AN1196" s="4">
        <v>454</v>
      </c>
      <c r="AO1196" s="2">
        <v>470</v>
      </c>
      <c r="AP1196" s="4">
        <v>486</v>
      </c>
      <c r="AQ1196" s="4">
        <v>502</v>
      </c>
      <c r="AR1196" s="4">
        <v>518</v>
      </c>
      <c r="AS1196" s="4">
        <v>534</v>
      </c>
      <c r="AT1196" s="4">
        <v>550</v>
      </c>
      <c r="AU1196" s="4">
        <v>566</v>
      </c>
      <c r="AV1196" s="4">
        <v>582</v>
      </c>
      <c r="AW1196" s="4">
        <v>598</v>
      </c>
      <c r="AX1196" s="4">
        <v>614</v>
      </c>
      <c r="AY1196" s="1">
        <v>630</v>
      </c>
      <c r="AZ1196" s="4">
        <v>646</v>
      </c>
      <c r="BA1196" s="4">
        <v>662</v>
      </c>
      <c r="BB1196" s="4">
        <v>678</v>
      </c>
      <c r="BC1196" s="4">
        <v>694</v>
      </c>
      <c r="BD1196" s="4">
        <v>710</v>
      </c>
      <c r="BE1196" s="4">
        <v>726</v>
      </c>
      <c r="BF1196" s="4">
        <v>742</v>
      </c>
      <c r="BG1196" s="4">
        <v>758</v>
      </c>
      <c r="BH1196" s="4">
        <v>774</v>
      </c>
      <c r="BI1196" s="2">
        <v>790</v>
      </c>
      <c r="BJ1196" s="17" t="s">
        <v>0</v>
      </c>
    </row>
    <row r="1197" spans="1:62">
      <c r="A1197" s="4" t="s">
        <v>543</v>
      </c>
      <c r="B1197" s="14">
        <v>4</v>
      </c>
      <c r="C1197" s="14">
        <v>4.2</v>
      </c>
      <c r="D1197" s="14">
        <v>4.5</v>
      </c>
      <c r="E1197" s="14">
        <v>4.7</v>
      </c>
      <c r="F1197" s="14">
        <v>5</v>
      </c>
      <c r="G1197" s="14">
        <v>5.2</v>
      </c>
      <c r="H1197" s="14">
        <v>5.5</v>
      </c>
      <c r="I1197" s="4">
        <v>5.7</v>
      </c>
      <c r="J1197" s="15">
        <v>6</v>
      </c>
      <c r="K1197" s="1">
        <v>6.2</v>
      </c>
      <c r="L1197" s="4">
        <v>6.5</v>
      </c>
      <c r="M1197" s="4">
        <v>6.7</v>
      </c>
      <c r="N1197" s="4">
        <v>7</v>
      </c>
      <c r="O1197" s="4">
        <v>7.2</v>
      </c>
      <c r="P1197" s="4">
        <v>7.5</v>
      </c>
      <c r="Q1197" s="4">
        <v>7.7</v>
      </c>
      <c r="R1197" s="15">
        <v>8</v>
      </c>
      <c r="S1197" s="4">
        <v>8.1999999999999993</v>
      </c>
      <c r="T1197" s="4">
        <v>8.5</v>
      </c>
      <c r="U1197" s="2">
        <v>8.6999999999999993</v>
      </c>
      <c r="V1197" s="4">
        <v>9</v>
      </c>
      <c r="W1197" s="4">
        <v>9.1999999999999993</v>
      </c>
      <c r="X1197" s="15">
        <v>9.5</v>
      </c>
      <c r="Y1197" s="4">
        <v>9.6999999999999993</v>
      </c>
      <c r="Z1197" s="4">
        <v>10</v>
      </c>
      <c r="AA1197" s="4">
        <v>10.199999999999999</v>
      </c>
      <c r="AB1197" s="4">
        <v>10.5</v>
      </c>
      <c r="AC1197" s="4">
        <v>10.7</v>
      </c>
      <c r="AD1197" s="15">
        <v>11</v>
      </c>
      <c r="AE1197" s="1">
        <v>11.2</v>
      </c>
      <c r="AF1197" s="4">
        <v>11.5</v>
      </c>
      <c r="AG1197" s="4">
        <v>11.7</v>
      </c>
      <c r="AH1197" s="4">
        <v>12</v>
      </c>
      <c r="AI1197" s="4">
        <v>12.2</v>
      </c>
      <c r="AJ1197" s="4">
        <v>12.5</v>
      </c>
      <c r="AK1197" s="4">
        <v>12.7</v>
      </c>
      <c r="AL1197" s="4">
        <v>13</v>
      </c>
      <c r="AM1197" s="4">
        <v>13.2</v>
      </c>
      <c r="AN1197" s="4">
        <v>13.5</v>
      </c>
      <c r="AO1197" s="2">
        <v>13.7</v>
      </c>
      <c r="AP1197" s="4">
        <v>14</v>
      </c>
      <c r="AQ1197" s="4">
        <v>14.2</v>
      </c>
      <c r="AR1197" s="4">
        <v>14.5</v>
      </c>
      <c r="AS1197" s="4">
        <v>14.7</v>
      </c>
      <c r="AT1197" s="4">
        <v>15</v>
      </c>
      <c r="AU1197" s="4">
        <v>15.2</v>
      </c>
      <c r="AV1197" s="4">
        <v>15.5</v>
      </c>
      <c r="AW1197" s="4">
        <v>15.7</v>
      </c>
      <c r="AX1197" s="4">
        <v>16</v>
      </c>
      <c r="AY1197" s="1">
        <v>16.2</v>
      </c>
      <c r="AZ1197" s="4">
        <v>16.5</v>
      </c>
      <c r="BA1197" s="4">
        <v>16.7</v>
      </c>
      <c r="BB1197" s="4">
        <v>17</v>
      </c>
      <c r="BC1197" s="4">
        <v>17.2</v>
      </c>
      <c r="BD1197" s="4">
        <v>17.5</v>
      </c>
      <c r="BE1197" s="4">
        <v>17.7</v>
      </c>
      <c r="BF1197" s="4">
        <v>18</v>
      </c>
      <c r="BG1197" s="4">
        <v>18.2</v>
      </c>
      <c r="BH1197" s="4">
        <v>18.5</v>
      </c>
      <c r="BI1197" s="2">
        <v>18.7</v>
      </c>
      <c r="BJ1197" s="17" t="s">
        <v>0</v>
      </c>
    </row>
    <row r="1198" spans="1:62">
      <c r="A1198" s="4" t="s">
        <v>3</v>
      </c>
      <c r="B1198" s="14"/>
      <c r="C1198" s="14"/>
      <c r="D1198" s="14"/>
      <c r="E1198" s="14"/>
      <c r="F1198" s="14"/>
      <c r="G1198" s="14"/>
      <c r="H1198" s="14"/>
      <c r="J1198" s="15"/>
      <c r="R1198" s="15"/>
      <c r="X1198" s="15"/>
      <c r="AD1198" s="15"/>
      <c r="BJ1198" s="17"/>
    </row>
    <row r="1199" spans="1:62">
      <c r="A1199" s="4" t="s">
        <v>974</v>
      </c>
      <c r="B1199" s="14"/>
      <c r="C1199" s="14"/>
      <c r="D1199" s="14"/>
      <c r="E1199" s="14"/>
      <c r="F1199" s="14"/>
      <c r="G1199" s="14"/>
      <c r="H1199" s="14"/>
      <c r="J1199" s="15"/>
      <c r="R1199" s="15"/>
      <c r="X1199" s="15"/>
      <c r="AD1199" s="15"/>
      <c r="BJ1199" s="17"/>
    </row>
    <row r="1200" spans="1:62">
      <c r="A1200" s="4" t="s">
        <v>597</v>
      </c>
      <c r="B1200" s="14">
        <v>12</v>
      </c>
      <c r="C1200" s="14">
        <v>20</v>
      </c>
      <c r="D1200" s="14">
        <v>28</v>
      </c>
      <c r="E1200" s="14">
        <v>36</v>
      </c>
      <c r="F1200" s="14">
        <v>44</v>
      </c>
      <c r="G1200" s="14">
        <v>52</v>
      </c>
      <c r="H1200" s="14">
        <v>60</v>
      </c>
      <c r="I1200" s="4">
        <v>68</v>
      </c>
      <c r="J1200" s="15">
        <v>78</v>
      </c>
      <c r="K1200" s="1">
        <v>88</v>
      </c>
      <c r="L1200" s="4">
        <v>98</v>
      </c>
      <c r="M1200" s="4">
        <v>108</v>
      </c>
      <c r="N1200" s="4">
        <v>118</v>
      </c>
      <c r="O1200" s="4">
        <v>128</v>
      </c>
      <c r="P1200" s="4">
        <v>138</v>
      </c>
      <c r="Q1200" s="4">
        <v>148</v>
      </c>
      <c r="R1200" s="15">
        <v>160</v>
      </c>
      <c r="S1200" s="4">
        <v>172</v>
      </c>
      <c r="T1200" s="4">
        <v>184</v>
      </c>
      <c r="U1200" s="2">
        <v>196</v>
      </c>
      <c r="V1200" s="4">
        <v>208</v>
      </c>
      <c r="W1200" s="4">
        <v>220</v>
      </c>
      <c r="X1200" s="15">
        <v>233</v>
      </c>
      <c r="Y1200" s="4">
        <v>246</v>
      </c>
      <c r="Z1200" s="4">
        <v>259</v>
      </c>
      <c r="AA1200" s="4">
        <v>272</v>
      </c>
      <c r="AB1200" s="4">
        <v>285</v>
      </c>
      <c r="AC1200" s="4">
        <v>298</v>
      </c>
      <c r="AD1200" s="15">
        <v>312</v>
      </c>
      <c r="AE1200" s="1">
        <v>326</v>
      </c>
      <c r="AF1200" s="4">
        <v>340</v>
      </c>
      <c r="AG1200" s="4">
        <v>354</v>
      </c>
      <c r="AH1200" s="4">
        <v>368</v>
      </c>
      <c r="AI1200" s="4">
        <v>382</v>
      </c>
      <c r="AJ1200" s="4">
        <v>396</v>
      </c>
      <c r="AK1200" s="4">
        <v>410</v>
      </c>
      <c r="AL1200" s="4">
        <v>424</v>
      </c>
      <c r="AM1200" s="4">
        <v>438</v>
      </c>
      <c r="AN1200" s="4">
        <v>452</v>
      </c>
      <c r="AO1200" s="2">
        <v>466</v>
      </c>
      <c r="AP1200" s="4">
        <v>480</v>
      </c>
      <c r="AQ1200" s="4">
        <v>494</v>
      </c>
      <c r="AR1200" s="4">
        <v>508</v>
      </c>
      <c r="AS1200" s="4">
        <v>522</v>
      </c>
      <c r="AT1200" s="4">
        <v>536</v>
      </c>
      <c r="AU1200" s="4">
        <v>550</v>
      </c>
      <c r="AV1200" s="4">
        <v>564</v>
      </c>
      <c r="AW1200" s="4">
        <v>578</v>
      </c>
      <c r="AX1200" s="4">
        <v>592</v>
      </c>
      <c r="AY1200" s="1">
        <v>606</v>
      </c>
      <c r="AZ1200" s="4">
        <v>620</v>
      </c>
      <c r="BA1200" s="4">
        <v>634</v>
      </c>
      <c r="BB1200" s="4">
        <v>648</v>
      </c>
      <c r="BC1200" s="4">
        <v>662</v>
      </c>
      <c r="BD1200" s="4">
        <v>676</v>
      </c>
      <c r="BE1200" s="4">
        <v>690</v>
      </c>
      <c r="BF1200" s="4">
        <v>704</v>
      </c>
      <c r="BG1200" s="4">
        <v>718</v>
      </c>
      <c r="BH1200" s="4">
        <v>732</v>
      </c>
      <c r="BI1200" s="2">
        <v>746</v>
      </c>
      <c r="BJ1200" s="17" t="s">
        <v>0</v>
      </c>
    </row>
    <row r="1201" spans="1:62">
      <c r="A1201" s="4" t="s">
        <v>598</v>
      </c>
      <c r="B1201" s="14">
        <v>16</v>
      </c>
      <c r="C1201" s="14">
        <v>24</v>
      </c>
      <c r="D1201" s="14">
        <v>32</v>
      </c>
      <c r="E1201" s="14">
        <v>40</v>
      </c>
      <c r="F1201" s="14">
        <v>48</v>
      </c>
      <c r="G1201" s="14">
        <v>56</v>
      </c>
      <c r="H1201" s="14">
        <v>64</v>
      </c>
      <c r="I1201" s="4">
        <v>72</v>
      </c>
      <c r="J1201" s="15">
        <v>82</v>
      </c>
      <c r="K1201" s="1">
        <v>92</v>
      </c>
      <c r="L1201" s="4">
        <v>102</v>
      </c>
      <c r="M1201" s="4">
        <v>112</v>
      </c>
      <c r="N1201" s="4">
        <v>122</v>
      </c>
      <c r="O1201" s="4">
        <v>132</v>
      </c>
      <c r="P1201" s="4">
        <v>142</v>
      </c>
      <c r="Q1201" s="4">
        <v>152</v>
      </c>
      <c r="R1201" s="15">
        <v>164</v>
      </c>
      <c r="S1201" s="4">
        <v>176</v>
      </c>
      <c r="T1201" s="4">
        <v>188</v>
      </c>
      <c r="U1201" s="2">
        <v>200</v>
      </c>
      <c r="V1201" s="4">
        <v>212</v>
      </c>
      <c r="W1201" s="4">
        <v>224</v>
      </c>
      <c r="X1201" s="15">
        <v>237</v>
      </c>
      <c r="Y1201" s="4">
        <v>250</v>
      </c>
      <c r="Z1201" s="4">
        <v>263</v>
      </c>
      <c r="AA1201" s="4">
        <v>276</v>
      </c>
      <c r="AB1201" s="4">
        <v>289</v>
      </c>
      <c r="AC1201" s="4">
        <v>302</v>
      </c>
      <c r="AD1201" s="15">
        <v>316</v>
      </c>
      <c r="AE1201" s="1">
        <v>330</v>
      </c>
      <c r="AF1201" s="4">
        <v>344</v>
      </c>
      <c r="AG1201" s="4">
        <v>358</v>
      </c>
      <c r="AH1201" s="4">
        <v>372</v>
      </c>
      <c r="AI1201" s="4">
        <v>386</v>
      </c>
      <c r="AJ1201" s="4">
        <v>400</v>
      </c>
      <c r="AK1201" s="4">
        <v>414</v>
      </c>
      <c r="AL1201" s="4">
        <v>428</v>
      </c>
      <c r="AM1201" s="4">
        <v>442</v>
      </c>
      <c r="AN1201" s="4">
        <v>456</v>
      </c>
      <c r="AO1201" s="2">
        <v>470</v>
      </c>
      <c r="AP1201" s="4">
        <v>484</v>
      </c>
      <c r="AQ1201" s="4">
        <v>498</v>
      </c>
      <c r="AR1201" s="4">
        <v>512</v>
      </c>
      <c r="AS1201" s="4">
        <v>526</v>
      </c>
      <c r="AT1201" s="4">
        <v>540</v>
      </c>
      <c r="AU1201" s="4">
        <v>554</v>
      </c>
      <c r="AV1201" s="4">
        <v>568</v>
      </c>
      <c r="AW1201" s="4">
        <v>582</v>
      </c>
      <c r="AX1201" s="4">
        <v>596</v>
      </c>
      <c r="AY1201" s="1">
        <v>610</v>
      </c>
      <c r="AZ1201" s="4">
        <v>624</v>
      </c>
      <c r="BA1201" s="4">
        <v>638</v>
      </c>
      <c r="BB1201" s="4">
        <v>652</v>
      </c>
      <c r="BC1201" s="4">
        <v>666</v>
      </c>
      <c r="BD1201" s="4">
        <v>680</v>
      </c>
      <c r="BE1201" s="4">
        <v>694</v>
      </c>
      <c r="BF1201" s="4">
        <v>708</v>
      </c>
      <c r="BG1201" s="4">
        <v>722</v>
      </c>
      <c r="BH1201" s="4">
        <v>736</v>
      </c>
      <c r="BI1201" s="2">
        <v>750</v>
      </c>
      <c r="BJ1201" s="17" t="s">
        <v>0</v>
      </c>
    </row>
    <row r="1202" spans="1:62">
      <c r="A1202" s="4" t="s">
        <v>543</v>
      </c>
      <c r="B1202" s="14">
        <v>5</v>
      </c>
      <c r="C1202" s="14">
        <v>5.2</v>
      </c>
      <c r="D1202" s="14">
        <v>5.5</v>
      </c>
      <c r="E1202" s="14">
        <v>5.7</v>
      </c>
      <c r="F1202" s="14">
        <v>6</v>
      </c>
      <c r="G1202" s="14">
        <v>6.2</v>
      </c>
      <c r="H1202" s="14">
        <v>6.5</v>
      </c>
      <c r="I1202" s="4">
        <v>6.7</v>
      </c>
      <c r="J1202" s="15">
        <v>7</v>
      </c>
      <c r="K1202" s="1">
        <v>7.2</v>
      </c>
      <c r="L1202" s="4">
        <v>7.5</v>
      </c>
      <c r="M1202" s="4">
        <v>7.7</v>
      </c>
      <c r="N1202" s="4">
        <v>8</v>
      </c>
      <c r="O1202" s="4">
        <v>8.1999999999999993</v>
      </c>
      <c r="P1202" s="4">
        <v>8.5</v>
      </c>
      <c r="Q1202" s="4">
        <v>8.6999999999999993</v>
      </c>
      <c r="R1202" s="15">
        <v>9</v>
      </c>
      <c r="S1202" s="4">
        <v>9.1999999999999993</v>
      </c>
      <c r="T1202" s="4">
        <v>9.5</v>
      </c>
      <c r="U1202" s="2">
        <v>9.6999999999999993</v>
      </c>
      <c r="V1202" s="4">
        <v>10</v>
      </c>
      <c r="W1202" s="4">
        <v>10.199999999999999</v>
      </c>
      <c r="X1202" s="15">
        <v>10.5</v>
      </c>
      <c r="Y1202" s="4">
        <v>10.7</v>
      </c>
      <c r="Z1202" s="4">
        <v>11</v>
      </c>
      <c r="AA1202" s="4">
        <v>11.2</v>
      </c>
      <c r="AB1202" s="4">
        <v>11.5</v>
      </c>
      <c r="AC1202" s="4">
        <v>11.7</v>
      </c>
      <c r="AD1202" s="15">
        <v>12</v>
      </c>
      <c r="AE1202" s="1">
        <v>12.2</v>
      </c>
      <c r="AF1202" s="4">
        <v>12.5</v>
      </c>
      <c r="AG1202" s="4">
        <v>12.7</v>
      </c>
      <c r="AH1202" s="4">
        <v>13</v>
      </c>
      <c r="AI1202" s="4">
        <v>13.2</v>
      </c>
      <c r="AJ1202" s="4">
        <v>13.5</v>
      </c>
      <c r="AK1202" s="4">
        <v>13.7</v>
      </c>
      <c r="AL1202" s="4">
        <v>14</v>
      </c>
      <c r="AM1202" s="4">
        <v>14.2</v>
      </c>
      <c r="AN1202" s="4">
        <v>14.5</v>
      </c>
      <c r="AO1202" s="2">
        <v>14.7</v>
      </c>
      <c r="AP1202" s="4">
        <v>15</v>
      </c>
      <c r="AQ1202" s="4">
        <v>15.2</v>
      </c>
      <c r="AR1202" s="4">
        <v>15.5</v>
      </c>
      <c r="AS1202" s="4">
        <v>15.7</v>
      </c>
      <c r="AT1202" s="4">
        <v>16</v>
      </c>
      <c r="AU1202" s="4">
        <v>16.2</v>
      </c>
      <c r="AV1202" s="4">
        <v>16.5</v>
      </c>
      <c r="AW1202" s="4">
        <v>16.7</v>
      </c>
      <c r="AX1202" s="4">
        <v>17</v>
      </c>
      <c r="AY1202" s="1">
        <v>17.2</v>
      </c>
      <c r="AZ1202" s="4">
        <v>17.5</v>
      </c>
      <c r="BA1202" s="4">
        <v>17.7</v>
      </c>
      <c r="BB1202" s="4">
        <v>18</v>
      </c>
      <c r="BC1202" s="4">
        <v>18.2</v>
      </c>
      <c r="BD1202" s="4">
        <v>18.5</v>
      </c>
      <c r="BE1202" s="4">
        <v>18.7</v>
      </c>
      <c r="BF1202" s="4">
        <v>19</v>
      </c>
      <c r="BG1202" s="4">
        <v>19.2</v>
      </c>
      <c r="BH1202" s="4">
        <v>19.5</v>
      </c>
      <c r="BI1202" s="2">
        <v>19.7</v>
      </c>
      <c r="BJ1202" s="17" t="s">
        <v>0</v>
      </c>
    </row>
    <row r="1203" spans="1:62">
      <c r="A1203" s="4" t="s">
        <v>3</v>
      </c>
      <c r="B1203" s="14"/>
      <c r="C1203" s="14"/>
      <c r="D1203" s="14"/>
      <c r="E1203" s="14"/>
      <c r="F1203" s="14"/>
      <c r="G1203" s="14"/>
      <c r="H1203" s="14"/>
      <c r="J1203" s="15"/>
      <c r="R1203" s="15"/>
      <c r="X1203" s="15"/>
      <c r="AD1203" s="15"/>
      <c r="BJ1203" s="17"/>
    </row>
    <row r="1204" spans="1:62">
      <c r="A1204" s="4" t="s">
        <v>975</v>
      </c>
      <c r="B1204" s="14"/>
      <c r="C1204" s="14"/>
      <c r="D1204" s="14"/>
      <c r="E1204" s="14"/>
      <c r="F1204" s="14"/>
      <c r="G1204" s="14"/>
      <c r="H1204" s="14"/>
      <c r="J1204" s="15"/>
      <c r="R1204" s="15"/>
      <c r="X1204" s="15"/>
      <c r="AD1204" s="15"/>
      <c r="BJ1204" s="17"/>
    </row>
    <row r="1205" spans="1:62">
      <c r="A1205" s="4" t="s">
        <v>976</v>
      </c>
      <c r="B1205" s="14">
        <v>40</v>
      </c>
      <c r="C1205" s="14">
        <v>42</v>
      </c>
      <c r="D1205" s="14">
        <v>44</v>
      </c>
      <c r="E1205" s="14">
        <v>46</v>
      </c>
      <c r="F1205" s="14">
        <v>48</v>
      </c>
      <c r="G1205" s="14">
        <v>50</v>
      </c>
      <c r="H1205" s="14">
        <v>52</v>
      </c>
      <c r="I1205" s="4">
        <v>54</v>
      </c>
      <c r="J1205" s="15">
        <v>56</v>
      </c>
      <c r="K1205" s="1">
        <v>58</v>
      </c>
      <c r="L1205" s="4">
        <v>60</v>
      </c>
      <c r="M1205" s="4">
        <v>62</v>
      </c>
      <c r="N1205" s="4">
        <v>64</v>
      </c>
      <c r="O1205" s="4">
        <v>66</v>
      </c>
      <c r="P1205" s="4">
        <v>68</v>
      </c>
      <c r="Q1205" s="4">
        <v>70</v>
      </c>
      <c r="R1205" s="15">
        <v>72</v>
      </c>
      <c r="S1205" s="4">
        <v>74</v>
      </c>
      <c r="T1205" s="4">
        <v>76</v>
      </c>
      <c r="U1205" s="2">
        <v>78</v>
      </c>
      <c r="V1205" s="4">
        <v>80</v>
      </c>
      <c r="W1205" s="4">
        <v>82</v>
      </c>
      <c r="X1205" s="15">
        <v>84</v>
      </c>
      <c r="Y1205" s="4">
        <v>86</v>
      </c>
      <c r="Z1205" s="4">
        <v>88</v>
      </c>
      <c r="AA1205" s="4">
        <v>90</v>
      </c>
      <c r="AB1205" s="4">
        <v>92</v>
      </c>
      <c r="AC1205" s="4">
        <v>94</v>
      </c>
      <c r="AD1205" s="15">
        <v>96</v>
      </c>
      <c r="AE1205" s="1">
        <v>98</v>
      </c>
      <c r="AF1205" s="4">
        <v>100</v>
      </c>
      <c r="AG1205" s="4">
        <v>100</v>
      </c>
      <c r="AH1205" s="4">
        <v>100</v>
      </c>
      <c r="AI1205" s="4">
        <v>100</v>
      </c>
      <c r="AJ1205" s="4">
        <v>100</v>
      </c>
      <c r="AK1205" s="4">
        <v>100</v>
      </c>
      <c r="AL1205" s="4">
        <v>100</v>
      </c>
      <c r="AM1205" s="4">
        <v>100</v>
      </c>
      <c r="AN1205" s="4">
        <v>100</v>
      </c>
      <c r="AO1205" s="2">
        <v>100</v>
      </c>
      <c r="AP1205" s="4">
        <v>100</v>
      </c>
      <c r="AQ1205" s="4">
        <v>100</v>
      </c>
      <c r="AR1205" s="4">
        <v>100</v>
      </c>
      <c r="AS1205" s="4">
        <v>100</v>
      </c>
      <c r="AT1205" s="4">
        <v>100</v>
      </c>
      <c r="AU1205" s="4">
        <v>100</v>
      </c>
      <c r="AV1205" s="4">
        <v>100</v>
      </c>
      <c r="AW1205" s="4">
        <v>100</v>
      </c>
      <c r="AX1205" s="4">
        <v>100</v>
      </c>
      <c r="AY1205" s="1">
        <v>100</v>
      </c>
      <c r="AZ1205" s="4">
        <v>100</v>
      </c>
      <c r="BA1205" s="4">
        <v>100</v>
      </c>
      <c r="BB1205" s="4">
        <v>100</v>
      </c>
      <c r="BC1205" s="4">
        <v>100</v>
      </c>
      <c r="BD1205" s="4">
        <v>100</v>
      </c>
      <c r="BE1205" s="4">
        <v>100</v>
      </c>
      <c r="BF1205" s="4">
        <v>100</v>
      </c>
      <c r="BG1205" s="4">
        <v>100</v>
      </c>
      <c r="BH1205" s="4">
        <v>100</v>
      </c>
      <c r="BI1205" s="2">
        <v>100</v>
      </c>
      <c r="BJ1205" s="17" t="s">
        <v>0</v>
      </c>
    </row>
    <row r="1206" spans="1:62">
      <c r="A1206" s="4" t="s">
        <v>3</v>
      </c>
      <c r="B1206" s="14"/>
      <c r="C1206" s="14"/>
      <c r="D1206" s="14"/>
      <c r="E1206" s="14"/>
      <c r="F1206" s="14"/>
      <c r="G1206" s="14"/>
      <c r="H1206" s="14"/>
      <c r="J1206" s="15"/>
      <c r="R1206" s="15"/>
      <c r="X1206" s="15"/>
      <c r="AD1206" s="15"/>
      <c r="BJ1206" s="17"/>
    </row>
    <row r="1207" spans="1:62">
      <c r="A1207" s="4" t="s">
        <v>1045</v>
      </c>
      <c r="B1207" s="14"/>
      <c r="C1207" s="14"/>
      <c r="D1207" s="14"/>
      <c r="E1207" s="14"/>
      <c r="F1207" s="14"/>
      <c r="G1207" s="14"/>
      <c r="H1207" s="14"/>
      <c r="J1207" s="15"/>
      <c r="R1207" s="15"/>
      <c r="X1207" s="15"/>
      <c r="AD1207" s="15"/>
      <c r="BJ1207" s="17"/>
    </row>
    <row r="1208" spans="1:62">
      <c r="A1208" s="4" t="s">
        <v>1046</v>
      </c>
      <c r="B1208" s="14">
        <v>10</v>
      </c>
      <c r="C1208" s="14">
        <f>B1208+1</f>
        <v>11</v>
      </c>
      <c r="D1208" s="14">
        <f t="shared" ref="D1208:BI1208" si="176">C1208+1</f>
        <v>12</v>
      </c>
      <c r="E1208" s="14">
        <f t="shared" si="176"/>
        <v>13</v>
      </c>
      <c r="F1208" s="14">
        <f t="shared" si="176"/>
        <v>14</v>
      </c>
      <c r="G1208" s="14">
        <f t="shared" si="176"/>
        <v>15</v>
      </c>
      <c r="H1208" s="14">
        <f t="shared" si="176"/>
        <v>16</v>
      </c>
      <c r="I1208" s="14">
        <f t="shared" si="176"/>
        <v>17</v>
      </c>
      <c r="J1208" s="14">
        <f t="shared" si="176"/>
        <v>18</v>
      </c>
      <c r="K1208" s="14">
        <f t="shared" si="176"/>
        <v>19</v>
      </c>
      <c r="L1208" s="14">
        <f t="shared" si="176"/>
        <v>20</v>
      </c>
      <c r="M1208" s="14">
        <f t="shared" si="176"/>
        <v>21</v>
      </c>
      <c r="N1208" s="14">
        <f t="shared" si="176"/>
        <v>22</v>
      </c>
      <c r="O1208" s="14">
        <f t="shared" si="176"/>
        <v>23</v>
      </c>
      <c r="P1208" s="14">
        <f t="shared" si="176"/>
        <v>24</v>
      </c>
      <c r="Q1208" s="14">
        <f t="shared" si="176"/>
        <v>25</v>
      </c>
      <c r="R1208" s="14">
        <f t="shared" si="176"/>
        <v>26</v>
      </c>
      <c r="S1208" s="14">
        <f t="shared" si="176"/>
        <v>27</v>
      </c>
      <c r="T1208" s="14">
        <f t="shared" si="176"/>
        <v>28</v>
      </c>
      <c r="U1208" s="14">
        <f t="shared" si="176"/>
        <v>29</v>
      </c>
      <c r="V1208" s="14">
        <f t="shared" si="176"/>
        <v>30</v>
      </c>
      <c r="W1208" s="14">
        <f t="shared" si="176"/>
        <v>31</v>
      </c>
      <c r="X1208" s="14">
        <f t="shared" si="176"/>
        <v>32</v>
      </c>
      <c r="Y1208" s="14">
        <f t="shared" si="176"/>
        <v>33</v>
      </c>
      <c r="Z1208" s="14">
        <f t="shared" si="176"/>
        <v>34</v>
      </c>
      <c r="AA1208" s="14">
        <f t="shared" si="176"/>
        <v>35</v>
      </c>
      <c r="AB1208" s="14">
        <f t="shared" si="176"/>
        <v>36</v>
      </c>
      <c r="AC1208" s="14">
        <f t="shared" si="176"/>
        <v>37</v>
      </c>
      <c r="AD1208" s="14">
        <f t="shared" si="176"/>
        <v>38</v>
      </c>
      <c r="AE1208" s="14">
        <f t="shared" si="176"/>
        <v>39</v>
      </c>
      <c r="AF1208" s="14">
        <f t="shared" si="176"/>
        <v>40</v>
      </c>
      <c r="AG1208" s="14">
        <f t="shared" si="176"/>
        <v>41</v>
      </c>
      <c r="AH1208" s="14">
        <f t="shared" si="176"/>
        <v>42</v>
      </c>
      <c r="AI1208" s="14">
        <f t="shared" si="176"/>
        <v>43</v>
      </c>
      <c r="AJ1208" s="14">
        <f t="shared" si="176"/>
        <v>44</v>
      </c>
      <c r="AK1208" s="14">
        <f t="shared" si="176"/>
        <v>45</v>
      </c>
      <c r="AL1208" s="14">
        <f t="shared" si="176"/>
        <v>46</v>
      </c>
      <c r="AM1208" s="14">
        <f t="shared" si="176"/>
        <v>47</v>
      </c>
      <c r="AN1208" s="14">
        <f t="shared" si="176"/>
        <v>48</v>
      </c>
      <c r="AO1208" s="14">
        <f t="shared" si="176"/>
        <v>49</v>
      </c>
      <c r="AP1208" s="14">
        <f t="shared" si="176"/>
        <v>50</v>
      </c>
      <c r="AQ1208" s="14">
        <f t="shared" si="176"/>
        <v>51</v>
      </c>
      <c r="AR1208" s="14">
        <f t="shared" si="176"/>
        <v>52</v>
      </c>
      <c r="AS1208" s="14">
        <f t="shared" si="176"/>
        <v>53</v>
      </c>
      <c r="AT1208" s="14">
        <f t="shared" si="176"/>
        <v>54</v>
      </c>
      <c r="AU1208" s="14">
        <f t="shared" si="176"/>
        <v>55</v>
      </c>
      <c r="AV1208" s="14">
        <f t="shared" si="176"/>
        <v>56</v>
      </c>
      <c r="AW1208" s="14">
        <f t="shared" si="176"/>
        <v>57</v>
      </c>
      <c r="AX1208" s="14">
        <f t="shared" si="176"/>
        <v>58</v>
      </c>
      <c r="AY1208" s="14">
        <f t="shared" si="176"/>
        <v>59</v>
      </c>
      <c r="AZ1208" s="14">
        <f t="shared" si="176"/>
        <v>60</v>
      </c>
      <c r="BA1208" s="14">
        <f t="shared" si="176"/>
        <v>61</v>
      </c>
      <c r="BB1208" s="14">
        <f t="shared" si="176"/>
        <v>62</v>
      </c>
      <c r="BC1208" s="14">
        <f t="shared" si="176"/>
        <v>63</v>
      </c>
      <c r="BD1208" s="14">
        <f t="shared" si="176"/>
        <v>64</v>
      </c>
      <c r="BE1208" s="14">
        <f t="shared" si="176"/>
        <v>65</v>
      </c>
      <c r="BF1208" s="14">
        <f t="shared" si="176"/>
        <v>66</v>
      </c>
      <c r="BG1208" s="14">
        <f t="shared" si="176"/>
        <v>67</v>
      </c>
      <c r="BH1208" s="14">
        <f t="shared" si="176"/>
        <v>68</v>
      </c>
      <c r="BI1208" s="14">
        <f t="shared" si="176"/>
        <v>69</v>
      </c>
      <c r="BJ1208" s="17" t="s">
        <v>0</v>
      </c>
    </row>
    <row r="1209" spans="1:62">
      <c r="A1209" s="4" t="s">
        <v>1047</v>
      </c>
      <c r="B1209" s="14">
        <v>25</v>
      </c>
      <c r="C1209" s="14">
        <f>B1209+10</f>
        <v>35</v>
      </c>
      <c r="D1209" s="14">
        <f t="shared" ref="D1209:BI1209" si="177">C1209+10</f>
        <v>45</v>
      </c>
      <c r="E1209" s="14">
        <f t="shared" si="177"/>
        <v>55</v>
      </c>
      <c r="F1209" s="14">
        <f t="shared" si="177"/>
        <v>65</v>
      </c>
      <c r="G1209" s="14">
        <f t="shared" si="177"/>
        <v>75</v>
      </c>
      <c r="H1209" s="14">
        <f t="shared" si="177"/>
        <v>85</v>
      </c>
      <c r="I1209" s="14">
        <f t="shared" si="177"/>
        <v>95</v>
      </c>
      <c r="J1209" s="14">
        <f t="shared" si="177"/>
        <v>105</v>
      </c>
      <c r="K1209" s="14">
        <f t="shared" si="177"/>
        <v>115</v>
      </c>
      <c r="L1209" s="14">
        <f t="shared" si="177"/>
        <v>125</v>
      </c>
      <c r="M1209" s="14">
        <f t="shared" si="177"/>
        <v>135</v>
      </c>
      <c r="N1209" s="14">
        <f t="shared" si="177"/>
        <v>145</v>
      </c>
      <c r="O1209" s="14">
        <f t="shared" si="177"/>
        <v>155</v>
      </c>
      <c r="P1209" s="14">
        <f t="shared" si="177"/>
        <v>165</v>
      </c>
      <c r="Q1209" s="14">
        <f t="shared" si="177"/>
        <v>175</v>
      </c>
      <c r="R1209" s="14">
        <f t="shared" si="177"/>
        <v>185</v>
      </c>
      <c r="S1209" s="14">
        <f t="shared" si="177"/>
        <v>195</v>
      </c>
      <c r="T1209" s="14">
        <f t="shared" si="177"/>
        <v>205</v>
      </c>
      <c r="U1209" s="14">
        <f t="shared" si="177"/>
        <v>215</v>
      </c>
      <c r="V1209" s="14">
        <f t="shared" si="177"/>
        <v>225</v>
      </c>
      <c r="W1209" s="14">
        <f t="shared" si="177"/>
        <v>235</v>
      </c>
      <c r="X1209" s="14">
        <f t="shared" si="177"/>
        <v>245</v>
      </c>
      <c r="Y1209" s="14">
        <f t="shared" si="177"/>
        <v>255</v>
      </c>
      <c r="Z1209" s="14">
        <f t="shared" si="177"/>
        <v>265</v>
      </c>
      <c r="AA1209" s="14">
        <f t="shared" si="177"/>
        <v>275</v>
      </c>
      <c r="AB1209" s="14">
        <f t="shared" si="177"/>
        <v>285</v>
      </c>
      <c r="AC1209" s="14">
        <f t="shared" si="177"/>
        <v>295</v>
      </c>
      <c r="AD1209" s="14">
        <f t="shared" si="177"/>
        <v>305</v>
      </c>
      <c r="AE1209" s="14">
        <f t="shared" si="177"/>
        <v>315</v>
      </c>
      <c r="AF1209" s="14">
        <f t="shared" si="177"/>
        <v>325</v>
      </c>
      <c r="AG1209" s="14">
        <f t="shared" si="177"/>
        <v>335</v>
      </c>
      <c r="AH1209" s="14">
        <f t="shared" si="177"/>
        <v>345</v>
      </c>
      <c r="AI1209" s="14">
        <f t="shared" si="177"/>
        <v>355</v>
      </c>
      <c r="AJ1209" s="14">
        <f t="shared" si="177"/>
        <v>365</v>
      </c>
      <c r="AK1209" s="14">
        <f t="shared" si="177"/>
        <v>375</v>
      </c>
      <c r="AL1209" s="14">
        <f t="shared" si="177"/>
        <v>385</v>
      </c>
      <c r="AM1209" s="14">
        <f t="shared" si="177"/>
        <v>395</v>
      </c>
      <c r="AN1209" s="14">
        <f t="shared" si="177"/>
        <v>405</v>
      </c>
      <c r="AO1209" s="14">
        <f t="shared" si="177"/>
        <v>415</v>
      </c>
      <c r="AP1209" s="14">
        <f t="shared" si="177"/>
        <v>425</v>
      </c>
      <c r="AQ1209" s="14">
        <f t="shared" si="177"/>
        <v>435</v>
      </c>
      <c r="AR1209" s="14">
        <f t="shared" si="177"/>
        <v>445</v>
      </c>
      <c r="AS1209" s="14">
        <f t="shared" si="177"/>
        <v>455</v>
      </c>
      <c r="AT1209" s="14">
        <f t="shared" si="177"/>
        <v>465</v>
      </c>
      <c r="AU1209" s="14">
        <f t="shared" si="177"/>
        <v>475</v>
      </c>
      <c r="AV1209" s="14">
        <f t="shared" si="177"/>
        <v>485</v>
      </c>
      <c r="AW1209" s="14">
        <f t="shared" si="177"/>
        <v>495</v>
      </c>
      <c r="AX1209" s="14">
        <f t="shared" si="177"/>
        <v>505</v>
      </c>
      <c r="AY1209" s="14">
        <f t="shared" si="177"/>
        <v>515</v>
      </c>
      <c r="AZ1209" s="14">
        <f t="shared" si="177"/>
        <v>525</v>
      </c>
      <c r="BA1209" s="14">
        <f t="shared" si="177"/>
        <v>535</v>
      </c>
      <c r="BB1209" s="14">
        <f t="shared" si="177"/>
        <v>545</v>
      </c>
      <c r="BC1209" s="14">
        <f t="shared" si="177"/>
        <v>555</v>
      </c>
      <c r="BD1209" s="14">
        <f t="shared" si="177"/>
        <v>565</v>
      </c>
      <c r="BE1209" s="14">
        <f t="shared" si="177"/>
        <v>575</v>
      </c>
      <c r="BF1209" s="14">
        <f t="shared" si="177"/>
        <v>585</v>
      </c>
      <c r="BG1209" s="14">
        <f t="shared" si="177"/>
        <v>595</v>
      </c>
      <c r="BH1209" s="14">
        <f t="shared" si="177"/>
        <v>605</v>
      </c>
      <c r="BI1209" s="14">
        <f t="shared" si="177"/>
        <v>615</v>
      </c>
      <c r="BJ1209" s="17" t="s">
        <v>0</v>
      </c>
    </row>
    <row r="1210" spans="1:62">
      <c r="A1210" s="4" t="s">
        <v>562</v>
      </c>
      <c r="B1210" s="14">
        <v>300</v>
      </c>
      <c r="C1210" s="14">
        <f>B1210+5</f>
        <v>305</v>
      </c>
      <c r="D1210" s="14">
        <f t="shared" ref="D1210:BI1210" si="178">C1210+5</f>
        <v>310</v>
      </c>
      <c r="E1210" s="14">
        <f t="shared" si="178"/>
        <v>315</v>
      </c>
      <c r="F1210" s="14">
        <f t="shared" si="178"/>
        <v>320</v>
      </c>
      <c r="G1210" s="14">
        <f t="shared" si="178"/>
        <v>325</v>
      </c>
      <c r="H1210" s="14">
        <f t="shared" si="178"/>
        <v>330</v>
      </c>
      <c r="I1210" s="14">
        <f t="shared" si="178"/>
        <v>335</v>
      </c>
      <c r="J1210" s="14">
        <f t="shared" si="178"/>
        <v>340</v>
      </c>
      <c r="K1210" s="14">
        <f t="shared" si="178"/>
        <v>345</v>
      </c>
      <c r="L1210" s="14">
        <f t="shared" si="178"/>
        <v>350</v>
      </c>
      <c r="M1210" s="14">
        <f t="shared" si="178"/>
        <v>355</v>
      </c>
      <c r="N1210" s="14">
        <f t="shared" si="178"/>
        <v>360</v>
      </c>
      <c r="O1210" s="14">
        <f t="shared" si="178"/>
        <v>365</v>
      </c>
      <c r="P1210" s="14">
        <f t="shared" si="178"/>
        <v>370</v>
      </c>
      <c r="Q1210" s="14">
        <f t="shared" si="178"/>
        <v>375</v>
      </c>
      <c r="R1210" s="14">
        <f t="shared" si="178"/>
        <v>380</v>
      </c>
      <c r="S1210" s="14">
        <f t="shared" si="178"/>
        <v>385</v>
      </c>
      <c r="T1210" s="14">
        <f t="shared" si="178"/>
        <v>390</v>
      </c>
      <c r="U1210" s="14">
        <f t="shared" si="178"/>
        <v>395</v>
      </c>
      <c r="V1210" s="14">
        <f t="shared" si="178"/>
        <v>400</v>
      </c>
      <c r="W1210" s="14">
        <f t="shared" si="178"/>
        <v>405</v>
      </c>
      <c r="X1210" s="14">
        <f t="shared" si="178"/>
        <v>410</v>
      </c>
      <c r="Y1210" s="14">
        <f t="shared" si="178"/>
        <v>415</v>
      </c>
      <c r="Z1210" s="14">
        <f t="shared" si="178"/>
        <v>420</v>
      </c>
      <c r="AA1210" s="14">
        <f t="shared" si="178"/>
        <v>425</v>
      </c>
      <c r="AB1210" s="14">
        <f t="shared" si="178"/>
        <v>430</v>
      </c>
      <c r="AC1210" s="14">
        <f t="shared" si="178"/>
        <v>435</v>
      </c>
      <c r="AD1210" s="14">
        <f t="shared" si="178"/>
        <v>440</v>
      </c>
      <c r="AE1210" s="14">
        <f t="shared" si="178"/>
        <v>445</v>
      </c>
      <c r="AF1210" s="14">
        <f t="shared" si="178"/>
        <v>450</v>
      </c>
      <c r="AG1210" s="14">
        <f t="shared" si="178"/>
        <v>455</v>
      </c>
      <c r="AH1210" s="14">
        <f t="shared" si="178"/>
        <v>460</v>
      </c>
      <c r="AI1210" s="14">
        <f t="shared" si="178"/>
        <v>465</v>
      </c>
      <c r="AJ1210" s="14">
        <f t="shared" si="178"/>
        <v>470</v>
      </c>
      <c r="AK1210" s="14">
        <f t="shared" si="178"/>
        <v>475</v>
      </c>
      <c r="AL1210" s="14">
        <f t="shared" si="178"/>
        <v>480</v>
      </c>
      <c r="AM1210" s="14">
        <f t="shared" si="178"/>
        <v>485</v>
      </c>
      <c r="AN1210" s="14">
        <f t="shared" si="178"/>
        <v>490</v>
      </c>
      <c r="AO1210" s="14">
        <f t="shared" si="178"/>
        <v>495</v>
      </c>
      <c r="AP1210" s="14">
        <f t="shared" si="178"/>
        <v>500</v>
      </c>
      <c r="AQ1210" s="14">
        <f t="shared" si="178"/>
        <v>505</v>
      </c>
      <c r="AR1210" s="14">
        <f t="shared" si="178"/>
        <v>510</v>
      </c>
      <c r="AS1210" s="14">
        <f t="shared" si="178"/>
        <v>515</v>
      </c>
      <c r="AT1210" s="14">
        <f t="shared" si="178"/>
        <v>520</v>
      </c>
      <c r="AU1210" s="14">
        <f t="shared" si="178"/>
        <v>525</v>
      </c>
      <c r="AV1210" s="14">
        <f t="shared" si="178"/>
        <v>530</v>
      </c>
      <c r="AW1210" s="14">
        <f t="shared" si="178"/>
        <v>535</v>
      </c>
      <c r="AX1210" s="14">
        <f t="shared" si="178"/>
        <v>540</v>
      </c>
      <c r="AY1210" s="14">
        <f t="shared" si="178"/>
        <v>545</v>
      </c>
      <c r="AZ1210" s="14">
        <f t="shared" si="178"/>
        <v>550</v>
      </c>
      <c r="BA1210" s="14">
        <f t="shared" si="178"/>
        <v>555</v>
      </c>
      <c r="BB1210" s="14">
        <f t="shared" si="178"/>
        <v>560</v>
      </c>
      <c r="BC1210" s="14">
        <f t="shared" si="178"/>
        <v>565</v>
      </c>
      <c r="BD1210" s="14">
        <f t="shared" si="178"/>
        <v>570</v>
      </c>
      <c r="BE1210" s="14">
        <f t="shared" si="178"/>
        <v>575</v>
      </c>
      <c r="BF1210" s="14">
        <f t="shared" si="178"/>
        <v>580</v>
      </c>
      <c r="BG1210" s="14">
        <f t="shared" si="178"/>
        <v>585</v>
      </c>
      <c r="BH1210" s="14">
        <f t="shared" si="178"/>
        <v>590</v>
      </c>
      <c r="BI1210" s="14">
        <f t="shared" si="178"/>
        <v>595</v>
      </c>
      <c r="BJ1210" s="17" t="s">
        <v>0</v>
      </c>
    </row>
    <row r="1211" spans="1:62">
      <c r="A1211" s="4" t="s">
        <v>3</v>
      </c>
      <c r="B1211" s="14"/>
      <c r="C1211" s="14"/>
      <c r="D1211" s="14"/>
      <c r="E1211" s="14"/>
      <c r="F1211" s="14"/>
      <c r="G1211" s="14"/>
      <c r="H1211" s="14"/>
      <c r="J1211" s="15"/>
      <c r="R1211" s="15"/>
      <c r="X1211" s="15"/>
      <c r="AD1211" s="15"/>
      <c r="BJ1211" s="17"/>
    </row>
    <row r="1212" spans="1:62">
      <c r="A1212" s="4" t="s">
        <v>977</v>
      </c>
      <c r="B1212" s="14"/>
      <c r="C1212" s="14"/>
      <c r="D1212" s="14"/>
      <c r="E1212" s="14"/>
      <c r="F1212" s="14"/>
      <c r="G1212" s="14"/>
      <c r="H1212" s="14"/>
      <c r="J1212" s="15"/>
      <c r="R1212" s="15"/>
      <c r="X1212" s="15"/>
      <c r="AD1212" s="15"/>
      <c r="BJ1212" s="17"/>
    </row>
    <row r="1213" spans="1:62">
      <c r="A1213" s="4" t="s">
        <v>978</v>
      </c>
      <c r="B1213" s="17">
        <v>3</v>
      </c>
      <c r="C1213" s="14">
        <v>4</v>
      </c>
      <c r="D1213" s="14">
        <v>5</v>
      </c>
      <c r="E1213" s="14">
        <v>6</v>
      </c>
      <c r="F1213" s="14">
        <v>7</v>
      </c>
      <c r="G1213" s="14">
        <v>8</v>
      </c>
      <c r="H1213" s="14">
        <v>9</v>
      </c>
      <c r="I1213" s="4">
        <v>10</v>
      </c>
      <c r="J1213" s="15">
        <v>12</v>
      </c>
      <c r="K1213" s="1">
        <v>14</v>
      </c>
      <c r="L1213" s="4">
        <v>16</v>
      </c>
      <c r="M1213" s="4">
        <v>18</v>
      </c>
      <c r="N1213" s="4">
        <v>20</v>
      </c>
      <c r="O1213" s="4">
        <v>22</v>
      </c>
      <c r="P1213" s="4">
        <v>24</v>
      </c>
      <c r="Q1213" s="4">
        <v>26</v>
      </c>
      <c r="R1213" s="15">
        <v>29</v>
      </c>
      <c r="S1213" s="4">
        <v>32</v>
      </c>
      <c r="T1213" s="4">
        <v>35</v>
      </c>
      <c r="U1213" s="2">
        <v>38</v>
      </c>
      <c r="V1213" s="4">
        <v>41</v>
      </c>
      <c r="W1213" s="4">
        <v>44</v>
      </c>
      <c r="X1213" s="15">
        <v>48</v>
      </c>
      <c r="Y1213" s="4">
        <v>52</v>
      </c>
      <c r="Z1213" s="4">
        <v>56</v>
      </c>
      <c r="AA1213" s="4">
        <v>60</v>
      </c>
      <c r="AB1213" s="4">
        <v>64</v>
      </c>
      <c r="AC1213" s="4">
        <v>68</v>
      </c>
      <c r="AD1213" s="15">
        <f>AC1213+5</f>
        <v>73</v>
      </c>
      <c r="AE1213" s="15">
        <f t="shared" ref="AE1213:BI1213" si="179">AD1213+5</f>
        <v>78</v>
      </c>
      <c r="AF1213" s="15">
        <f t="shared" si="179"/>
        <v>83</v>
      </c>
      <c r="AG1213" s="15">
        <f t="shared" si="179"/>
        <v>88</v>
      </c>
      <c r="AH1213" s="15">
        <f t="shared" si="179"/>
        <v>93</v>
      </c>
      <c r="AI1213" s="15">
        <f t="shared" si="179"/>
        <v>98</v>
      </c>
      <c r="AJ1213" s="15">
        <f t="shared" si="179"/>
        <v>103</v>
      </c>
      <c r="AK1213" s="15">
        <f t="shared" si="179"/>
        <v>108</v>
      </c>
      <c r="AL1213" s="15">
        <f t="shared" si="179"/>
        <v>113</v>
      </c>
      <c r="AM1213" s="15">
        <f t="shared" si="179"/>
        <v>118</v>
      </c>
      <c r="AN1213" s="15">
        <f t="shared" si="179"/>
        <v>123</v>
      </c>
      <c r="AO1213" s="15">
        <f t="shared" si="179"/>
        <v>128</v>
      </c>
      <c r="AP1213" s="15">
        <f t="shared" si="179"/>
        <v>133</v>
      </c>
      <c r="AQ1213" s="15">
        <f t="shared" si="179"/>
        <v>138</v>
      </c>
      <c r="AR1213" s="15">
        <f t="shared" si="179"/>
        <v>143</v>
      </c>
      <c r="AS1213" s="15">
        <f t="shared" si="179"/>
        <v>148</v>
      </c>
      <c r="AT1213" s="15">
        <f t="shared" si="179"/>
        <v>153</v>
      </c>
      <c r="AU1213" s="15">
        <f t="shared" si="179"/>
        <v>158</v>
      </c>
      <c r="AV1213" s="15">
        <f t="shared" si="179"/>
        <v>163</v>
      </c>
      <c r="AW1213" s="15">
        <f t="shared" si="179"/>
        <v>168</v>
      </c>
      <c r="AX1213" s="15">
        <f t="shared" si="179"/>
        <v>173</v>
      </c>
      <c r="AY1213" s="15">
        <f t="shared" si="179"/>
        <v>178</v>
      </c>
      <c r="AZ1213" s="15">
        <f t="shared" si="179"/>
        <v>183</v>
      </c>
      <c r="BA1213" s="15">
        <f t="shared" si="179"/>
        <v>188</v>
      </c>
      <c r="BB1213" s="15">
        <f t="shared" si="179"/>
        <v>193</v>
      </c>
      <c r="BC1213" s="15">
        <f t="shared" si="179"/>
        <v>198</v>
      </c>
      <c r="BD1213" s="15">
        <f t="shared" si="179"/>
        <v>203</v>
      </c>
      <c r="BE1213" s="15">
        <f t="shared" si="179"/>
        <v>208</v>
      </c>
      <c r="BF1213" s="15">
        <f t="shared" si="179"/>
        <v>213</v>
      </c>
      <c r="BG1213" s="15">
        <f t="shared" si="179"/>
        <v>218</v>
      </c>
      <c r="BH1213" s="15">
        <f t="shared" si="179"/>
        <v>223</v>
      </c>
      <c r="BI1213" s="15">
        <f t="shared" si="179"/>
        <v>228</v>
      </c>
      <c r="BJ1213" s="17" t="s">
        <v>0</v>
      </c>
    </row>
    <row r="1214" spans="1:62">
      <c r="A1214" s="4" t="s">
        <v>979</v>
      </c>
      <c r="B1214" s="14">
        <v>6</v>
      </c>
      <c r="C1214" s="14">
        <v>7</v>
      </c>
      <c r="D1214" s="14">
        <v>8</v>
      </c>
      <c r="E1214" s="14">
        <v>9</v>
      </c>
      <c r="F1214" s="14">
        <v>10</v>
      </c>
      <c r="G1214" s="14">
        <v>11</v>
      </c>
      <c r="H1214" s="14">
        <v>12</v>
      </c>
      <c r="I1214" s="4">
        <v>13</v>
      </c>
      <c r="J1214" s="15">
        <v>15</v>
      </c>
      <c r="K1214" s="1">
        <v>17</v>
      </c>
      <c r="L1214" s="4">
        <v>19</v>
      </c>
      <c r="M1214" s="4">
        <v>21</v>
      </c>
      <c r="N1214" s="4">
        <v>23</v>
      </c>
      <c r="O1214" s="4">
        <v>25</v>
      </c>
      <c r="P1214" s="4">
        <v>27</v>
      </c>
      <c r="Q1214" s="4">
        <v>29</v>
      </c>
      <c r="R1214" s="15">
        <v>32</v>
      </c>
      <c r="S1214" s="4">
        <v>35</v>
      </c>
      <c r="T1214" s="4">
        <v>38</v>
      </c>
      <c r="U1214" s="2">
        <v>41</v>
      </c>
      <c r="V1214" s="4">
        <v>44</v>
      </c>
      <c r="W1214" s="4">
        <v>47</v>
      </c>
      <c r="X1214" s="15">
        <v>51</v>
      </c>
      <c r="Y1214" s="4">
        <v>55</v>
      </c>
      <c r="Z1214" s="4">
        <v>59</v>
      </c>
      <c r="AA1214" s="4">
        <v>63</v>
      </c>
      <c r="AB1214" s="4">
        <v>67</v>
      </c>
      <c r="AC1214" s="4">
        <v>71</v>
      </c>
      <c r="AD1214" s="15">
        <f>AC1214+5</f>
        <v>76</v>
      </c>
      <c r="AE1214" s="15">
        <f t="shared" ref="AE1214:BI1214" si="180">AD1214+5</f>
        <v>81</v>
      </c>
      <c r="AF1214" s="15">
        <f t="shared" si="180"/>
        <v>86</v>
      </c>
      <c r="AG1214" s="15">
        <f t="shared" si="180"/>
        <v>91</v>
      </c>
      <c r="AH1214" s="15">
        <f t="shared" si="180"/>
        <v>96</v>
      </c>
      <c r="AI1214" s="15">
        <f t="shared" si="180"/>
        <v>101</v>
      </c>
      <c r="AJ1214" s="15">
        <f t="shared" si="180"/>
        <v>106</v>
      </c>
      <c r="AK1214" s="15">
        <f t="shared" si="180"/>
        <v>111</v>
      </c>
      <c r="AL1214" s="15">
        <f t="shared" si="180"/>
        <v>116</v>
      </c>
      <c r="AM1214" s="15">
        <f t="shared" si="180"/>
        <v>121</v>
      </c>
      <c r="AN1214" s="15">
        <f t="shared" si="180"/>
        <v>126</v>
      </c>
      <c r="AO1214" s="15">
        <f t="shared" si="180"/>
        <v>131</v>
      </c>
      <c r="AP1214" s="15">
        <f t="shared" si="180"/>
        <v>136</v>
      </c>
      <c r="AQ1214" s="15">
        <f t="shared" si="180"/>
        <v>141</v>
      </c>
      <c r="AR1214" s="15">
        <f t="shared" si="180"/>
        <v>146</v>
      </c>
      <c r="AS1214" s="15">
        <f t="shared" si="180"/>
        <v>151</v>
      </c>
      <c r="AT1214" s="15">
        <f t="shared" si="180"/>
        <v>156</v>
      </c>
      <c r="AU1214" s="15">
        <f t="shared" si="180"/>
        <v>161</v>
      </c>
      <c r="AV1214" s="15">
        <f t="shared" si="180"/>
        <v>166</v>
      </c>
      <c r="AW1214" s="15">
        <f t="shared" si="180"/>
        <v>171</v>
      </c>
      <c r="AX1214" s="15">
        <f t="shared" si="180"/>
        <v>176</v>
      </c>
      <c r="AY1214" s="15">
        <f t="shared" si="180"/>
        <v>181</v>
      </c>
      <c r="AZ1214" s="15">
        <f t="shared" si="180"/>
        <v>186</v>
      </c>
      <c r="BA1214" s="15">
        <f t="shared" si="180"/>
        <v>191</v>
      </c>
      <c r="BB1214" s="15">
        <f t="shared" si="180"/>
        <v>196</v>
      </c>
      <c r="BC1214" s="15">
        <f t="shared" si="180"/>
        <v>201</v>
      </c>
      <c r="BD1214" s="15">
        <f t="shared" si="180"/>
        <v>206</v>
      </c>
      <c r="BE1214" s="15">
        <f t="shared" si="180"/>
        <v>211</v>
      </c>
      <c r="BF1214" s="15">
        <f t="shared" si="180"/>
        <v>216</v>
      </c>
      <c r="BG1214" s="15">
        <f t="shared" si="180"/>
        <v>221</v>
      </c>
      <c r="BH1214" s="15">
        <f t="shared" si="180"/>
        <v>226</v>
      </c>
      <c r="BI1214" s="15">
        <f t="shared" si="180"/>
        <v>231</v>
      </c>
      <c r="BJ1214" s="17" t="s">
        <v>0</v>
      </c>
    </row>
    <row r="1215" spans="1:62">
      <c r="A1215" s="4" t="s">
        <v>562</v>
      </c>
      <c r="B1215" s="14">
        <v>300</v>
      </c>
      <c r="C1215" s="14">
        <v>305</v>
      </c>
      <c r="D1215" s="14">
        <v>310</v>
      </c>
      <c r="E1215" s="14">
        <v>315</v>
      </c>
      <c r="F1215" s="14">
        <v>320</v>
      </c>
      <c r="G1215" s="14">
        <v>325</v>
      </c>
      <c r="H1215" s="14">
        <v>330</v>
      </c>
      <c r="I1215" s="4">
        <v>335</v>
      </c>
      <c r="J1215" s="15">
        <v>340</v>
      </c>
      <c r="K1215" s="1">
        <v>345</v>
      </c>
      <c r="L1215" s="4">
        <v>350</v>
      </c>
      <c r="M1215" s="4">
        <v>355</v>
      </c>
      <c r="N1215" s="4">
        <v>360</v>
      </c>
      <c r="O1215" s="4">
        <v>365</v>
      </c>
      <c r="P1215" s="4">
        <v>370</v>
      </c>
      <c r="Q1215" s="4">
        <v>375</v>
      </c>
      <c r="R1215" s="15">
        <v>380</v>
      </c>
      <c r="S1215" s="4">
        <v>385</v>
      </c>
      <c r="T1215" s="4">
        <v>390</v>
      </c>
      <c r="U1215" s="2">
        <v>395</v>
      </c>
      <c r="V1215" s="4">
        <v>400</v>
      </c>
      <c r="W1215" s="4">
        <v>405</v>
      </c>
      <c r="X1215" s="15">
        <v>410</v>
      </c>
      <c r="Y1215" s="4">
        <v>415</v>
      </c>
      <c r="Z1215" s="4">
        <v>420</v>
      </c>
      <c r="AA1215" s="4">
        <v>425</v>
      </c>
      <c r="AB1215" s="4">
        <v>430</v>
      </c>
      <c r="AC1215" s="4">
        <v>435</v>
      </c>
      <c r="AD1215" s="15">
        <v>440</v>
      </c>
      <c r="AE1215" s="1">
        <v>445</v>
      </c>
      <c r="AF1215" s="4">
        <v>450</v>
      </c>
      <c r="AG1215" s="4">
        <v>455</v>
      </c>
      <c r="AH1215" s="4">
        <v>460</v>
      </c>
      <c r="AI1215" s="4">
        <v>465</v>
      </c>
      <c r="AJ1215" s="4">
        <v>470</v>
      </c>
      <c r="AK1215" s="4">
        <v>475</v>
      </c>
      <c r="AL1215" s="4">
        <v>480</v>
      </c>
      <c r="AM1215" s="4">
        <v>485</v>
      </c>
      <c r="AN1215" s="4">
        <v>490</v>
      </c>
      <c r="AO1215" s="2">
        <v>495</v>
      </c>
      <c r="AP1215" s="4">
        <v>500</v>
      </c>
      <c r="AQ1215" s="4">
        <v>505</v>
      </c>
      <c r="AR1215" s="4">
        <v>510</v>
      </c>
      <c r="AS1215" s="4">
        <v>515</v>
      </c>
      <c r="AT1215" s="4">
        <v>520</v>
      </c>
      <c r="AU1215" s="4">
        <v>525</v>
      </c>
      <c r="AV1215" s="4">
        <v>530</v>
      </c>
      <c r="AW1215" s="4">
        <v>535</v>
      </c>
      <c r="AX1215" s="4">
        <v>540</v>
      </c>
      <c r="AY1215" s="1">
        <v>545</v>
      </c>
      <c r="AZ1215" s="4">
        <v>550</v>
      </c>
      <c r="BA1215" s="4">
        <v>555</v>
      </c>
      <c r="BB1215" s="4">
        <v>560</v>
      </c>
      <c r="BC1215" s="4">
        <v>565</v>
      </c>
      <c r="BD1215" s="4">
        <v>570</v>
      </c>
      <c r="BE1215" s="4">
        <v>575</v>
      </c>
      <c r="BF1215" s="4">
        <v>580</v>
      </c>
      <c r="BG1215" s="4">
        <v>585</v>
      </c>
      <c r="BH1215" s="4">
        <v>590</v>
      </c>
      <c r="BI1215" s="2">
        <v>595</v>
      </c>
      <c r="BJ1215" s="17" t="s">
        <v>0</v>
      </c>
    </row>
    <row r="1216" spans="1:62">
      <c r="A1216" s="4" t="s">
        <v>688</v>
      </c>
      <c r="B1216" s="14">
        <v>25</v>
      </c>
      <c r="C1216" s="14">
        <v>35</v>
      </c>
      <c r="D1216" s="14">
        <v>45</v>
      </c>
      <c r="E1216" s="14">
        <v>55</v>
      </c>
      <c r="F1216" s="14">
        <v>65</v>
      </c>
      <c r="G1216" s="14">
        <v>75</v>
      </c>
      <c r="H1216" s="14">
        <v>85</v>
      </c>
      <c r="I1216" s="4">
        <v>95</v>
      </c>
      <c r="J1216" s="15">
        <v>105</v>
      </c>
      <c r="K1216" s="1">
        <v>115</v>
      </c>
      <c r="L1216" s="4">
        <v>125</v>
      </c>
      <c r="M1216" s="4">
        <v>135</v>
      </c>
      <c r="N1216" s="4">
        <v>145</v>
      </c>
      <c r="O1216" s="4">
        <v>155</v>
      </c>
      <c r="P1216" s="4">
        <v>165</v>
      </c>
      <c r="Q1216" s="4">
        <v>175</v>
      </c>
      <c r="R1216" s="15">
        <v>185</v>
      </c>
      <c r="S1216" s="4">
        <v>195</v>
      </c>
      <c r="T1216" s="4">
        <v>205</v>
      </c>
      <c r="U1216" s="2">
        <v>215</v>
      </c>
      <c r="V1216" s="4">
        <v>225</v>
      </c>
      <c r="W1216" s="4">
        <v>235</v>
      </c>
      <c r="X1216" s="15">
        <v>245</v>
      </c>
      <c r="Y1216" s="4">
        <v>255</v>
      </c>
      <c r="Z1216" s="4">
        <v>265</v>
      </c>
      <c r="AA1216" s="4">
        <v>275</v>
      </c>
      <c r="AB1216" s="4">
        <v>285</v>
      </c>
      <c r="AC1216" s="4">
        <v>295</v>
      </c>
      <c r="AD1216" s="15">
        <v>305</v>
      </c>
      <c r="AE1216" s="1">
        <v>315</v>
      </c>
      <c r="AF1216" s="4">
        <v>325</v>
      </c>
      <c r="AG1216" s="4">
        <v>335</v>
      </c>
      <c r="AH1216" s="4">
        <v>345</v>
      </c>
      <c r="AI1216" s="4">
        <v>355</v>
      </c>
      <c r="AJ1216" s="4">
        <v>365</v>
      </c>
      <c r="AK1216" s="4">
        <v>375</v>
      </c>
      <c r="AL1216" s="4">
        <v>385</v>
      </c>
      <c r="AM1216" s="4">
        <v>395</v>
      </c>
      <c r="AN1216" s="4">
        <v>405</v>
      </c>
      <c r="AO1216" s="2">
        <v>415</v>
      </c>
      <c r="AP1216" s="4">
        <v>425</v>
      </c>
      <c r="AQ1216" s="4">
        <v>435</v>
      </c>
      <c r="AR1216" s="4">
        <v>445</v>
      </c>
      <c r="AS1216" s="4">
        <v>455</v>
      </c>
      <c r="AT1216" s="4">
        <v>465</v>
      </c>
      <c r="AU1216" s="4">
        <v>475</v>
      </c>
      <c r="AV1216" s="4">
        <v>485</v>
      </c>
      <c r="AW1216" s="4">
        <v>495</v>
      </c>
      <c r="AX1216" s="4">
        <v>505</v>
      </c>
      <c r="AY1216" s="1">
        <v>515</v>
      </c>
      <c r="AZ1216" s="4">
        <v>525</v>
      </c>
      <c r="BA1216" s="4">
        <v>535</v>
      </c>
      <c r="BB1216" s="4">
        <v>545</v>
      </c>
      <c r="BC1216" s="4">
        <v>555</v>
      </c>
      <c r="BD1216" s="4">
        <v>565</v>
      </c>
      <c r="BE1216" s="4">
        <v>575</v>
      </c>
      <c r="BF1216" s="4">
        <v>585</v>
      </c>
      <c r="BG1216" s="4">
        <v>595</v>
      </c>
      <c r="BH1216" s="4">
        <v>605</v>
      </c>
      <c r="BI1216" s="2">
        <v>615</v>
      </c>
      <c r="BJ1216" s="17" t="s">
        <v>0</v>
      </c>
    </row>
    <row r="1217" spans="1:62">
      <c r="A1217" s="4" t="s">
        <v>980</v>
      </c>
      <c r="B1217" s="14">
        <v>10</v>
      </c>
      <c r="C1217" s="14">
        <v>14</v>
      </c>
      <c r="D1217" s="14">
        <v>17</v>
      </c>
      <c r="E1217" s="14">
        <v>20</v>
      </c>
      <c r="F1217" s="14">
        <v>22</v>
      </c>
      <c r="G1217" s="14">
        <v>24</v>
      </c>
      <c r="H1217" s="14">
        <v>25</v>
      </c>
      <c r="I1217" s="4">
        <v>26</v>
      </c>
      <c r="J1217" s="15">
        <v>27</v>
      </c>
      <c r="K1217" s="1">
        <v>28</v>
      </c>
      <c r="L1217" s="4">
        <v>29</v>
      </c>
      <c r="M1217" s="4">
        <v>30</v>
      </c>
      <c r="N1217" s="4">
        <v>31</v>
      </c>
      <c r="O1217" s="4">
        <v>31</v>
      </c>
      <c r="P1217" s="4">
        <v>32</v>
      </c>
      <c r="Q1217" s="4">
        <v>33</v>
      </c>
      <c r="R1217" s="15">
        <v>33</v>
      </c>
      <c r="S1217" s="4">
        <v>33</v>
      </c>
      <c r="T1217" s="4">
        <v>34</v>
      </c>
      <c r="U1217" s="2">
        <v>34</v>
      </c>
      <c r="V1217" s="4">
        <v>34</v>
      </c>
      <c r="W1217" s="4">
        <v>35</v>
      </c>
      <c r="X1217" s="15">
        <v>35</v>
      </c>
      <c r="Y1217" s="4">
        <v>35</v>
      </c>
      <c r="Z1217" s="4">
        <v>35</v>
      </c>
      <c r="AA1217" s="4">
        <v>36</v>
      </c>
      <c r="AB1217" s="4">
        <v>36</v>
      </c>
      <c r="AC1217" s="4">
        <v>36</v>
      </c>
      <c r="AD1217" s="15">
        <v>36</v>
      </c>
      <c r="AE1217" s="1">
        <v>36</v>
      </c>
      <c r="AF1217" s="4">
        <v>37</v>
      </c>
      <c r="AG1217" s="4">
        <v>37</v>
      </c>
      <c r="AH1217" s="4">
        <v>37</v>
      </c>
      <c r="AI1217" s="4">
        <v>37</v>
      </c>
      <c r="AJ1217" s="4">
        <v>37</v>
      </c>
      <c r="AK1217" s="4">
        <v>37</v>
      </c>
      <c r="AL1217" s="4">
        <v>37</v>
      </c>
      <c r="AM1217" s="4">
        <v>38</v>
      </c>
      <c r="AN1217" s="4">
        <v>38</v>
      </c>
      <c r="AO1217" s="2">
        <v>38</v>
      </c>
      <c r="AP1217" s="4">
        <v>38</v>
      </c>
      <c r="AQ1217" s="4">
        <v>38</v>
      </c>
      <c r="AR1217" s="4">
        <v>38</v>
      </c>
      <c r="AS1217" s="4">
        <v>38</v>
      </c>
      <c r="AT1217" s="4">
        <v>38</v>
      </c>
      <c r="AU1217" s="4">
        <v>38</v>
      </c>
      <c r="AV1217" s="4">
        <v>38</v>
      </c>
      <c r="AW1217" s="4">
        <v>38</v>
      </c>
      <c r="AX1217" s="4">
        <v>39</v>
      </c>
      <c r="AY1217" s="1">
        <v>39</v>
      </c>
      <c r="AZ1217" s="4">
        <v>39</v>
      </c>
      <c r="BA1217" s="4">
        <v>39</v>
      </c>
      <c r="BB1217" s="4">
        <v>39</v>
      </c>
      <c r="BC1217" s="4">
        <v>39</v>
      </c>
      <c r="BD1217" s="4">
        <v>39</v>
      </c>
      <c r="BE1217" s="4">
        <v>39</v>
      </c>
      <c r="BF1217" s="4">
        <v>39</v>
      </c>
      <c r="BG1217" s="4">
        <v>39</v>
      </c>
      <c r="BH1217" s="4">
        <v>39</v>
      </c>
      <c r="BI1217" s="2">
        <v>40</v>
      </c>
      <c r="BJ1217" s="17" t="s">
        <v>0</v>
      </c>
    </row>
    <row r="1218" spans="1:62">
      <c r="A1218" s="4" t="s">
        <v>3</v>
      </c>
      <c r="B1218" s="14"/>
      <c r="C1218" s="14"/>
      <c r="D1218" s="14"/>
      <c r="E1218" s="14"/>
      <c r="F1218" s="14"/>
      <c r="G1218" s="14"/>
      <c r="H1218" s="14"/>
      <c r="J1218" s="15"/>
      <c r="R1218" s="15"/>
      <c r="X1218" s="15"/>
      <c r="AD1218" s="15"/>
      <c r="BJ1218" s="17"/>
    </row>
    <row r="1219" spans="1:62">
      <c r="A1219" s="4" t="s">
        <v>268</v>
      </c>
      <c r="B1219" s="14"/>
      <c r="C1219" s="14"/>
      <c r="D1219" s="14"/>
      <c r="E1219" s="14"/>
      <c r="F1219" s="14"/>
      <c r="G1219" s="14"/>
      <c r="H1219" s="14"/>
      <c r="J1219" s="15"/>
      <c r="R1219" s="15"/>
      <c r="X1219" s="15"/>
      <c r="AD1219" s="15"/>
      <c r="BJ1219" s="17"/>
    </row>
    <row r="1220" spans="1:62">
      <c r="A1220" s="4" t="s">
        <v>597</v>
      </c>
      <c r="B1220" s="14">
        <v>10</v>
      </c>
      <c r="C1220" s="14">
        <v>12</v>
      </c>
      <c r="D1220" s="14">
        <v>14</v>
      </c>
      <c r="E1220" s="14">
        <v>16</v>
      </c>
      <c r="F1220" s="14">
        <v>18</v>
      </c>
      <c r="G1220" s="14">
        <v>20</v>
      </c>
      <c r="H1220" s="14">
        <v>22</v>
      </c>
      <c r="I1220" s="4">
        <v>24</v>
      </c>
      <c r="J1220" s="15">
        <v>28</v>
      </c>
      <c r="K1220" s="1">
        <v>32</v>
      </c>
      <c r="L1220" s="4">
        <v>36</v>
      </c>
      <c r="M1220" s="4">
        <v>40</v>
      </c>
      <c r="N1220" s="4">
        <v>44</v>
      </c>
      <c r="O1220" s="4">
        <v>48</v>
      </c>
      <c r="P1220" s="4">
        <v>52</v>
      </c>
      <c r="Q1220" s="4">
        <v>56</v>
      </c>
      <c r="R1220" s="15">
        <v>65</v>
      </c>
      <c r="S1220" s="4">
        <v>74</v>
      </c>
      <c r="T1220" s="4">
        <v>83</v>
      </c>
      <c r="U1220" s="2">
        <v>92</v>
      </c>
      <c r="V1220" s="4">
        <v>101</v>
      </c>
      <c r="W1220" s="4">
        <v>110</v>
      </c>
      <c r="X1220" s="15">
        <v>124</v>
      </c>
      <c r="Y1220" s="4">
        <v>138</v>
      </c>
      <c r="Z1220" s="4">
        <v>152</v>
      </c>
      <c r="AA1220" s="4">
        <v>166</v>
      </c>
      <c r="AB1220" s="4">
        <v>180</v>
      </c>
      <c r="AC1220" s="4">
        <v>194</v>
      </c>
      <c r="AD1220" s="15">
        <v>213</v>
      </c>
      <c r="AE1220" s="1">
        <v>232</v>
      </c>
      <c r="AF1220" s="4">
        <v>251</v>
      </c>
      <c r="AG1220" s="4">
        <v>270</v>
      </c>
      <c r="AH1220" s="4">
        <v>289</v>
      </c>
      <c r="AI1220" s="4">
        <v>308</v>
      </c>
      <c r="AJ1220" s="4">
        <v>327</v>
      </c>
      <c r="AK1220" s="4">
        <v>346</v>
      </c>
      <c r="AL1220" s="4">
        <v>365</v>
      </c>
      <c r="AM1220" s="4">
        <v>384</v>
      </c>
      <c r="AN1220" s="4">
        <v>403</v>
      </c>
      <c r="AO1220" s="2">
        <v>422</v>
      </c>
      <c r="AP1220" s="4">
        <v>441</v>
      </c>
      <c r="AQ1220" s="4">
        <v>460</v>
      </c>
      <c r="AR1220" s="4">
        <v>479</v>
      </c>
      <c r="AS1220" s="4">
        <v>498</v>
      </c>
      <c r="AT1220" s="4">
        <v>517</v>
      </c>
      <c r="AU1220" s="4">
        <v>536</v>
      </c>
      <c r="AV1220" s="4">
        <v>555</v>
      </c>
      <c r="AW1220" s="4">
        <v>574</v>
      </c>
      <c r="AX1220" s="4">
        <v>593</v>
      </c>
      <c r="AY1220" s="1">
        <v>612</v>
      </c>
      <c r="AZ1220" s="4">
        <v>631</v>
      </c>
      <c r="BA1220" s="4">
        <v>650</v>
      </c>
      <c r="BB1220" s="4">
        <v>669</v>
      </c>
      <c r="BC1220" s="4">
        <v>688</v>
      </c>
      <c r="BD1220" s="4">
        <v>707</v>
      </c>
      <c r="BE1220" s="4">
        <v>726</v>
      </c>
      <c r="BF1220" s="4">
        <v>745</v>
      </c>
      <c r="BG1220" s="4">
        <v>764</v>
      </c>
      <c r="BH1220" s="4">
        <v>783</v>
      </c>
      <c r="BI1220" s="2">
        <v>802</v>
      </c>
      <c r="BJ1220" s="17" t="s">
        <v>0</v>
      </c>
    </row>
    <row r="1221" spans="1:62">
      <c r="A1221" s="4" t="s">
        <v>598</v>
      </c>
      <c r="B1221" s="14">
        <v>12</v>
      </c>
      <c r="C1221" s="14">
        <v>15</v>
      </c>
      <c r="D1221" s="14">
        <v>18</v>
      </c>
      <c r="E1221" s="14">
        <v>21</v>
      </c>
      <c r="F1221" s="14">
        <v>24</v>
      </c>
      <c r="G1221" s="14">
        <v>27</v>
      </c>
      <c r="H1221" s="14">
        <v>30</v>
      </c>
      <c r="I1221" s="4">
        <v>33</v>
      </c>
      <c r="J1221" s="15">
        <v>38</v>
      </c>
      <c r="K1221" s="1">
        <v>43</v>
      </c>
      <c r="L1221" s="4">
        <v>48</v>
      </c>
      <c r="M1221" s="4">
        <v>53</v>
      </c>
      <c r="N1221" s="4">
        <v>58</v>
      </c>
      <c r="O1221" s="4">
        <v>63</v>
      </c>
      <c r="P1221" s="4">
        <v>68</v>
      </c>
      <c r="Q1221" s="4">
        <v>73</v>
      </c>
      <c r="R1221" s="15">
        <v>83</v>
      </c>
      <c r="S1221" s="4">
        <v>93</v>
      </c>
      <c r="T1221" s="4">
        <v>103</v>
      </c>
      <c r="U1221" s="2">
        <v>113</v>
      </c>
      <c r="V1221" s="4">
        <v>123</v>
      </c>
      <c r="W1221" s="4">
        <v>133</v>
      </c>
      <c r="X1221" s="15">
        <v>148</v>
      </c>
      <c r="Y1221" s="4">
        <v>163</v>
      </c>
      <c r="Z1221" s="4">
        <v>178</v>
      </c>
      <c r="AA1221" s="4">
        <v>193</v>
      </c>
      <c r="AB1221" s="4">
        <v>208</v>
      </c>
      <c r="AC1221" s="4">
        <v>223</v>
      </c>
      <c r="AD1221" s="15">
        <v>243</v>
      </c>
      <c r="AE1221" s="1">
        <v>263</v>
      </c>
      <c r="AF1221" s="4">
        <v>283</v>
      </c>
      <c r="AG1221" s="4">
        <v>303</v>
      </c>
      <c r="AH1221" s="4">
        <v>323</v>
      </c>
      <c r="AI1221" s="4">
        <v>343</v>
      </c>
      <c r="AJ1221" s="4">
        <v>363</v>
      </c>
      <c r="AK1221" s="4">
        <v>383</v>
      </c>
      <c r="AL1221" s="4">
        <v>403</v>
      </c>
      <c r="AM1221" s="4">
        <v>423</v>
      </c>
      <c r="AN1221" s="4">
        <v>443</v>
      </c>
      <c r="AO1221" s="2">
        <v>463</v>
      </c>
      <c r="AP1221" s="4">
        <v>483</v>
      </c>
      <c r="AQ1221" s="4">
        <v>503</v>
      </c>
      <c r="AR1221" s="4">
        <v>523</v>
      </c>
      <c r="AS1221" s="4">
        <v>543</v>
      </c>
      <c r="AT1221" s="4">
        <v>563</v>
      </c>
      <c r="AU1221" s="4">
        <v>583</v>
      </c>
      <c r="AV1221" s="4">
        <v>603</v>
      </c>
      <c r="AW1221" s="4">
        <v>623</v>
      </c>
      <c r="AX1221" s="4">
        <v>643</v>
      </c>
      <c r="AY1221" s="1">
        <v>663</v>
      </c>
      <c r="AZ1221" s="4">
        <v>683</v>
      </c>
      <c r="BA1221" s="4">
        <v>703</v>
      </c>
      <c r="BB1221" s="4">
        <v>723</v>
      </c>
      <c r="BC1221" s="4">
        <v>743</v>
      </c>
      <c r="BD1221" s="4">
        <v>763</v>
      </c>
      <c r="BE1221" s="4">
        <v>783</v>
      </c>
      <c r="BF1221" s="4">
        <v>803</v>
      </c>
      <c r="BG1221" s="4">
        <v>823</v>
      </c>
      <c r="BH1221" s="4">
        <v>843</v>
      </c>
      <c r="BI1221" s="2">
        <v>863</v>
      </c>
      <c r="BJ1221" s="17" t="s">
        <v>0</v>
      </c>
    </row>
    <row r="1222" spans="1:62">
      <c r="A1222" s="4" t="s">
        <v>545</v>
      </c>
      <c r="B1222" s="14">
        <v>100</v>
      </c>
      <c r="C1222" s="14">
        <v>102</v>
      </c>
      <c r="D1222" s="14">
        <v>104</v>
      </c>
      <c r="E1222" s="14">
        <v>106</v>
      </c>
      <c r="F1222" s="14">
        <v>108</v>
      </c>
      <c r="G1222" s="14">
        <v>110</v>
      </c>
      <c r="H1222" s="14">
        <v>112</v>
      </c>
      <c r="I1222" s="4">
        <v>114</v>
      </c>
      <c r="J1222" s="15">
        <v>119</v>
      </c>
      <c r="K1222" s="1">
        <v>124</v>
      </c>
      <c r="L1222" s="4">
        <v>129</v>
      </c>
      <c r="M1222" s="4">
        <v>134</v>
      </c>
      <c r="N1222" s="4">
        <v>139</v>
      </c>
      <c r="O1222" s="4">
        <v>144</v>
      </c>
      <c r="P1222" s="4">
        <v>149</v>
      </c>
      <c r="Q1222" s="4">
        <v>154</v>
      </c>
      <c r="R1222" s="15">
        <v>162</v>
      </c>
      <c r="S1222" s="4">
        <v>170</v>
      </c>
      <c r="T1222" s="4">
        <v>178</v>
      </c>
      <c r="U1222" s="2">
        <v>186</v>
      </c>
      <c r="V1222" s="4">
        <v>194</v>
      </c>
      <c r="W1222" s="4">
        <v>202</v>
      </c>
      <c r="X1222" s="15">
        <v>213</v>
      </c>
      <c r="Y1222" s="4">
        <v>224</v>
      </c>
      <c r="Z1222" s="4">
        <v>235</v>
      </c>
      <c r="AA1222" s="4">
        <v>246</v>
      </c>
      <c r="AB1222" s="4">
        <v>257</v>
      </c>
      <c r="AC1222" s="4">
        <v>268</v>
      </c>
      <c r="AD1222" s="15">
        <v>282</v>
      </c>
      <c r="AE1222" s="1">
        <v>296</v>
      </c>
      <c r="AF1222" s="4">
        <v>310</v>
      </c>
      <c r="AG1222" s="4">
        <v>324</v>
      </c>
      <c r="AH1222" s="4">
        <v>338</v>
      </c>
      <c r="AI1222" s="4">
        <v>352</v>
      </c>
      <c r="AJ1222" s="4">
        <v>366</v>
      </c>
      <c r="AK1222" s="4">
        <v>380</v>
      </c>
      <c r="AL1222" s="4">
        <v>394</v>
      </c>
      <c r="AM1222" s="4">
        <v>408</v>
      </c>
      <c r="AN1222" s="4">
        <v>422</v>
      </c>
      <c r="AO1222" s="2">
        <v>436</v>
      </c>
      <c r="AP1222" s="4">
        <v>450</v>
      </c>
      <c r="AQ1222" s="4">
        <v>464</v>
      </c>
      <c r="AR1222" s="4">
        <v>478</v>
      </c>
      <c r="AS1222" s="4">
        <v>492</v>
      </c>
      <c r="AT1222" s="4">
        <v>506</v>
      </c>
      <c r="AU1222" s="4">
        <v>520</v>
      </c>
      <c r="AV1222" s="4">
        <v>534</v>
      </c>
      <c r="AW1222" s="4">
        <v>548</v>
      </c>
      <c r="AX1222" s="4">
        <v>562</v>
      </c>
      <c r="AY1222" s="1">
        <v>576</v>
      </c>
      <c r="AZ1222" s="4">
        <v>590</v>
      </c>
      <c r="BA1222" s="4">
        <v>604</v>
      </c>
      <c r="BB1222" s="4">
        <v>618</v>
      </c>
      <c r="BC1222" s="4">
        <v>632</v>
      </c>
      <c r="BD1222" s="4">
        <v>646</v>
      </c>
      <c r="BE1222" s="4">
        <v>660</v>
      </c>
      <c r="BF1222" s="4">
        <v>674</v>
      </c>
      <c r="BG1222" s="4">
        <v>688</v>
      </c>
      <c r="BH1222" s="4">
        <v>702</v>
      </c>
      <c r="BI1222" s="2">
        <v>716</v>
      </c>
      <c r="BJ1222" s="17" t="s">
        <v>0</v>
      </c>
    </row>
    <row r="1223" spans="1:62">
      <c r="A1223" s="4" t="s">
        <v>546</v>
      </c>
      <c r="B1223" s="14">
        <v>150</v>
      </c>
      <c r="C1223" s="14">
        <v>155</v>
      </c>
      <c r="D1223" s="14">
        <v>160</v>
      </c>
      <c r="E1223" s="14">
        <v>165</v>
      </c>
      <c r="F1223" s="14">
        <v>170</v>
      </c>
      <c r="G1223" s="14">
        <v>175</v>
      </c>
      <c r="H1223" s="14">
        <v>180</v>
      </c>
      <c r="I1223" s="4">
        <v>185</v>
      </c>
      <c r="J1223" s="15">
        <v>196</v>
      </c>
      <c r="K1223" s="1">
        <v>207</v>
      </c>
      <c r="L1223" s="4">
        <v>218</v>
      </c>
      <c r="M1223" s="4">
        <v>229</v>
      </c>
      <c r="N1223" s="4">
        <v>240</v>
      </c>
      <c r="O1223" s="4">
        <v>251</v>
      </c>
      <c r="P1223" s="4">
        <v>262</v>
      </c>
      <c r="Q1223" s="4">
        <v>273</v>
      </c>
      <c r="R1223" s="15">
        <v>290</v>
      </c>
      <c r="S1223" s="4">
        <v>307</v>
      </c>
      <c r="T1223" s="4">
        <v>324</v>
      </c>
      <c r="U1223" s="2">
        <v>341</v>
      </c>
      <c r="V1223" s="4">
        <v>358</v>
      </c>
      <c r="W1223" s="4">
        <v>375</v>
      </c>
      <c r="X1223" s="15">
        <v>398</v>
      </c>
      <c r="Y1223" s="4">
        <v>421</v>
      </c>
      <c r="Z1223" s="4">
        <v>444</v>
      </c>
      <c r="AA1223" s="4">
        <v>467</v>
      </c>
      <c r="AB1223" s="4">
        <v>490</v>
      </c>
      <c r="AC1223" s="4">
        <v>513</v>
      </c>
      <c r="AD1223" s="15">
        <v>542</v>
      </c>
      <c r="AE1223" s="1">
        <v>571</v>
      </c>
      <c r="AF1223" s="4">
        <v>600</v>
      </c>
      <c r="AG1223" s="4">
        <v>629</v>
      </c>
      <c r="AH1223" s="4">
        <v>658</v>
      </c>
      <c r="AI1223" s="4">
        <v>687</v>
      </c>
      <c r="AJ1223" s="4">
        <v>716</v>
      </c>
      <c r="AK1223" s="4">
        <v>745</v>
      </c>
      <c r="AL1223" s="4">
        <v>774</v>
      </c>
      <c r="AM1223" s="4">
        <v>803</v>
      </c>
      <c r="AN1223" s="4">
        <v>832</v>
      </c>
      <c r="AO1223" s="2">
        <v>861</v>
      </c>
      <c r="AP1223" s="4">
        <v>890</v>
      </c>
      <c r="AQ1223" s="4">
        <v>919</v>
      </c>
      <c r="AR1223" s="4">
        <v>948</v>
      </c>
      <c r="AS1223" s="4">
        <v>977</v>
      </c>
      <c r="AT1223" s="4">
        <v>1006</v>
      </c>
      <c r="AU1223" s="4">
        <v>1035</v>
      </c>
      <c r="AV1223" s="4">
        <v>1064</v>
      </c>
      <c r="AW1223" s="4">
        <v>1093</v>
      </c>
      <c r="AX1223" s="4">
        <v>1122</v>
      </c>
      <c r="AY1223" s="1">
        <v>1151</v>
      </c>
      <c r="AZ1223" s="4">
        <v>1180</v>
      </c>
      <c r="BA1223" s="4">
        <v>1209</v>
      </c>
      <c r="BB1223" s="4">
        <v>1238</v>
      </c>
      <c r="BC1223" s="4">
        <v>1267</v>
      </c>
      <c r="BD1223" s="4">
        <v>1296</v>
      </c>
      <c r="BE1223" s="4">
        <v>1325</v>
      </c>
      <c r="BF1223" s="4">
        <v>1354</v>
      </c>
      <c r="BG1223" s="4">
        <v>1383</v>
      </c>
      <c r="BH1223" s="4">
        <v>1412</v>
      </c>
      <c r="BI1223" s="2">
        <v>1441</v>
      </c>
      <c r="BJ1223" s="17" t="s">
        <v>0</v>
      </c>
    </row>
    <row r="1224" spans="1:62">
      <c r="A1224" s="4" t="s">
        <v>543</v>
      </c>
      <c r="B1224" s="14">
        <v>10</v>
      </c>
      <c r="C1224" s="14">
        <v>10.199999999999999</v>
      </c>
      <c r="D1224" s="14">
        <v>10.5</v>
      </c>
      <c r="E1224" s="14">
        <v>10.7</v>
      </c>
      <c r="F1224" s="14">
        <v>11</v>
      </c>
      <c r="G1224" s="14">
        <v>11.2</v>
      </c>
      <c r="H1224" s="14">
        <v>11.5</v>
      </c>
      <c r="I1224" s="4">
        <v>11.7</v>
      </c>
      <c r="J1224" s="15">
        <v>12</v>
      </c>
      <c r="K1224" s="1">
        <v>12.2</v>
      </c>
      <c r="L1224" s="4">
        <v>12.5</v>
      </c>
      <c r="M1224" s="4">
        <v>12.7</v>
      </c>
      <c r="N1224" s="4">
        <v>13</v>
      </c>
      <c r="O1224" s="4">
        <v>13.2</v>
      </c>
      <c r="P1224" s="4">
        <v>13.5</v>
      </c>
      <c r="Q1224" s="4">
        <v>13.7</v>
      </c>
      <c r="R1224" s="15">
        <v>14</v>
      </c>
      <c r="S1224" s="4">
        <v>14.2</v>
      </c>
      <c r="T1224" s="4">
        <v>14.5</v>
      </c>
      <c r="U1224" s="2">
        <v>14.7</v>
      </c>
      <c r="V1224" s="4">
        <v>15</v>
      </c>
      <c r="W1224" s="4">
        <v>15.2</v>
      </c>
      <c r="X1224" s="15">
        <v>15.5</v>
      </c>
      <c r="Y1224" s="4">
        <v>15.7</v>
      </c>
      <c r="Z1224" s="4">
        <v>16</v>
      </c>
      <c r="AA1224" s="4">
        <v>16.2</v>
      </c>
      <c r="AB1224" s="4">
        <v>16.5</v>
      </c>
      <c r="AC1224" s="4">
        <v>16.7</v>
      </c>
      <c r="AD1224" s="15">
        <v>17</v>
      </c>
      <c r="AE1224" s="1">
        <v>17.2</v>
      </c>
      <c r="AF1224" s="4">
        <v>17.5</v>
      </c>
      <c r="AG1224" s="4">
        <v>17.7</v>
      </c>
      <c r="AH1224" s="4">
        <v>18</v>
      </c>
      <c r="AI1224" s="4">
        <v>18.2</v>
      </c>
      <c r="AJ1224" s="4">
        <v>18.5</v>
      </c>
      <c r="AK1224" s="4">
        <v>18.7</v>
      </c>
      <c r="AL1224" s="4">
        <v>19</v>
      </c>
      <c r="AM1224" s="4">
        <v>19.2</v>
      </c>
      <c r="AN1224" s="4">
        <v>19.5</v>
      </c>
      <c r="AO1224" s="2">
        <v>19.7</v>
      </c>
      <c r="AP1224" s="4">
        <v>20</v>
      </c>
      <c r="AQ1224" s="4">
        <v>20.2</v>
      </c>
      <c r="AR1224" s="4">
        <v>20.5</v>
      </c>
      <c r="AS1224" s="4">
        <v>20.7</v>
      </c>
      <c r="AT1224" s="4">
        <v>21</v>
      </c>
      <c r="AU1224" s="4">
        <v>21.2</v>
      </c>
      <c r="AV1224" s="4">
        <v>21.5</v>
      </c>
      <c r="AW1224" s="4">
        <v>21.7</v>
      </c>
      <c r="AX1224" s="4">
        <v>22</v>
      </c>
      <c r="AY1224" s="1">
        <v>22.2</v>
      </c>
      <c r="AZ1224" s="4">
        <v>22.5</v>
      </c>
      <c r="BA1224" s="4">
        <v>22.7</v>
      </c>
      <c r="BB1224" s="4">
        <v>23</v>
      </c>
      <c r="BC1224" s="4">
        <v>23.2</v>
      </c>
      <c r="BD1224" s="4">
        <v>23.5</v>
      </c>
      <c r="BE1224" s="4">
        <v>23.7</v>
      </c>
      <c r="BF1224" s="4">
        <v>24</v>
      </c>
      <c r="BG1224" s="4">
        <v>24.2</v>
      </c>
      <c r="BH1224" s="4">
        <v>24.5</v>
      </c>
      <c r="BI1224" s="2">
        <v>24.7</v>
      </c>
      <c r="BJ1224" s="17" t="s">
        <v>0</v>
      </c>
    </row>
    <row r="1225" spans="1:62">
      <c r="A1225" s="4" t="s">
        <v>3</v>
      </c>
      <c r="B1225" s="14"/>
      <c r="C1225" s="14"/>
      <c r="D1225" s="14"/>
      <c r="E1225" s="14"/>
      <c r="F1225" s="14"/>
      <c r="G1225" s="14"/>
      <c r="H1225" s="14"/>
      <c r="J1225" s="15"/>
      <c r="R1225" s="15"/>
      <c r="X1225" s="15"/>
      <c r="AD1225" s="15"/>
      <c r="BJ1225" s="17"/>
    </row>
    <row r="1226" spans="1:62">
      <c r="A1226" s="4" t="s">
        <v>981</v>
      </c>
      <c r="B1226" s="14"/>
      <c r="C1226" s="14"/>
      <c r="D1226" s="14"/>
      <c r="E1226" s="14"/>
      <c r="F1226" s="14"/>
      <c r="G1226" s="14"/>
      <c r="H1226" s="14"/>
      <c r="J1226" s="15"/>
      <c r="R1226" s="15"/>
      <c r="X1226" s="15"/>
      <c r="AD1226" s="15"/>
      <c r="BJ1226" s="17"/>
    </row>
    <row r="1227" spans="1:62">
      <c r="A1227" s="4" t="s">
        <v>982</v>
      </c>
      <c r="B1227" s="14">
        <v>3.4</v>
      </c>
      <c r="C1227" s="14">
        <v>3.3</v>
      </c>
      <c r="D1227" s="14">
        <v>3.2</v>
      </c>
      <c r="E1227" s="14">
        <v>3.1</v>
      </c>
      <c r="F1227" s="14">
        <v>3</v>
      </c>
      <c r="G1227" s="14">
        <v>2.9</v>
      </c>
      <c r="H1227" s="14">
        <v>2.8</v>
      </c>
      <c r="I1227" s="4">
        <v>2.7</v>
      </c>
      <c r="J1227" s="15">
        <v>2.6</v>
      </c>
      <c r="K1227" s="1">
        <v>2.5</v>
      </c>
      <c r="L1227" s="4">
        <v>2.4</v>
      </c>
      <c r="M1227" s="4">
        <v>2.2999999999999998</v>
      </c>
      <c r="N1227" s="4">
        <v>2.2000000000000002</v>
      </c>
      <c r="O1227" s="4">
        <v>2.1</v>
      </c>
      <c r="P1227" s="4">
        <v>2</v>
      </c>
      <c r="Q1227" s="4">
        <v>1.9</v>
      </c>
      <c r="R1227" s="15">
        <v>1.8</v>
      </c>
      <c r="S1227" s="4">
        <v>1.7</v>
      </c>
      <c r="T1227" s="4">
        <v>1.6</v>
      </c>
      <c r="U1227" s="2">
        <v>1.5</v>
      </c>
      <c r="V1227" s="4" t="s">
        <v>0</v>
      </c>
      <c r="X1227" s="15"/>
      <c r="AD1227" s="15"/>
      <c r="BJ1227" s="17"/>
    </row>
    <row r="1228" spans="1:62">
      <c r="A1228" s="4" t="s">
        <v>983</v>
      </c>
      <c r="B1228" s="14">
        <v>5</v>
      </c>
      <c r="C1228" s="14">
        <v>7</v>
      </c>
      <c r="D1228" s="14">
        <v>9</v>
      </c>
      <c r="E1228" s="14">
        <v>11</v>
      </c>
      <c r="F1228" s="14">
        <v>13</v>
      </c>
      <c r="G1228" s="14">
        <v>15</v>
      </c>
      <c r="H1228" s="14">
        <v>17</v>
      </c>
      <c r="I1228" s="4">
        <v>19</v>
      </c>
      <c r="J1228" s="15">
        <v>21</v>
      </c>
      <c r="K1228" s="1">
        <v>23</v>
      </c>
      <c r="L1228" s="4">
        <v>25</v>
      </c>
      <c r="M1228" s="4">
        <v>27</v>
      </c>
      <c r="N1228" s="4">
        <v>29</v>
      </c>
      <c r="O1228" s="4">
        <v>31</v>
      </c>
      <c r="P1228" s="4">
        <v>33</v>
      </c>
      <c r="Q1228" s="4">
        <v>35</v>
      </c>
      <c r="R1228" s="15">
        <v>37</v>
      </c>
      <c r="S1228" s="4">
        <v>39</v>
      </c>
      <c r="T1228" s="4">
        <v>41</v>
      </c>
      <c r="U1228" s="2">
        <v>43</v>
      </c>
      <c r="V1228" s="4">
        <v>45</v>
      </c>
      <c r="W1228" s="4">
        <v>47</v>
      </c>
      <c r="X1228" s="15">
        <v>49</v>
      </c>
      <c r="Y1228" s="4">
        <v>51</v>
      </c>
      <c r="Z1228" s="4">
        <v>53</v>
      </c>
      <c r="AA1228" s="4">
        <v>55</v>
      </c>
      <c r="AB1228" s="4">
        <v>57</v>
      </c>
      <c r="AC1228" s="4">
        <v>59</v>
      </c>
      <c r="AD1228" s="15">
        <v>61</v>
      </c>
      <c r="AE1228" s="1">
        <v>63</v>
      </c>
      <c r="AF1228" s="4">
        <v>65</v>
      </c>
      <c r="AG1228" s="4">
        <v>65</v>
      </c>
      <c r="AH1228" s="4">
        <v>65</v>
      </c>
      <c r="AI1228" s="4">
        <v>65</v>
      </c>
      <c r="AJ1228" s="4">
        <v>65</v>
      </c>
      <c r="AK1228" s="4">
        <v>65</v>
      </c>
      <c r="AL1228" s="4">
        <v>65</v>
      </c>
      <c r="AM1228" s="4">
        <v>65</v>
      </c>
      <c r="AN1228" s="4">
        <v>65</v>
      </c>
      <c r="AO1228" s="2">
        <v>65</v>
      </c>
      <c r="AP1228" s="4">
        <v>65</v>
      </c>
      <c r="AQ1228" s="4">
        <v>65</v>
      </c>
      <c r="AR1228" s="4">
        <v>65</v>
      </c>
      <c r="AS1228" s="4">
        <v>65</v>
      </c>
      <c r="AT1228" s="4">
        <v>65</v>
      </c>
      <c r="AU1228" s="4">
        <v>65</v>
      </c>
      <c r="AV1228" s="4">
        <v>65</v>
      </c>
      <c r="AW1228" s="4">
        <v>65</v>
      </c>
      <c r="AX1228" s="4">
        <v>65</v>
      </c>
      <c r="AY1228" s="1">
        <v>65</v>
      </c>
      <c r="AZ1228" s="4">
        <v>65</v>
      </c>
      <c r="BA1228" s="4">
        <v>65</v>
      </c>
      <c r="BB1228" s="4">
        <v>65</v>
      </c>
      <c r="BC1228" s="4">
        <v>65</v>
      </c>
      <c r="BD1228" s="4">
        <v>65</v>
      </c>
      <c r="BE1228" s="4">
        <v>65</v>
      </c>
      <c r="BF1228" s="4">
        <v>65</v>
      </c>
      <c r="BG1228" s="4">
        <v>65</v>
      </c>
      <c r="BH1228" s="4">
        <v>65</v>
      </c>
      <c r="BI1228" s="2">
        <v>65</v>
      </c>
      <c r="BJ1228" s="17" t="s">
        <v>0</v>
      </c>
    </row>
    <row r="1229" spans="1:62">
      <c r="A1229" s="4" t="s">
        <v>629</v>
      </c>
      <c r="B1229" s="14">
        <v>8</v>
      </c>
      <c r="C1229" s="14">
        <v>16</v>
      </c>
      <c r="D1229" s="14">
        <v>24</v>
      </c>
      <c r="E1229" s="14">
        <v>32</v>
      </c>
      <c r="F1229" s="14">
        <v>40</v>
      </c>
      <c r="G1229" s="14">
        <v>48</v>
      </c>
      <c r="H1229" s="14">
        <v>56</v>
      </c>
      <c r="I1229" s="4">
        <v>64</v>
      </c>
      <c r="J1229" s="15">
        <v>72</v>
      </c>
      <c r="K1229" s="1">
        <v>80</v>
      </c>
      <c r="L1229" s="4">
        <v>88</v>
      </c>
      <c r="M1229" s="4">
        <v>96</v>
      </c>
      <c r="N1229" s="4">
        <v>104</v>
      </c>
      <c r="O1229" s="4">
        <v>112</v>
      </c>
      <c r="P1229" s="4">
        <v>120</v>
      </c>
      <c r="Q1229" s="4">
        <v>128</v>
      </c>
      <c r="R1229" s="15">
        <v>136</v>
      </c>
      <c r="S1229" s="4">
        <v>144</v>
      </c>
      <c r="T1229" s="4">
        <v>152</v>
      </c>
      <c r="U1229" s="2">
        <v>160</v>
      </c>
      <c r="V1229" s="4">
        <v>168</v>
      </c>
      <c r="W1229" s="4">
        <v>176</v>
      </c>
      <c r="X1229" s="15">
        <v>184</v>
      </c>
      <c r="Y1229" s="4">
        <v>192</v>
      </c>
      <c r="Z1229" s="4">
        <v>200</v>
      </c>
      <c r="AA1229" s="4">
        <v>208</v>
      </c>
      <c r="AB1229" s="4">
        <v>216</v>
      </c>
      <c r="AC1229" s="4">
        <v>224</v>
      </c>
      <c r="AD1229" s="15">
        <v>232</v>
      </c>
      <c r="AE1229" s="1">
        <v>240</v>
      </c>
      <c r="AF1229" s="4">
        <v>248</v>
      </c>
      <c r="AG1229" s="4">
        <v>256</v>
      </c>
      <c r="AH1229" s="4">
        <v>264</v>
      </c>
      <c r="AI1229" s="4">
        <v>272</v>
      </c>
      <c r="AJ1229" s="4">
        <v>280</v>
      </c>
      <c r="AK1229" s="4">
        <v>288</v>
      </c>
      <c r="AL1229" s="4">
        <v>296</v>
      </c>
      <c r="AM1229" s="4">
        <v>304</v>
      </c>
      <c r="AN1229" s="4">
        <v>312</v>
      </c>
      <c r="AO1229" s="2">
        <v>320</v>
      </c>
      <c r="AP1229" s="4">
        <v>328</v>
      </c>
      <c r="AQ1229" s="4">
        <v>336</v>
      </c>
      <c r="AR1229" s="4">
        <v>344</v>
      </c>
      <c r="AS1229" s="4">
        <v>352</v>
      </c>
      <c r="AT1229" s="4">
        <v>360</v>
      </c>
      <c r="AU1229" s="4">
        <v>368</v>
      </c>
      <c r="AV1229" s="4">
        <v>376</v>
      </c>
      <c r="AW1229" s="4">
        <v>384</v>
      </c>
      <c r="AX1229" s="4">
        <v>392</v>
      </c>
      <c r="AY1229" s="1">
        <v>400</v>
      </c>
      <c r="AZ1229" s="4">
        <v>408</v>
      </c>
      <c r="BA1229" s="4">
        <v>416</v>
      </c>
      <c r="BB1229" s="4">
        <v>424</v>
      </c>
      <c r="BC1229" s="4">
        <v>432</v>
      </c>
      <c r="BD1229" s="4">
        <v>440</v>
      </c>
      <c r="BE1229" s="4">
        <v>448</v>
      </c>
      <c r="BF1229" s="4">
        <v>456</v>
      </c>
      <c r="BG1229" s="4">
        <v>464</v>
      </c>
      <c r="BH1229" s="4">
        <v>472</v>
      </c>
      <c r="BI1229" s="2">
        <v>480</v>
      </c>
      <c r="BJ1229" s="17" t="s">
        <v>0</v>
      </c>
    </row>
    <row r="1230" spans="1:62">
      <c r="A1230" s="4" t="s">
        <v>619</v>
      </c>
      <c r="B1230" s="14">
        <v>120</v>
      </c>
      <c r="C1230" s="14">
        <v>136</v>
      </c>
      <c r="D1230" s="14">
        <v>152</v>
      </c>
      <c r="E1230" s="14">
        <v>168</v>
      </c>
      <c r="F1230" s="14">
        <v>184</v>
      </c>
      <c r="G1230" s="14">
        <v>200</v>
      </c>
      <c r="H1230" s="14">
        <v>216</v>
      </c>
      <c r="I1230" s="4">
        <v>232</v>
      </c>
      <c r="J1230" s="15">
        <v>248</v>
      </c>
      <c r="K1230" s="1">
        <v>264</v>
      </c>
      <c r="L1230" s="4">
        <v>280</v>
      </c>
      <c r="M1230" s="4">
        <v>296</v>
      </c>
      <c r="N1230" s="4">
        <v>312</v>
      </c>
      <c r="O1230" s="4">
        <v>328</v>
      </c>
      <c r="P1230" s="4">
        <v>344</v>
      </c>
      <c r="Q1230" s="4">
        <v>360</v>
      </c>
      <c r="R1230" s="15">
        <v>376</v>
      </c>
      <c r="S1230" s="4">
        <v>392</v>
      </c>
      <c r="T1230" s="4">
        <v>408</v>
      </c>
      <c r="U1230" s="2">
        <v>424</v>
      </c>
      <c r="V1230" s="4">
        <v>440</v>
      </c>
      <c r="W1230" s="4">
        <v>456</v>
      </c>
      <c r="X1230" s="15">
        <v>472</v>
      </c>
      <c r="Y1230" s="4">
        <v>488</v>
      </c>
      <c r="Z1230" s="4">
        <v>504</v>
      </c>
      <c r="AA1230" s="4">
        <v>520</v>
      </c>
      <c r="AB1230" s="4">
        <v>536</v>
      </c>
      <c r="AC1230" s="4">
        <v>552</v>
      </c>
      <c r="AD1230" s="15">
        <v>568</v>
      </c>
      <c r="AE1230" s="1">
        <v>584</v>
      </c>
      <c r="AF1230" s="4">
        <v>600</v>
      </c>
      <c r="AG1230" s="4">
        <v>616</v>
      </c>
      <c r="AH1230" s="4">
        <v>632</v>
      </c>
      <c r="AI1230" s="4">
        <v>648</v>
      </c>
      <c r="AJ1230" s="4">
        <v>664</v>
      </c>
      <c r="AK1230" s="4">
        <v>680</v>
      </c>
      <c r="AL1230" s="4">
        <v>696</v>
      </c>
      <c r="AM1230" s="4">
        <v>712</v>
      </c>
      <c r="AN1230" s="4">
        <v>728</v>
      </c>
      <c r="AO1230" s="2">
        <v>744</v>
      </c>
      <c r="AP1230" s="4">
        <v>760</v>
      </c>
      <c r="AQ1230" s="4">
        <v>776</v>
      </c>
      <c r="AR1230" s="4">
        <v>792</v>
      </c>
      <c r="AS1230" s="4">
        <v>808</v>
      </c>
      <c r="AT1230" s="4">
        <v>824</v>
      </c>
      <c r="AU1230" s="4">
        <v>840</v>
      </c>
      <c r="AV1230" s="4">
        <v>856</v>
      </c>
      <c r="AW1230" s="4">
        <v>872</v>
      </c>
      <c r="AX1230" s="4">
        <v>888</v>
      </c>
      <c r="AY1230" s="1">
        <v>904</v>
      </c>
      <c r="AZ1230" s="4">
        <v>920</v>
      </c>
      <c r="BA1230" s="4">
        <v>936</v>
      </c>
      <c r="BB1230" s="4">
        <v>952</v>
      </c>
      <c r="BC1230" s="4">
        <v>968</v>
      </c>
      <c r="BD1230" s="4">
        <v>984</v>
      </c>
      <c r="BE1230" s="4">
        <v>1000</v>
      </c>
      <c r="BF1230" s="4">
        <v>1016</v>
      </c>
      <c r="BG1230" s="4">
        <v>1032</v>
      </c>
      <c r="BH1230" s="4">
        <v>1048</v>
      </c>
      <c r="BI1230" s="2">
        <v>1064</v>
      </c>
      <c r="BJ1230" s="17" t="s">
        <v>0</v>
      </c>
    </row>
    <row r="1231" spans="1:62">
      <c r="A1231" s="4" t="s">
        <v>984</v>
      </c>
      <c r="B1231" s="14">
        <v>10</v>
      </c>
      <c r="C1231" s="14">
        <v>12</v>
      </c>
      <c r="D1231" s="14">
        <v>14</v>
      </c>
      <c r="E1231" s="14">
        <v>16</v>
      </c>
      <c r="F1231" s="14">
        <v>18</v>
      </c>
      <c r="G1231" s="14">
        <v>20</v>
      </c>
      <c r="H1231" s="14">
        <v>22</v>
      </c>
      <c r="I1231" s="4">
        <v>24</v>
      </c>
      <c r="J1231" s="15">
        <v>26</v>
      </c>
      <c r="K1231" s="1">
        <v>28</v>
      </c>
      <c r="L1231" s="4">
        <v>30</v>
      </c>
      <c r="M1231" s="4">
        <v>32</v>
      </c>
      <c r="N1231" s="4">
        <v>34</v>
      </c>
      <c r="O1231" s="4">
        <v>36</v>
      </c>
      <c r="P1231" s="4">
        <v>38</v>
      </c>
      <c r="Q1231" s="4">
        <v>40</v>
      </c>
      <c r="R1231" s="15">
        <v>42</v>
      </c>
      <c r="S1231" s="4">
        <v>44</v>
      </c>
      <c r="T1231" s="4">
        <v>46</v>
      </c>
      <c r="U1231" s="2">
        <v>48</v>
      </c>
      <c r="V1231" s="4">
        <v>50</v>
      </c>
      <c r="W1231" s="4">
        <v>52</v>
      </c>
      <c r="X1231" s="15">
        <v>54</v>
      </c>
      <c r="Y1231" s="4">
        <v>56</v>
      </c>
      <c r="Z1231" s="4">
        <v>58</v>
      </c>
      <c r="AA1231" s="4">
        <v>60</v>
      </c>
      <c r="AB1231" s="4">
        <v>62</v>
      </c>
      <c r="AC1231" s="4">
        <v>64</v>
      </c>
      <c r="AD1231" s="15">
        <v>66</v>
      </c>
      <c r="AE1231" s="1">
        <v>68</v>
      </c>
      <c r="AF1231" s="4">
        <v>70</v>
      </c>
      <c r="AG1231" s="4">
        <v>72</v>
      </c>
      <c r="AH1231" s="4">
        <v>74</v>
      </c>
      <c r="AI1231" s="4">
        <v>76</v>
      </c>
      <c r="AJ1231" s="4">
        <v>78</v>
      </c>
      <c r="AK1231" s="4">
        <v>80</v>
      </c>
      <c r="AL1231" s="4">
        <v>82</v>
      </c>
      <c r="AM1231" s="4">
        <v>84</v>
      </c>
      <c r="AN1231" s="4">
        <v>86</v>
      </c>
      <c r="AO1231" s="2">
        <v>88</v>
      </c>
      <c r="AP1231" s="4">
        <v>90</v>
      </c>
      <c r="AQ1231" s="4">
        <v>92</v>
      </c>
      <c r="AR1231" s="4">
        <v>94</v>
      </c>
      <c r="AS1231" s="4">
        <v>96</v>
      </c>
      <c r="AT1231" s="4">
        <v>98</v>
      </c>
      <c r="AU1231" s="4">
        <v>100</v>
      </c>
      <c r="AV1231" s="4">
        <v>102</v>
      </c>
      <c r="AW1231" s="4">
        <v>104</v>
      </c>
      <c r="AX1231" s="4">
        <v>106</v>
      </c>
      <c r="AY1231" s="1">
        <v>108</v>
      </c>
      <c r="AZ1231" s="4">
        <v>110</v>
      </c>
      <c r="BA1231" s="4">
        <v>112</v>
      </c>
      <c r="BB1231" s="4">
        <v>114</v>
      </c>
      <c r="BC1231" s="4">
        <v>116</v>
      </c>
      <c r="BD1231" s="4">
        <v>118</v>
      </c>
      <c r="BE1231" s="4">
        <v>120</v>
      </c>
      <c r="BF1231" s="4">
        <v>122</v>
      </c>
      <c r="BG1231" s="4">
        <v>124</v>
      </c>
      <c r="BH1231" s="4">
        <v>126</v>
      </c>
      <c r="BI1231" s="2">
        <v>128</v>
      </c>
      <c r="BJ1231" s="17" t="s">
        <v>0</v>
      </c>
    </row>
    <row r="1232" spans="1:62">
      <c r="A1232" s="4" t="s">
        <v>543</v>
      </c>
      <c r="B1232" s="14">
        <v>5</v>
      </c>
      <c r="C1232" s="14">
        <v>6</v>
      </c>
      <c r="D1232" s="14">
        <v>7</v>
      </c>
      <c r="E1232" s="14">
        <v>8</v>
      </c>
      <c r="F1232" s="14">
        <v>9</v>
      </c>
      <c r="G1232" s="14">
        <v>10</v>
      </c>
      <c r="H1232" s="14">
        <v>11</v>
      </c>
      <c r="I1232" s="4">
        <v>12</v>
      </c>
      <c r="J1232" s="15">
        <v>13</v>
      </c>
      <c r="K1232" s="1">
        <v>14</v>
      </c>
      <c r="L1232" s="4">
        <v>15</v>
      </c>
      <c r="M1232" s="4">
        <v>16</v>
      </c>
      <c r="N1232" s="4">
        <v>17</v>
      </c>
      <c r="O1232" s="4">
        <v>18</v>
      </c>
      <c r="P1232" s="4">
        <v>19</v>
      </c>
      <c r="Q1232" s="4">
        <v>20</v>
      </c>
      <c r="R1232" s="15">
        <v>21</v>
      </c>
      <c r="S1232" s="4">
        <v>22</v>
      </c>
      <c r="T1232" s="4">
        <v>23</v>
      </c>
      <c r="U1232" s="2">
        <v>24</v>
      </c>
      <c r="V1232" s="4">
        <v>25</v>
      </c>
      <c r="W1232" s="4">
        <v>26</v>
      </c>
      <c r="X1232" s="15">
        <v>27</v>
      </c>
      <c r="Y1232" s="4">
        <v>28</v>
      </c>
      <c r="Z1232" s="4">
        <v>29</v>
      </c>
      <c r="AA1232" s="4">
        <v>30</v>
      </c>
      <c r="AB1232" s="4">
        <v>31</v>
      </c>
      <c r="AC1232" s="4">
        <v>32</v>
      </c>
      <c r="AD1232" s="15">
        <v>33</v>
      </c>
      <c r="AE1232" s="1">
        <v>34</v>
      </c>
      <c r="AF1232" s="4">
        <v>35</v>
      </c>
      <c r="AG1232" s="4">
        <v>36</v>
      </c>
      <c r="AH1232" s="4">
        <v>37</v>
      </c>
      <c r="AI1232" s="4">
        <v>38</v>
      </c>
      <c r="AJ1232" s="4">
        <v>39</v>
      </c>
      <c r="AK1232" s="4">
        <v>40</v>
      </c>
      <c r="AL1232" s="4">
        <v>41</v>
      </c>
      <c r="AM1232" s="4">
        <v>42</v>
      </c>
      <c r="AN1232" s="4">
        <v>43</v>
      </c>
      <c r="AO1232" s="2">
        <v>44</v>
      </c>
      <c r="AP1232" s="4">
        <v>45</v>
      </c>
      <c r="AQ1232" s="4">
        <v>46</v>
      </c>
      <c r="AR1232" s="4">
        <v>47</v>
      </c>
      <c r="AS1232" s="4">
        <v>48</v>
      </c>
      <c r="AT1232" s="4">
        <v>49</v>
      </c>
      <c r="AU1232" s="4">
        <v>50</v>
      </c>
      <c r="AV1232" s="4">
        <v>51</v>
      </c>
      <c r="AW1232" s="4">
        <v>52</v>
      </c>
      <c r="AX1232" s="4">
        <v>53</v>
      </c>
      <c r="AY1232" s="1">
        <v>54</v>
      </c>
      <c r="AZ1232" s="4">
        <v>55</v>
      </c>
      <c r="BA1232" s="4">
        <v>56</v>
      </c>
      <c r="BB1232" s="4">
        <v>57</v>
      </c>
      <c r="BC1232" s="4">
        <v>58</v>
      </c>
      <c r="BD1232" s="4">
        <v>59</v>
      </c>
      <c r="BE1232" s="4">
        <v>60</v>
      </c>
      <c r="BF1232" s="4">
        <v>61</v>
      </c>
      <c r="BG1232" s="4">
        <v>62</v>
      </c>
      <c r="BH1232" s="4">
        <v>63</v>
      </c>
      <c r="BI1232" s="2">
        <v>64</v>
      </c>
      <c r="BJ1232" s="17" t="s">
        <v>0</v>
      </c>
    </row>
    <row r="1233" spans="1:62">
      <c r="A1233" s="4" t="s">
        <v>3</v>
      </c>
      <c r="B1233" s="14"/>
      <c r="C1233" s="14"/>
      <c r="D1233" s="14"/>
      <c r="E1233" s="14"/>
      <c r="F1233" s="14"/>
      <c r="G1233" s="14"/>
      <c r="H1233" s="14"/>
      <c r="J1233" s="15"/>
      <c r="R1233" s="15"/>
      <c r="X1233" s="15"/>
      <c r="AD1233" s="15"/>
      <c r="BJ1233" s="17"/>
    </row>
    <row r="1234" spans="1:62">
      <c r="A1234" s="4" t="s">
        <v>985</v>
      </c>
      <c r="B1234" s="14"/>
      <c r="C1234" s="14"/>
      <c r="D1234" s="14"/>
      <c r="E1234" s="14"/>
      <c r="F1234" s="14"/>
      <c r="G1234" s="14"/>
      <c r="H1234" s="14"/>
      <c r="J1234" s="15"/>
      <c r="R1234" s="15"/>
      <c r="X1234" s="15"/>
      <c r="AD1234" s="15"/>
      <c r="BJ1234" s="17"/>
    </row>
    <row r="1235" spans="1:62">
      <c r="A1235" s="4" t="s">
        <v>965</v>
      </c>
      <c r="B1235" s="14">
        <v>30</v>
      </c>
      <c r="C1235" s="14">
        <v>35</v>
      </c>
      <c r="D1235" s="14">
        <v>40</v>
      </c>
      <c r="E1235" s="14">
        <v>45</v>
      </c>
      <c r="F1235" s="14">
        <v>50</v>
      </c>
      <c r="G1235" s="14">
        <v>55</v>
      </c>
      <c r="H1235" s="14">
        <v>60</v>
      </c>
      <c r="I1235" s="4">
        <v>65</v>
      </c>
      <c r="J1235" s="15">
        <v>70</v>
      </c>
      <c r="K1235" s="1">
        <v>75</v>
      </c>
      <c r="L1235" s="4">
        <v>80</v>
      </c>
      <c r="M1235" s="4">
        <v>85</v>
      </c>
      <c r="N1235" s="4">
        <v>90</v>
      </c>
      <c r="O1235" s="4">
        <v>95</v>
      </c>
      <c r="P1235" s="4">
        <v>100</v>
      </c>
      <c r="Q1235" s="4">
        <v>105</v>
      </c>
      <c r="R1235" s="15">
        <v>110</v>
      </c>
      <c r="S1235" s="4">
        <v>115</v>
      </c>
      <c r="T1235" s="4">
        <v>120</v>
      </c>
      <c r="U1235" s="2">
        <v>125</v>
      </c>
      <c r="V1235" s="4">
        <v>130</v>
      </c>
      <c r="W1235" s="4">
        <v>135</v>
      </c>
      <c r="X1235" s="15">
        <v>140</v>
      </c>
      <c r="Y1235" s="4">
        <v>145</v>
      </c>
      <c r="Z1235" s="4">
        <v>150</v>
      </c>
      <c r="AA1235" s="4">
        <v>155</v>
      </c>
      <c r="AB1235" s="4">
        <v>160</v>
      </c>
      <c r="AC1235" s="4">
        <v>165</v>
      </c>
      <c r="AD1235" s="15">
        <v>170</v>
      </c>
      <c r="AE1235" s="1">
        <v>175</v>
      </c>
      <c r="AF1235" s="4">
        <v>180</v>
      </c>
      <c r="AG1235" s="4">
        <v>185</v>
      </c>
      <c r="AH1235" s="4">
        <v>190</v>
      </c>
      <c r="AI1235" s="4">
        <v>195</v>
      </c>
      <c r="AJ1235" s="4">
        <v>200</v>
      </c>
      <c r="AK1235" s="4">
        <v>205</v>
      </c>
      <c r="AL1235" s="4">
        <v>210</v>
      </c>
      <c r="AM1235" s="4">
        <v>215</v>
      </c>
      <c r="AN1235" s="4">
        <v>220</v>
      </c>
      <c r="AO1235" s="2">
        <v>225</v>
      </c>
      <c r="AP1235" s="4">
        <v>230</v>
      </c>
      <c r="AQ1235" s="4">
        <v>235</v>
      </c>
      <c r="AR1235" s="4">
        <v>240</v>
      </c>
      <c r="AS1235" s="4">
        <v>245</v>
      </c>
      <c r="AT1235" s="4">
        <v>250</v>
      </c>
      <c r="AU1235" s="4">
        <v>255</v>
      </c>
      <c r="AV1235" s="4">
        <v>260</v>
      </c>
      <c r="AW1235" s="4">
        <v>265</v>
      </c>
      <c r="AX1235" s="4">
        <v>270</v>
      </c>
      <c r="AY1235" s="1">
        <v>275</v>
      </c>
      <c r="AZ1235" s="4">
        <v>280</v>
      </c>
      <c r="BA1235" s="4">
        <v>285</v>
      </c>
      <c r="BB1235" s="4">
        <v>290</v>
      </c>
      <c r="BC1235" s="4">
        <v>295</v>
      </c>
      <c r="BD1235" s="4">
        <v>300</v>
      </c>
      <c r="BE1235" s="4">
        <v>305</v>
      </c>
      <c r="BF1235" s="4">
        <v>310</v>
      </c>
      <c r="BG1235" s="4">
        <v>315</v>
      </c>
      <c r="BH1235" s="4">
        <v>320</v>
      </c>
      <c r="BI1235" s="2">
        <v>325</v>
      </c>
      <c r="BJ1235" s="17" t="s">
        <v>0</v>
      </c>
    </row>
    <row r="1236" spans="1:62">
      <c r="A1236" s="4" t="s">
        <v>966</v>
      </c>
      <c r="B1236" s="14">
        <v>50</v>
      </c>
      <c r="C1236" s="14">
        <v>60</v>
      </c>
      <c r="D1236" s="14">
        <v>70</v>
      </c>
      <c r="E1236" s="14">
        <v>80</v>
      </c>
      <c r="F1236" s="14">
        <v>90</v>
      </c>
      <c r="G1236" s="14">
        <v>100</v>
      </c>
      <c r="H1236" s="14">
        <v>110</v>
      </c>
      <c r="I1236" s="4">
        <v>120</v>
      </c>
      <c r="J1236" s="15">
        <v>130</v>
      </c>
      <c r="K1236" s="1">
        <v>140</v>
      </c>
      <c r="L1236" s="4">
        <v>150</v>
      </c>
      <c r="M1236" s="4">
        <v>160</v>
      </c>
      <c r="N1236" s="4">
        <v>170</v>
      </c>
      <c r="O1236" s="4">
        <v>180</v>
      </c>
      <c r="P1236" s="4">
        <v>190</v>
      </c>
      <c r="Q1236" s="4">
        <v>200</v>
      </c>
      <c r="R1236" s="15">
        <v>210</v>
      </c>
      <c r="S1236" s="4">
        <v>220</v>
      </c>
      <c r="T1236" s="4">
        <v>230</v>
      </c>
      <c r="U1236" s="2">
        <v>240</v>
      </c>
      <c r="V1236" s="4">
        <v>250</v>
      </c>
      <c r="W1236" s="4">
        <v>260</v>
      </c>
      <c r="X1236" s="15">
        <v>270</v>
      </c>
      <c r="Y1236" s="4">
        <v>280</v>
      </c>
      <c r="Z1236" s="4">
        <v>290</v>
      </c>
      <c r="AA1236" s="4">
        <v>300</v>
      </c>
      <c r="AB1236" s="4">
        <v>310</v>
      </c>
      <c r="AC1236" s="4">
        <v>320</v>
      </c>
      <c r="AD1236" s="15">
        <v>330</v>
      </c>
      <c r="AE1236" s="1">
        <v>340</v>
      </c>
      <c r="AF1236" s="4">
        <v>350</v>
      </c>
      <c r="AG1236" s="4">
        <v>360</v>
      </c>
      <c r="AH1236" s="4">
        <v>370</v>
      </c>
      <c r="AI1236" s="4">
        <v>380</v>
      </c>
      <c r="AJ1236" s="4">
        <v>390</v>
      </c>
      <c r="AK1236" s="4">
        <v>400</v>
      </c>
      <c r="AL1236" s="4">
        <v>410</v>
      </c>
      <c r="AM1236" s="4">
        <v>420</v>
      </c>
      <c r="AN1236" s="4">
        <v>430</v>
      </c>
      <c r="AO1236" s="2">
        <v>440</v>
      </c>
      <c r="AP1236" s="4">
        <v>450</v>
      </c>
      <c r="AQ1236" s="4">
        <v>460</v>
      </c>
      <c r="AR1236" s="4">
        <v>470</v>
      </c>
      <c r="AS1236" s="4">
        <v>480</v>
      </c>
      <c r="AT1236" s="4">
        <v>490</v>
      </c>
      <c r="AU1236" s="4">
        <v>500</v>
      </c>
      <c r="AV1236" s="4">
        <v>510</v>
      </c>
      <c r="AW1236" s="4">
        <v>520</v>
      </c>
      <c r="AX1236" s="4">
        <v>530</v>
      </c>
      <c r="AY1236" s="1">
        <v>540</v>
      </c>
      <c r="AZ1236" s="4">
        <v>550</v>
      </c>
      <c r="BA1236" s="4">
        <v>560</v>
      </c>
      <c r="BB1236" s="4">
        <v>570</v>
      </c>
      <c r="BC1236" s="4">
        <v>580</v>
      </c>
      <c r="BD1236" s="4">
        <v>590</v>
      </c>
      <c r="BE1236" s="4">
        <v>600</v>
      </c>
      <c r="BF1236" s="4">
        <v>610</v>
      </c>
      <c r="BG1236" s="4">
        <v>620</v>
      </c>
      <c r="BH1236" s="4">
        <v>630</v>
      </c>
      <c r="BI1236" s="2">
        <v>640</v>
      </c>
      <c r="BJ1236" s="17" t="s">
        <v>0</v>
      </c>
    </row>
    <row r="1237" spans="1:62">
      <c r="A1237" s="4" t="s">
        <v>986</v>
      </c>
      <c r="B1237" s="14">
        <v>10</v>
      </c>
      <c r="C1237" s="14">
        <v>10.5</v>
      </c>
      <c r="D1237" s="14">
        <v>11</v>
      </c>
      <c r="E1237" s="14">
        <v>11.5</v>
      </c>
      <c r="F1237" s="14">
        <v>12</v>
      </c>
      <c r="G1237" s="14">
        <v>12.5</v>
      </c>
      <c r="H1237" s="14">
        <v>13</v>
      </c>
      <c r="I1237" s="4">
        <v>13.5</v>
      </c>
      <c r="J1237" s="15">
        <v>14</v>
      </c>
      <c r="K1237" s="1">
        <v>14.5</v>
      </c>
      <c r="L1237" s="4">
        <v>15</v>
      </c>
      <c r="M1237" s="4">
        <v>15.5</v>
      </c>
      <c r="N1237" s="4">
        <v>16</v>
      </c>
      <c r="O1237" s="4">
        <v>16.5</v>
      </c>
      <c r="P1237" s="4">
        <v>17</v>
      </c>
      <c r="Q1237" s="4">
        <v>17.5</v>
      </c>
      <c r="R1237" s="15">
        <v>18</v>
      </c>
      <c r="S1237" s="4">
        <v>18.5</v>
      </c>
      <c r="T1237" s="4">
        <v>19</v>
      </c>
      <c r="U1237" s="2">
        <v>19.5</v>
      </c>
      <c r="V1237" s="4">
        <v>20</v>
      </c>
      <c r="W1237" s="4">
        <v>20.5</v>
      </c>
      <c r="X1237" s="15">
        <v>21</v>
      </c>
      <c r="Y1237" s="4">
        <v>21.5</v>
      </c>
      <c r="Z1237" s="4">
        <v>22</v>
      </c>
      <c r="AA1237" s="4">
        <v>22.5</v>
      </c>
      <c r="AB1237" s="4">
        <v>23</v>
      </c>
      <c r="AC1237" s="4">
        <v>23.5</v>
      </c>
      <c r="AD1237" s="15">
        <v>24</v>
      </c>
      <c r="AE1237" s="1">
        <v>24.5</v>
      </c>
      <c r="AF1237" s="4">
        <v>25</v>
      </c>
      <c r="AG1237" s="4">
        <v>25.5</v>
      </c>
      <c r="AH1237" s="4">
        <v>26</v>
      </c>
      <c r="AI1237" s="4">
        <v>26.5</v>
      </c>
      <c r="AJ1237" s="4">
        <v>27</v>
      </c>
      <c r="AK1237" s="4">
        <v>27</v>
      </c>
      <c r="AL1237" s="4">
        <v>28</v>
      </c>
      <c r="AM1237" s="4">
        <v>28</v>
      </c>
      <c r="AN1237" s="4">
        <v>29</v>
      </c>
      <c r="AO1237" s="2">
        <v>29</v>
      </c>
      <c r="AP1237" s="4">
        <v>30</v>
      </c>
      <c r="AQ1237" s="4">
        <v>30</v>
      </c>
      <c r="AR1237" s="4">
        <v>31</v>
      </c>
      <c r="AS1237" s="4">
        <v>31</v>
      </c>
      <c r="AT1237" s="4">
        <v>32</v>
      </c>
      <c r="AU1237" s="4">
        <v>32</v>
      </c>
      <c r="AV1237" s="4">
        <v>33</v>
      </c>
      <c r="AW1237" s="4">
        <v>33</v>
      </c>
      <c r="AX1237" s="4">
        <v>34</v>
      </c>
      <c r="AY1237" s="1">
        <v>34</v>
      </c>
      <c r="AZ1237" s="4">
        <v>35</v>
      </c>
      <c r="BA1237" s="4">
        <v>35</v>
      </c>
      <c r="BB1237" s="4">
        <v>36</v>
      </c>
      <c r="BC1237" s="4">
        <v>36</v>
      </c>
      <c r="BD1237" s="4">
        <v>37</v>
      </c>
      <c r="BE1237" s="4">
        <v>37</v>
      </c>
      <c r="BF1237" s="4">
        <v>38</v>
      </c>
      <c r="BG1237" s="4">
        <v>38</v>
      </c>
      <c r="BH1237" s="4">
        <v>39</v>
      </c>
      <c r="BI1237" s="2">
        <v>39</v>
      </c>
      <c r="BJ1237" s="17" t="s">
        <v>0</v>
      </c>
    </row>
    <row r="1238" spans="1:62">
      <c r="A1238" s="4" t="s">
        <v>3</v>
      </c>
      <c r="B1238" s="14"/>
      <c r="C1238" s="14"/>
      <c r="D1238" s="14"/>
      <c r="E1238" s="14"/>
      <c r="F1238" s="14"/>
      <c r="G1238" s="14"/>
      <c r="H1238" s="14"/>
      <c r="J1238" s="15"/>
      <c r="R1238" s="15"/>
      <c r="X1238" s="15"/>
      <c r="AD1238" s="15"/>
      <c r="BJ1238" s="17"/>
    </row>
    <row r="1239" spans="1:62">
      <c r="A1239" s="4" t="s">
        <v>987</v>
      </c>
      <c r="B1239" s="14"/>
      <c r="C1239" s="14"/>
      <c r="D1239" s="14"/>
      <c r="E1239" s="14"/>
      <c r="F1239" s="14"/>
      <c r="G1239" s="14"/>
      <c r="H1239" s="14"/>
      <c r="J1239" s="15"/>
      <c r="R1239" s="15"/>
      <c r="X1239" s="15"/>
      <c r="AD1239" s="15"/>
      <c r="BJ1239" s="17"/>
    </row>
    <row r="1240" spans="1:62">
      <c r="A1240" s="4" t="s">
        <v>597</v>
      </c>
      <c r="B1240" s="14">
        <v>13</v>
      </c>
      <c r="C1240" s="14">
        <v>26</v>
      </c>
      <c r="D1240" s="14">
        <v>39</v>
      </c>
      <c r="E1240" s="14">
        <v>52</v>
      </c>
      <c r="F1240" s="14">
        <v>65</v>
      </c>
      <c r="G1240" s="14">
        <v>78</v>
      </c>
      <c r="H1240" s="14">
        <v>91</v>
      </c>
      <c r="I1240" s="4">
        <v>104</v>
      </c>
      <c r="J1240" s="15">
        <v>121</v>
      </c>
      <c r="K1240" s="1">
        <v>137</v>
      </c>
      <c r="L1240" s="4">
        <v>154</v>
      </c>
      <c r="M1240" s="4">
        <v>170</v>
      </c>
      <c r="N1240" s="4">
        <v>187</v>
      </c>
      <c r="O1240" s="4">
        <v>203</v>
      </c>
      <c r="P1240" s="4">
        <v>219</v>
      </c>
      <c r="Q1240" s="4">
        <v>236</v>
      </c>
      <c r="R1240" s="15">
        <v>257</v>
      </c>
      <c r="S1240" s="4">
        <v>278</v>
      </c>
      <c r="T1240" s="4">
        <v>300</v>
      </c>
      <c r="U1240" s="2">
        <v>321</v>
      </c>
      <c r="V1240" s="4">
        <v>342</v>
      </c>
      <c r="W1240" s="4">
        <v>364</v>
      </c>
      <c r="X1240" s="15">
        <v>390</v>
      </c>
      <c r="Y1240" s="4">
        <v>416</v>
      </c>
      <c r="Z1240" s="4">
        <v>442</v>
      </c>
      <c r="AA1240" s="4">
        <v>469</v>
      </c>
      <c r="AB1240" s="4">
        <v>495</v>
      </c>
      <c r="AC1240" s="4">
        <v>521</v>
      </c>
      <c r="AD1240" s="15">
        <v>554</v>
      </c>
      <c r="AE1240" s="1">
        <v>587</v>
      </c>
      <c r="AF1240" s="4">
        <v>619</v>
      </c>
      <c r="AG1240" s="4">
        <v>652</v>
      </c>
      <c r="AH1240" s="4">
        <v>685</v>
      </c>
      <c r="AI1240" s="4">
        <v>718</v>
      </c>
      <c r="AJ1240" s="4">
        <v>751</v>
      </c>
      <c r="AK1240" s="4">
        <v>783</v>
      </c>
      <c r="AL1240" s="4">
        <v>816</v>
      </c>
      <c r="AM1240" s="4">
        <v>849</v>
      </c>
      <c r="AN1240" s="4">
        <v>882</v>
      </c>
      <c r="AO1240" s="2">
        <v>915</v>
      </c>
      <c r="AP1240" s="4">
        <v>947</v>
      </c>
      <c r="AQ1240" s="4">
        <v>980</v>
      </c>
      <c r="AR1240" s="4">
        <v>1013</v>
      </c>
      <c r="AS1240" s="4">
        <v>1046</v>
      </c>
      <c r="AT1240" s="4">
        <v>1079</v>
      </c>
      <c r="AU1240" s="4">
        <v>1111</v>
      </c>
      <c r="AV1240" s="4">
        <v>1144</v>
      </c>
      <c r="AW1240" s="4">
        <v>1177</v>
      </c>
      <c r="AX1240" s="4">
        <v>1210</v>
      </c>
      <c r="AY1240" s="1">
        <v>1243</v>
      </c>
      <c r="AZ1240" s="4">
        <v>1275</v>
      </c>
      <c r="BA1240" s="4">
        <v>1308</v>
      </c>
      <c r="BB1240" s="4">
        <v>1341</v>
      </c>
      <c r="BC1240" s="4">
        <v>1374</v>
      </c>
      <c r="BD1240" s="4">
        <v>1407</v>
      </c>
      <c r="BE1240" s="4">
        <v>1439</v>
      </c>
      <c r="BF1240" s="4">
        <v>1472</v>
      </c>
      <c r="BG1240" s="4">
        <v>1505</v>
      </c>
      <c r="BH1240" s="4">
        <v>1538</v>
      </c>
      <c r="BI1240" s="2">
        <v>1571</v>
      </c>
      <c r="BJ1240" s="17" t="s">
        <v>0</v>
      </c>
    </row>
    <row r="1241" spans="1:62">
      <c r="A1241" s="4" t="s">
        <v>598</v>
      </c>
      <c r="B1241" s="14">
        <v>26</v>
      </c>
      <c r="C1241" s="14">
        <v>39</v>
      </c>
      <c r="D1241" s="14">
        <v>52</v>
      </c>
      <c r="E1241" s="14">
        <v>65</v>
      </c>
      <c r="F1241" s="14">
        <v>78</v>
      </c>
      <c r="G1241" s="14">
        <v>91</v>
      </c>
      <c r="H1241" s="14">
        <v>104</v>
      </c>
      <c r="I1241" s="4">
        <v>117</v>
      </c>
      <c r="J1241" s="15">
        <v>136</v>
      </c>
      <c r="K1241" s="1">
        <v>154</v>
      </c>
      <c r="L1241" s="4">
        <v>172</v>
      </c>
      <c r="M1241" s="4">
        <v>190</v>
      </c>
      <c r="N1241" s="4">
        <v>208</v>
      </c>
      <c r="O1241" s="4">
        <v>226</v>
      </c>
      <c r="P1241" s="4">
        <v>244</v>
      </c>
      <c r="Q1241" s="4">
        <v>262</v>
      </c>
      <c r="R1241" s="15">
        <v>287</v>
      </c>
      <c r="S1241" s="4">
        <v>311</v>
      </c>
      <c r="T1241" s="4">
        <v>336</v>
      </c>
      <c r="U1241" s="2">
        <v>360</v>
      </c>
      <c r="V1241" s="4">
        <v>385</v>
      </c>
      <c r="W1241" s="4">
        <v>410</v>
      </c>
      <c r="X1241" s="15">
        <v>439</v>
      </c>
      <c r="Y1241" s="4">
        <v>469</v>
      </c>
      <c r="Z1241" s="4">
        <v>498</v>
      </c>
      <c r="AA1241" s="4">
        <v>528</v>
      </c>
      <c r="AB1241" s="4">
        <v>557</v>
      </c>
      <c r="AC1241" s="4">
        <v>587</v>
      </c>
      <c r="AD1241" s="15">
        <v>624</v>
      </c>
      <c r="AE1241" s="1">
        <v>662</v>
      </c>
      <c r="AF1241" s="4">
        <v>700</v>
      </c>
      <c r="AG1241" s="4">
        <v>738</v>
      </c>
      <c r="AH1241" s="4">
        <v>775</v>
      </c>
      <c r="AI1241" s="4">
        <v>813</v>
      </c>
      <c r="AJ1241" s="4">
        <v>851</v>
      </c>
      <c r="AK1241" s="4">
        <v>888</v>
      </c>
      <c r="AL1241" s="4">
        <v>926</v>
      </c>
      <c r="AM1241" s="4">
        <v>964</v>
      </c>
      <c r="AN1241" s="4">
        <v>1002</v>
      </c>
      <c r="AO1241" s="2">
        <v>1039</v>
      </c>
      <c r="AP1241" s="4">
        <v>1077</v>
      </c>
      <c r="AQ1241" s="4">
        <v>1115</v>
      </c>
      <c r="AR1241" s="4">
        <v>1152</v>
      </c>
      <c r="AS1241" s="4">
        <v>1190</v>
      </c>
      <c r="AT1241" s="4">
        <v>1228</v>
      </c>
      <c r="AU1241" s="4">
        <v>1266</v>
      </c>
      <c r="AV1241" s="4">
        <v>1303</v>
      </c>
      <c r="AW1241" s="4">
        <v>1341</v>
      </c>
      <c r="AX1241" s="4">
        <v>1379</v>
      </c>
      <c r="AY1241" s="1">
        <v>1416</v>
      </c>
      <c r="AZ1241" s="4">
        <v>1454</v>
      </c>
      <c r="BA1241" s="4">
        <v>1492</v>
      </c>
      <c r="BB1241" s="4">
        <v>1530</v>
      </c>
      <c r="BC1241" s="4">
        <v>1567</v>
      </c>
      <c r="BD1241" s="4">
        <v>1605</v>
      </c>
      <c r="BE1241" s="4">
        <v>1643</v>
      </c>
      <c r="BF1241" s="4">
        <v>1681</v>
      </c>
      <c r="BG1241" s="4">
        <v>1718</v>
      </c>
      <c r="BH1241" s="4">
        <v>1756</v>
      </c>
      <c r="BI1241" s="2">
        <v>1794</v>
      </c>
      <c r="BJ1241" s="17" t="s">
        <v>0</v>
      </c>
    </row>
    <row r="1242" spans="1:62">
      <c r="A1242" s="4" t="s">
        <v>988</v>
      </c>
      <c r="B1242" s="14">
        <v>100</v>
      </c>
      <c r="C1242" s="14">
        <v>120</v>
      </c>
      <c r="D1242" s="14">
        <v>140</v>
      </c>
      <c r="E1242" s="14">
        <v>160</v>
      </c>
      <c r="F1242" s="14">
        <v>180</v>
      </c>
      <c r="G1242" s="14">
        <v>200</v>
      </c>
      <c r="H1242" s="14">
        <v>220</v>
      </c>
      <c r="I1242" s="4">
        <v>240</v>
      </c>
      <c r="J1242" s="15">
        <v>260</v>
      </c>
      <c r="K1242" s="1">
        <v>280</v>
      </c>
      <c r="L1242" s="4">
        <v>300</v>
      </c>
      <c r="M1242" s="4">
        <v>320</v>
      </c>
      <c r="N1242" s="4">
        <v>340</v>
      </c>
      <c r="O1242" s="4">
        <v>360</v>
      </c>
      <c r="P1242" s="4">
        <v>380</v>
      </c>
      <c r="Q1242" s="4">
        <v>400</v>
      </c>
      <c r="R1242" s="15">
        <v>420</v>
      </c>
      <c r="S1242" s="4">
        <v>440</v>
      </c>
      <c r="T1242" s="4">
        <v>460</v>
      </c>
      <c r="U1242" s="2">
        <v>480</v>
      </c>
      <c r="V1242" s="4">
        <v>500</v>
      </c>
      <c r="W1242" s="4">
        <v>520</v>
      </c>
      <c r="X1242" s="15">
        <v>540</v>
      </c>
      <c r="Y1242" s="4">
        <v>560</v>
      </c>
      <c r="Z1242" s="4">
        <v>580</v>
      </c>
      <c r="AA1242" s="4">
        <v>600</v>
      </c>
      <c r="AB1242" s="4">
        <v>620</v>
      </c>
      <c r="AC1242" s="4">
        <v>640</v>
      </c>
      <c r="AD1242" s="15">
        <v>660</v>
      </c>
      <c r="AE1242" s="1">
        <v>680</v>
      </c>
      <c r="AF1242" s="4">
        <v>700</v>
      </c>
      <c r="AG1242" s="4">
        <v>720</v>
      </c>
      <c r="AH1242" s="4">
        <v>740</v>
      </c>
      <c r="AI1242" s="4">
        <v>760</v>
      </c>
      <c r="AJ1242" s="4">
        <v>780</v>
      </c>
      <c r="AK1242" s="4">
        <v>800</v>
      </c>
      <c r="AL1242" s="4">
        <v>820</v>
      </c>
      <c r="AM1242" s="4">
        <v>840</v>
      </c>
      <c r="AN1242" s="4">
        <v>860</v>
      </c>
      <c r="AO1242" s="2">
        <v>880</v>
      </c>
      <c r="AP1242" s="4">
        <v>900</v>
      </c>
      <c r="AQ1242" s="4">
        <v>920</v>
      </c>
      <c r="AR1242" s="4">
        <v>940</v>
      </c>
      <c r="AS1242" s="4">
        <v>960</v>
      </c>
      <c r="AT1242" s="4">
        <v>980</v>
      </c>
      <c r="AU1242" s="4">
        <v>1000</v>
      </c>
      <c r="AV1242" s="4">
        <v>1020</v>
      </c>
      <c r="AW1242" s="4">
        <v>1040</v>
      </c>
      <c r="AX1242" s="4">
        <v>1060</v>
      </c>
      <c r="AY1242" s="1">
        <v>1080</v>
      </c>
      <c r="AZ1242" s="4">
        <v>1100</v>
      </c>
      <c r="BA1242" s="4">
        <v>1120</v>
      </c>
      <c r="BB1242" s="4">
        <v>1140</v>
      </c>
      <c r="BC1242" s="4">
        <v>1160</v>
      </c>
      <c r="BD1242" s="4">
        <v>1180</v>
      </c>
      <c r="BE1242" s="4">
        <v>1200</v>
      </c>
      <c r="BF1242" s="4">
        <v>1220</v>
      </c>
      <c r="BG1242" s="4">
        <v>1240</v>
      </c>
      <c r="BH1242" s="4">
        <v>1260</v>
      </c>
      <c r="BI1242" s="2">
        <v>1280</v>
      </c>
      <c r="BJ1242" s="17" t="s">
        <v>0</v>
      </c>
    </row>
    <row r="1243" spans="1:62">
      <c r="A1243" s="4" t="s">
        <v>543</v>
      </c>
      <c r="B1243" s="14">
        <v>20</v>
      </c>
      <c r="C1243" s="14">
        <v>21</v>
      </c>
      <c r="D1243" s="14">
        <v>22</v>
      </c>
      <c r="E1243" s="14">
        <v>23</v>
      </c>
      <c r="F1243" s="14">
        <v>24</v>
      </c>
      <c r="G1243" s="14">
        <v>25</v>
      </c>
      <c r="H1243" s="14">
        <v>26</v>
      </c>
      <c r="I1243" s="4">
        <v>27</v>
      </c>
      <c r="J1243" s="15">
        <v>28</v>
      </c>
      <c r="K1243" s="1">
        <v>29</v>
      </c>
      <c r="L1243" s="4">
        <v>30</v>
      </c>
      <c r="M1243" s="4">
        <v>31</v>
      </c>
      <c r="N1243" s="4">
        <v>32</v>
      </c>
      <c r="O1243" s="4">
        <v>33</v>
      </c>
      <c r="P1243" s="4">
        <v>34</v>
      </c>
      <c r="Q1243" s="4">
        <v>35</v>
      </c>
      <c r="R1243" s="15">
        <v>36</v>
      </c>
      <c r="S1243" s="4">
        <v>37</v>
      </c>
      <c r="T1243" s="4">
        <v>38</v>
      </c>
      <c r="U1243" s="2">
        <v>39</v>
      </c>
      <c r="V1243" s="4">
        <v>40</v>
      </c>
      <c r="W1243" s="4">
        <v>41</v>
      </c>
      <c r="X1243" s="15">
        <v>42</v>
      </c>
      <c r="Y1243" s="4">
        <v>43</v>
      </c>
      <c r="Z1243" s="4">
        <v>44</v>
      </c>
      <c r="AA1243" s="4">
        <v>45</v>
      </c>
      <c r="AB1243" s="4">
        <v>46</v>
      </c>
      <c r="AC1243" s="4">
        <v>47</v>
      </c>
      <c r="AD1243" s="15">
        <v>48</v>
      </c>
      <c r="AE1243" s="1">
        <v>49</v>
      </c>
      <c r="AF1243" s="4">
        <v>50</v>
      </c>
      <c r="AG1243" s="4">
        <v>51</v>
      </c>
      <c r="AH1243" s="4">
        <v>52</v>
      </c>
      <c r="AI1243" s="4">
        <v>53</v>
      </c>
      <c r="AJ1243" s="4">
        <v>54</v>
      </c>
      <c r="AK1243" s="4">
        <v>55</v>
      </c>
      <c r="AL1243" s="4">
        <v>56</v>
      </c>
      <c r="AM1243" s="4">
        <v>57</v>
      </c>
      <c r="AN1243" s="4">
        <v>58</v>
      </c>
      <c r="AO1243" s="2">
        <v>59</v>
      </c>
      <c r="AP1243" s="4">
        <v>60</v>
      </c>
      <c r="AQ1243" s="4">
        <v>61</v>
      </c>
      <c r="AR1243" s="4">
        <v>62</v>
      </c>
      <c r="AS1243" s="4">
        <v>63</v>
      </c>
      <c r="AT1243" s="4">
        <v>64</v>
      </c>
      <c r="AU1243" s="4">
        <v>65</v>
      </c>
      <c r="AV1243" s="4">
        <v>66</v>
      </c>
      <c r="AW1243" s="4">
        <v>67</v>
      </c>
      <c r="AX1243" s="4">
        <v>68</v>
      </c>
      <c r="AY1243" s="1">
        <v>69</v>
      </c>
      <c r="AZ1243" s="4">
        <v>70</v>
      </c>
      <c r="BA1243" s="4">
        <v>71</v>
      </c>
      <c r="BB1243" s="4">
        <v>72</v>
      </c>
      <c r="BC1243" s="4">
        <v>73</v>
      </c>
      <c r="BD1243" s="4">
        <v>74</v>
      </c>
      <c r="BE1243" s="4">
        <v>75</v>
      </c>
      <c r="BF1243" s="4">
        <v>76</v>
      </c>
      <c r="BG1243" s="4">
        <v>77</v>
      </c>
      <c r="BH1243" s="4">
        <v>78</v>
      </c>
      <c r="BI1243" s="2">
        <v>79</v>
      </c>
      <c r="BJ1243" s="17" t="s">
        <v>0</v>
      </c>
    </row>
    <row r="1244" spans="1:62">
      <c r="A1244" s="4" t="s">
        <v>3</v>
      </c>
      <c r="B1244" s="14"/>
      <c r="C1244" s="14"/>
      <c r="D1244" s="14"/>
      <c r="E1244" s="14"/>
      <c r="F1244" s="14"/>
      <c r="G1244" s="14"/>
      <c r="H1244" s="14"/>
      <c r="J1244" s="15"/>
      <c r="R1244" s="15"/>
      <c r="X1244" s="15"/>
      <c r="AD1244" s="15"/>
      <c r="BJ1244" s="17"/>
    </row>
    <row r="1245" spans="1:62">
      <c r="B1245" s="14"/>
      <c r="C1245" s="14"/>
      <c r="D1245" s="14"/>
      <c r="E1245" s="14"/>
      <c r="F1245" s="14"/>
      <c r="G1245" s="14"/>
      <c r="H1245" s="14"/>
      <c r="J1245" s="15"/>
      <c r="R1245" s="15"/>
      <c r="X1245" s="15"/>
      <c r="AD1245" s="15"/>
      <c r="BJ1245" s="17"/>
    </row>
    <row r="1246" spans="1:62">
      <c r="B1246" s="14"/>
      <c r="C1246" s="14"/>
      <c r="D1246" s="14"/>
      <c r="E1246" s="14"/>
      <c r="F1246" s="14"/>
      <c r="G1246" s="14"/>
      <c r="H1246" s="14"/>
      <c r="J1246" s="15"/>
      <c r="R1246" s="15"/>
      <c r="X1246" s="15"/>
      <c r="AD1246" s="15"/>
      <c r="BJ1246" s="17"/>
    </row>
    <row r="1247" spans="1:62">
      <c r="B1247" s="14"/>
      <c r="C1247" s="14"/>
      <c r="D1247" s="14"/>
      <c r="E1247" s="14"/>
      <c r="F1247" s="14"/>
      <c r="G1247" s="14"/>
      <c r="H1247" s="14"/>
      <c r="J1247" s="15"/>
      <c r="R1247" s="15"/>
      <c r="X1247" s="15"/>
      <c r="AD1247" s="15"/>
      <c r="BJ1247" s="17"/>
    </row>
    <row r="1248" spans="1:62">
      <c r="B1248" s="14"/>
      <c r="C1248" s="14"/>
      <c r="D1248" s="14"/>
      <c r="E1248" s="14"/>
      <c r="F1248" s="14"/>
      <c r="G1248" s="14"/>
      <c r="H1248" s="14"/>
      <c r="J1248" s="15"/>
      <c r="R1248" s="15"/>
      <c r="X1248" s="15"/>
      <c r="AD1248" s="15"/>
      <c r="BJ1248" s="17"/>
    </row>
    <row r="1249" spans="1:62">
      <c r="B1249" s="14"/>
      <c r="C1249" s="14"/>
      <c r="D1249" s="14"/>
      <c r="E1249" s="14"/>
      <c r="F1249" s="14"/>
      <c r="G1249" s="14"/>
      <c r="H1249" s="14"/>
      <c r="J1249" s="15"/>
      <c r="R1249" s="15"/>
      <c r="X1249" s="15"/>
      <c r="AD1249" s="15"/>
      <c r="BJ1249" s="17"/>
    </row>
    <row r="1250" spans="1:62">
      <c r="A1250" s="4" t="s">
        <v>989</v>
      </c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A1251" s="4" t="s">
        <v>538</v>
      </c>
      <c r="B1251" s="14">
        <v>3</v>
      </c>
      <c r="C1251" s="14">
        <v>5</v>
      </c>
      <c r="D1251" s="14">
        <v>7</v>
      </c>
      <c r="E1251" s="14">
        <v>9</v>
      </c>
      <c r="F1251" s="14">
        <v>11</v>
      </c>
      <c r="G1251" s="14">
        <v>13</v>
      </c>
      <c r="H1251" s="14">
        <v>15</v>
      </c>
      <c r="I1251" s="4">
        <v>17</v>
      </c>
      <c r="J1251" s="15">
        <v>21</v>
      </c>
      <c r="K1251" s="1">
        <v>26</v>
      </c>
      <c r="L1251" s="4">
        <v>30</v>
      </c>
      <c r="M1251" s="4">
        <v>35</v>
      </c>
      <c r="N1251" s="4">
        <v>39</v>
      </c>
      <c r="O1251" s="4">
        <v>44</v>
      </c>
      <c r="P1251" s="4">
        <v>48</v>
      </c>
      <c r="Q1251" s="4">
        <v>53</v>
      </c>
      <c r="R1251" s="15">
        <v>62</v>
      </c>
      <c r="S1251" s="4">
        <v>71</v>
      </c>
      <c r="T1251" s="4">
        <v>80</v>
      </c>
      <c r="U1251" s="2">
        <v>89</v>
      </c>
      <c r="V1251" s="4">
        <v>98</v>
      </c>
      <c r="W1251" s="4">
        <v>107</v>
      </c>
      <c r="X1251" s="15">
        <v>125</v>
      </c>
      <c r="Y1251" s="4">
        <v>143</v>
      </c>
      <c r="Z1251" s="4">
        <v>161</v>
      </c>
      <c r="AA1251" s="4">
        <v>179</v>
      </c>
      <c r="AB1251" s="4">
        <v>197</v>
      </c>
      <c r="AC1251" s="4">
        <v>215</v>
      </c>
      <c r="AD1251" s="15">
        <v>242</v>
      </c>
      <c r="AE1251" s="1">
        <v>269</v>
      </c>
      <c r="AF1251" s="4">
        <v>296</v>
      </c>
      <c r="AG1251" s="4">
        <v>323</v>
      </c>
      <c r="AH1251" s="4">
        <v>350</v>
      </c>
      <c r="AI1251" s="4">
        <v>377</v>
      </c>
      <c r="AJ1251" s="4">
        <v>404</v>
      </c>
      <c r="AK1251" s="4">
        <v>431</v>
      </c>
      <c r="AL1251" s="4">
        <v>458</v>
      </c>
      <c r="AM1251" s="4">
        <v>485</v>
      </c>
      <c r="AN1251" s="4">
        <v>512</v>
      </c>
      <c r="AO1251" s="2">
        <v>539</v>
      </c>
      <c r="AP1251" s="4">
        <v>566</v>
      </c>
      <c r="AQ1251" s="4">
        <v>593</v>
      </c>
      <c r="AR1251" s="4">
        <v>620</v>
      </c>
      <c r="AS1251" s="4">
        <v>647</v>
      </c>
      <c r="AT1251" s="4">
        <v>674</v>
      </c>
      <c r="AU1251" s="4">
        <v>701</v>
      </c>
      <c r="AV1251" s="4">
        <v>728</v>
      </c>
      <c r="AW1251" s="4">
        <v>755</v>
      </c>
      <c r="AX1251" s="4">
        <v>782</v>
      </c>
      <c r="AY1251" s="1">
        <v>809</v>
      </c>
      <c r="AZ1251" s="4">
        <v>836</v>
      </c>
      <c r="BA1251" s="4">
        <v>863</v>
      </c>
      <c r="BB1251" s="4">
        <v>890</v>
      </c>
      <c r="BC1251" s="4">
        <v>917</v>
      </c>
      <c r="BD1251" s="4">
        <v>944</v>
      </c>
      <c r="BE1251" s="4">
        <v>971</v>
      </c>
      <c r="BF1251" s="4">
        <v>998</v>
      </c>
      <c r="BG1251" s="4">
        <v>1025</v>
      </c>
      <c r="BH1251" s="4">
        <v>1052</v>
      </c>
      <c r="BI1251" s="2">
        <v>1079</v>
      </c>
      <c r="BJ1251" s="17" t="s">
        <v>0</v>
      </c>
    </row>
    <row r="1252" spans="1:62">
      <c r="A1252" s="4" t="s">
        <v>595</v>
      </c>
      <c r="B1252" s="14">
        <v>5</v>
      </c>
      <c r="C1252" s="14">
        <v>8</v>
      </c>
      <c r="D1252" s="14">
        <v>11</v>
      </c>
      <c r="E1252" s="14">
        <v>14</v>
      </c>
      <c r="F1252" s="14">
        <v>17</v>
      </c>
      <c r="G1252" s="14">
        <v>20</v>
      </c>
      <c r="H1252" s="14">
        <v>23</v>
      </c>
      <c r="I1252" s="4">
        <v>26</v>
      </c>
      <c r="J1252" s="15">
        <v>33</v>
      </c>
      <c r="K1252" s="1">
        <v>40</v>
      </c>
      <c r="L1252" s="4">
        <v>47</v>
      </c>
      <c r="M1252" s="4">
        <v>54</v>
      </c>
      <c r="N1252" s="4">
        <v>61</v>
      </c>
      <c r="O1252" s="4">
        <v>68</v>
      </c>
      <c r="P1252" s="4">
        <v>75</v>
      </c>
      <c r="Q1252" s="4">
        <v>82</v>
      </c>
      <c r="R1252" s="15">
        <v>99</v>
      </c>
      <c r="S1252" s="4">
        <v>117</v>
      </c>
      <c r="T1252" s="4">
        <v>134</v>
      </c>
      <c r="U1252" s="2">
        <v>152</v>
      </c>
      <c r="V1252" s="4">
        <v>169</v>
      </c>
      <c r="W1252" s="4">
        <v>187</v>
      </c>
      <c r="X1252" s="15">
        <v>213</v>
      </c>
      <c r="Y1252" s="4">
        <v>239</v>
      </c>
      <c r="Z1252" s="4">
        <v>265</v>
      </c>
      <c r="AA1252" s="4">
        <v>291</v>
      </c>
      <c r="AB1252" s="4">
        <v>317</v>
      </c>
      <c r="AC1252" s="4">
        <v>343</v>
      </c>
      <c r="AD1252" s="15">
        <v>377</v>
      </c>
      <c r="AE1252" s="1">
        <v>412</v>
      </c>
      <c r="AF1252" s="4">
        <v>446</v>
      </c>
      <c r="AG1252" s="4">
        <v>481</v>
      </c>
      <c r="AH1252" s="4">
        <v>515</v>
      </c>
      <c r="AI1252" s="4">
        <v>550</v>
      </c>
      <c r="AJ1252" s="4">
        <v>584</v>
      </c>
      <c r="AK1252" s="4">
        <v>619</v>
      </c>
      <c r="AL1252" s="4">
        <v>653</v>
      </c>
      <c r="AM1252" s="4">
        <v>688</v>
      </c>
      <c r="AN1252" s="4">
        <v>722</v>
      </c>
      <c r="AO1252" s="2">
        <v>757</v>
      </c>
      <c r="AP1252" s="4">
        <v>791</v>
      </c>
      <c r="AQ1252" s="4">
        <v>826</v>
      </c>
      <c r="AR1252" s="4">
        <v>860</v>
      </c>
      <c r="AS1252" s="4">
        <v>895</v>
      </c>
      <c r="AT1252" s="4">
        <v>929</v>
      </c>
      <c r="AU1252" s="4">
        <v>964</v>
      </c>
      <c r="AV1252" s="4">
        <v>998</v>
      </c>
      <c r="AW1252" s="4">
        <v>1033</v>
      </c>
      <c r="AX1252" s="4">
        <v>1067</v>
      </c>
      <c r="AY1252" s="1">
        <v>1102</v>
      </c>
      <c r="AZ1252" s="4">
        <v>1136</v>
      </c>
      <c r="BA1252" s="4">
        <v>1171</v>
      </c>
      <c r="BB1252" s="4">
        <v>1205</v>
      </c>
      <c r="BC1252" s="4">
        <v>1240</v>
      </c>
      <c r="BD1252" s="4">
        <v>1274</v>
      </c>
      <c r="BE1252" s="4">
        <v>1309</v>
      </c>
      <c r="BF1252" s="4">
        <v>1343</v>
      </c>
      <c r="BG1252" s="4">
        <v>1378</v>
      </c>
      <c r="BH1252" s="4">
        <v>1412</v>
      </c>
      <c r="BI1252" s="2">
        <v>1447</v>
      </c>
      <c r="BJ1252" s="17" t="s">
        <v>0</v>
      </c>
    </row>
    <row r="1253" spans="1:62">
      <c r="A1253" s="4" t="s">
        <v>990</v>
      </c>
      <c r="B1253" s="14">
        <v>6</v>
      </c>
      <c r="C1253" s="14">
        <v>6.4</v>
      </c>
      <c r="D1253" s="14">
        <v>6.8</v>
      </c>
      <c r="E1253" s="14">
        <v>7.2</v>
      </c>
      <c r="F1253" s="14">
        <v>7.6</v>
      </c>
      <c r="G1253" s="14">
        <v>8</v>
      </c>
      <c r="H1253" s="14">
        <v>8.4</v>
      </c>
      <c r="I1253" s="4">
        <v>8.8000000000000007</v>
      </c>
      <c r="J1253" s="15">
        <v>9.1999999999999993</v>
      </c>
      <c r="K1253" s="1">
        <v>9.6</v>
      </c>
      <c r="L1253" s="4">
        <v>10</v>
      </c>
      <c r="M1253" s="4">
        <v>10.4</v>
      </c>
      <c r="N1253" s="4">
        <v>10.8</v>
      </c>
      <c r="O1253" s="4">
        <v>11.2</v>
      </c>
      <c r="P1253" s="4">
        <v>11.6</v>
      </c>
      <c r="Q1253" s="4">
        <v>12</v>
      </c>
      <c r="R1253" s="15">
        <v>12.4</v>
      </c>
      <c r="S1253" s="4">
        <v>12.8</v>
      </c>
      <c r="T1253" s="4">
        <v>13.2</v>
      </c>
      <c r="U1253" s="2">
        <v>13.6</v>
      </c>
      <c r="V1253" s="4">
        <v>14</v>
      </c>
      <c r="W1253" s="4">
        <v>14.4</v>
      </c>
      <c r="X1253" s="15">
        <v>14.8</v>
      </c>
      <c r="Y1253" s="4">
        <v>15.2</v>
      </c>
      <c r="Z1253" s="4">
        <v>15.6</v>
      </c>
      <c r="AA1253" s="4">
        <v>16</v>
      </c>
      <c r="AB1253" s="4">
        <v>16.399999999999999</v>
      </c>
      <c r="AC1253" s="4">
        <v>16.8</v>
      </c>
      <c r="AD1253" s="15">
        <v>17.2</v>
      </c>
      <c r="AE1253" s="1">
        <v>17.600000000000001</v>
      </c>
      <c r="AF1253" s="4">
        <v>18</v>
      </c>
      <c r="AG1253" s="4">
        <v>18.399999999999999</v>
      </c>
      <c r="AH1253" s="4">
        <v>18.8</v>
      </c>
      <c r="AI1253" s="4">
        <v>19.2</v>
      </c>
      <c r="AJ1253" s="4">
        <v>19.600000000000001</v>
      </c>
      <c r="AK1253" s="4">
        <v>20</v>
      </c>
      <c r="AL1253" s="4">
        <v>20.399999999999999</v>
      </c>
      <c r="AM1253" s="4">
        <v>20.8</v>
      </c>
      <c r="AN1253" s="4">
        <v>21.2</v>
      </c>
      <c r="AO1253" s="2">
        <v>21.6</v>
      </c>
      <c r="AP1253" s="4">
        <v>22</v>
      </c>
      <c r="AQ1253" s="4">
        <v>22.4</v>
      </c>
      <c r="AR1253" s="4">
        <v>22.8</v>
      </c>
      <c r="AS1253" s="4">
        <v>23.2</v>
      </c>
      <c r="AT1253" s="4">
        <v>23.6</v>
      </c>
      <c r="AU1253" s="4">
        <v>24</v>
      </c>
      <c r="AV1253" s="4">
        <v>24.4</v>
      </c>
      <c r="AW1253" s="4">
        <v>24.8</v>
      </c>
      <c r="AX1253" s="4">
        <v>25.2</v>
      </c>
      <c r="AY1253" s="1">
        <v>25.6</v>
      </c>
      <c r="AZ1253" s="4">
        <v>26</v>
      </c>
      <c r="BA1253" s="4">
        <v>26.4</v>
      </c>
      <c r="BB1253" s="4">
        <v>26.8</v>
      </c>
      <c r="BC1253" s="4">
        <v>27.2</v>
      </c>
      <c r="BD1253" s="4">
        <v>27.6</v>
      </c>
      <c r="BE1253" s="4">
        <v>28</v>
      </c>
      <c r="BF1253" s="4">
        <v>28.4</v>
      </c>
      <c r="BG1253" s="4">
        <v>28.8</v>
      </c>
      <c r="BH1253" s="4">
        <v>29.2</v>
      </c>
      <c r="BI1253" s="2">
        <v>29.6</v>
      </c>
      <c r="BJ1253" s="17" t="s">
        <v>0</v>
      </c>
    </row>
    <row r="1254" spans="1:62">
      <c r="A1254" s="4" t="s">
        <v>543</v>
      </c>
      <c r="B1254" s="14">
        <v>2</v>
      </c>
      <c r="C1254" s="14">
        <v>2.2000000000000002</v>
      </c>
      <c r="D1254" s="14">
        <v>2.5</v>
      </c>
      <c r="E1254" s="14">
        <v>2.7</v>
      </c>
      <c r="F1254" s="14">
        <v>3</v>
      </c>
      <c r="G1254" s="14">
        <v>3.2</v>
      </c>
      <c r="H1254" s="14">
        <v>3.5</v>
      </c>
      <c r="I1254" s="4">
        <v>3.7</v>
      </c>
      <c r="J1254" s="15">
        <v>4</v>
      </c>
      <c r="K1254" s="1">
        <v>4.2</v>
      </c>
      <c r="L1254" s="4">
        <v>4.5</v>
      </c>
      <c r="M1254" s="4">
        <v>4.7</v>
      </c>
      <c r="N1254" s="4">
        <v>5</v>
      </c>
      <c r="O1254" s="4">
        <v>5.2</v>
      </c>
      <c r="P1254" s="4">
        <v>5.5</v>
      </c>
      <c r="Q1254" s="4">
        <v>5.7</v>
      </c>
      <c r="R1254" s="15">
        <v>6</v>
      </c>
      <c r="S1254" s="4">
        <v>6.2</v>
      </c>
      <c r="T1254" s="4">
        <v>6.5</v>
      </c>
      <c r="U1254" s="2">
        <v>6.7</v>
      </c>
      <c r="V1254" s="4">
        <v>7</v>
      </c>
      <c r="W1254" s="4">
        <v>7.2</v>
      </c>
      <c r="X1254" s="15">
        <v>7.5</v>
      </c>
      <c r="Y1254" s="4">
        <v>7.7</v>
      </c>
      <c r="Z1254" s="4">
        <v>8</v>
      </c>
      <c r="AA1254" s="4">
        <v>8.1999999999999993</v>
      </c>
      <c r="AB1254" s="4">
        <v>8.5</v>
      </c>
      <c r="AC1254" s="4">
        <v>8.6999999999999993</v>
      </c>
      <c r="AD1254" s="15">
        <v>9</v>
      </c>
      <c r="AE1254" s="1">
        <v>9.1999999999999993</v>
      </c>
      <c r="AF1254" s="4">
        <v>9.5</v>
      </c>
      <c r="AG1254" s="4">
        <v>9.6999999999999993</v>
      </c>
      <c r="AH1254" s="4">
        <v>10</v>
      </c>
      <c r="AI1254" s="4">
        <v>10.199999999999999</v>
      </c>
      <c r="AJ1254" s="4">
        <v>10.5</v>
      </c>
      <c r="AK1254" s="4">
        <v>10.7</v>
      </c>
      <c r="AL1254" s="4">
        <v>11</v>
      </c>
      <c r="AM1254" s="4">
        <v>11.2</v>
      </c>
      <c r="AN1254" s="4">
        <v>11.5</v>
      </c>
      <c r="AO1254" s="2">
        <v>11.7</v>
      </c>
      <c r="AP1254" s="4">
        <v>12</v>
      </c>
      <c r="AQ1254" s="4">
        <v>12.2</v>
      </c>
      <c r="AR1254" s="4">
        <v>12.5</v>
      </c>
      <c r="AS1254" s="4">
        <v>12.7</v>
      </c>
      <c r="AT1254" s="4">
        <v>13</v>
      </c>
      <c r="AU1254" s="4">
        <v>13.2</v>
      </c>
      <c r="AV1254" s="4">
        <v>13.5</v>
      </c>
      <c r="AW1254" s="4">
        <v>13.7</v>
      </c>
      <c r="AX1254" s="4">
        <v>14</v>
      </c>
      <c r="AY1254" s="1">
        <v>14.2</v>
      </c>
      <c r="AZ1254" s="4">
        <v>14.5</v>
      </c>
      <c r="BA1254" s="4">
        <v>14.7</v>
      </c>
      <c r="BB1254" s="4">
        <v>15</v>
      </c>
      <c r="BC1254" s="4">
        <v>15.2</v>
      </c>
      <c r="BD1254" s="4">
        <v>15.5</v>
      </c>
      <c r="BE1254" s="4">
        <v>15.7</v>
      </c>
      <c r="BF1254" s="4">
        <v>16</v>
      </c>
      <c r="BG1254" s="4">
        <v>16.2</v>
      </c>
      <c r="BH1254" s="4">
        <v>16.5</v>
      </c>
      <c r="BI1254" s="2">
        <v>16.7</v>
      </c>
      <c r="BJ1254" s="17" t="s">
        <v>0</v>
      </c>
    </row>
    <row r="1255" spans="1:62">
      <c r="A1255" s="4" t="s">
        <v>3</v>
      </c>
      <c r="B1255" s="14"/>
      <c r="C1255" s="14"/>
      <c r="D1255" s="14"/>
      <c r="E1255" s="14"/>
      <c r="F1255" s="14"/>
      <c r="G1255" s="14"/>
      <c r="H1255" s="14"/>
      <c r="J1255" s="15"/>
      <c r="R1255" s="15"/>
      <c r="X1255" s="15"/>
      <c r="AD1255" s="15"/>
      <c r="BJ1255" s="17"/>
    </row>
    <row r="1256" spans="1:62">
      <c r="A1256" s="4" t="s">
        <v>991</v>
      </c>
      <c r="B1256" s="14"/>
      <c r="C1256" s="14"/>
      <c r="D1256" s="14"/>
      <c r="E1256" s="14"/>
      <c r="F1256" s="14"/>
      <c r="G1256" s="14"/>
      <c r="H1256" s="14"/>
      <c r="J1256" s="15"/>
      <c r="R1256" s="15"/>
      <c r="X1256" s="15"/>
      <c r="AD1256" s="15"/>
      <c r="BJ1256" s="17"/>
    </row>
    <row r="1257" spans="1:62">
      <c r="A1257" s="4" t="s">
        <v>562</v>
      </c>
      <c r="B1257" s="14">
        <v>300</v>
      </c>
      <c r="C1257" s="14">
        <v>300</v>
      </c>
      <c r="D1257" s="14">
        <v>300</v>
      </c>
      <c r="E1257" s="14">
        <v>300</v>
      </c>
      <c r="F1257" s="14">
        <v>300</v>
      </c>
      <c r="G1257" s="14">
        <v>300</v>
      </c>
      <c r="H1257" s="14">
        <v>300</v>
      </c>
      <c r="I1257" s="4">
        <v>300</v>
      </c>
      <c r="J1257" s="15">
        <v>300</v>
      </c>
      <c r="K1257" s="1">
        <v>300</v>
      </c>
      <c r="L1257" s="4">
        <v>300</v>
      </c>
      <c r="M1257" s="4">
        <v>300</v>
      </c>
      <c r="N1257" s="4">
        <v>300</v>
      </c>
      <c r="O1257" s="4">
        <v>300</v>
      </c>
      <c r="P1257" s="4">
        <v>300</v>
      </c>
      <c r="Q1257" s="4">
        <v>300</v>
      </c>
      <c r="R1257" s="15">
        <v>300</v>
      </c>
      <c r="S1257" s="4">
        <v>300</v>
      </c>
      <c r="T1257" s="4">
        <v>300</v>
      </c>
      <c r="U1257" s="2">
        <v>300</v>
      </c>
      <c r="V1257" s="4">
        <v>300</v>
      </c>
      <c r="W1257" s="4">
        <v>300</v>
      </c>
      <c r="X1257" s="15">
        <v>300</v>
      </c>
      <c r="Y1257" s="4">
        <v>300</v>
      </c>
      <c r="Z1257" s="4">
        <v>300</v>
      </c>
      <c r="AA1257" s="4">
        <v>300</v>
      </c>
      <c r="AB1257" s="4">
        <v>300</v>
      </c>
      <c r="AC1257" s="4">
        <v>300</v>
      </c>
      <c r="AD1257" s="15">
        <v>300</v>
      </c>
      <c r="AE1257" s="1">
        <v>300</v>
      </c>
      <c r="AF1257" s="4">
        <v>300</v>
      </c>
      <c r="AG1257" s="4">
        <v>300</v>
      </c>
      <c r="AH1257" s="4">
        <v>300</v>
      </c>
      <c r="AI1257" s="4">
        <v>300</v>
      </c>
      <c r="AJ1257" s="4">
        <v>300</v>
      </c>
      <c r="AK1257" s="4">
        <v>300</v>
      </c>
      <c r="AL1257" s="4">
        <v>300</v>
      </c>
      <c r="AM1257" s="4">
        <v>300</v>
      </c>
      <c r="AN1257" s="4">
        <v>300</v>
      </c>
      <c r="AO1257" s="2">
        <v>300</v>
      </c>
      <c r="AP1257" s="4">
        <v>300</v>
      </c>
      <c r="AQ1257" s="4">
        <v>300</v>
      </c>
      <c r="AR1257" s="4">
        <v>300</v>
      </c>
      <c r="AS1257" s="4">
        <v>300</v>
      </c>
      <c r="AT1257" s="4">
        <v>300</v>
      </c>
      <c r="AU1257" s="4">
        <v>300</v>
      </c>
      <c r="AV1257" s="4">
        <v>300</v>
      </c>
      <c r="AW1257" s="4">
        <v>300</v>
      </c>
      <c r="AX1257" s="4">
        <v>300</v>
      </c>
      <c r="AY1257" s="1">
        <v>300</v>
      </c>
      <c r="AZ1257" s="4">
        <v>300</v>
      </c>
      <c r="BA1257" s="4">
        <v>300</v>
      </c>
      <c r="BB1257" s="4">
        <v>300</v>
      </c>
      <c r="BC1257" s="4">
        <v>300</v>
      </c>
      <c r="BD1257" s="4">
        <v>300</v>
      </c>
      <c r="BE1257" s="4">
        <v>300</v>
      </c>
      <c r="BF1257" s="4">
        <v>300</v>
      </c>
      <c r="BG1257" s="4">
        <v>300</v>
      </c>
      <c r="BH1257" s="4">
        <v>300</v>
      </c>
      <c r="BI1257" s="2">
        <v>300</v>
      </c>
      <c r="BJ1257" s="17" t="s">
        <v>0</v>
      </c>
    </row>
    <row r="1258" spans="1:62">
      <c r="A1258" s="4" t="s">
        <v>538</v>
      </c>
      <c r="B1258" s="14">
        <v>3</v>
      </c>
      <c r="C1258" s="14">
        <v>4</v>
      </c>
      <c r="D1258" s="14">
        <v>6</v>
      </c>
      <c r="E1258" s="14">
        <v>7</v>
      </c>
      <c r="F1258" s="14">
        <v>9</v>
      </c>
      <c r="G1258" s="14">
        <v>10</v>
      </c>
      <c r="H1258" s="14">
        <v>12</v>
      </c>
      <c r="I1258" s="4">
        <v>13</v>
      </c>
      <c r="J1258" s="15">
        <v>17</v>
      </c>
      <c r="K1258" s="1">
        <v>22</v>
      </c>
      <c r="L1258" s="4">
        <v>26</v>
      </c>
      <c r="M1258" s="4">
        <v>31</v>
      </c>
      <c r="N1258" s="4">
        <v>35</v>
      </c>
      <c r="O1258" s="4">
        <v>40</v>
      </c>
      <c r="P1258" s="4">
        <v>44</v>
      </c>
      <c r="Q1258" s="4">
        <v>49</v>
      </c>
      <c r="R1258" s="15">
        <v>58</v>
      </c>
      <c r="S1258" s="4">
        <v>67</v>
      </c>
      <c r="T1258" s="4">
        <v>76</v>
      </c>
      <c r="U1258" s="2">
        <v>85</v>
      </c>
      <c r="V1258" s="4">
        <v>94</v>
      </c>
      <c r="W1258" s="4">
        <v>103</v>
      </c>
      <c r="X1258" s="15">
        <v>121</v>
      </c>
      <c r="Y1258" s="4">
        <v>139</v>
      </c>
      <c r="Z1258" s="4">
        <v>157</v>
      </c>
      <c r="AA1258" s="4">
        <v>175</v>
      </c>
      <c r="AB1258" s="4">
        <v>193</v>
      </c>
      <c r="AC1258" s="4">
        <v>211</v>
      </c>
      <c r="AD1258" s="15">
        <v>238</v>
      </c>
      <c r="AE1258" s="1">
        <v>265</v>
      </c>
      <c r="AF1258" s="4">
        <v>292</v>
      </c>
      <c r="AG1258" s="4">
        <v>319</v>
      </c>
      <c r="AH1258" s="4">
        <v>346</v>
      </c>
      <c r="AI1258" s="4">
        <v>373</v>
      </c>
      <c r="AJ1258" s="4">
        <v>400</v>
      </c>
      <c r="AK1258" s="4">
        <v>427</v>
      </c>
      <c r="AL1258" s="4">
        <v>454</v>
      </c>
      <c r="AM1258" s="4">
        <v>481</v>
      </c>
      <c r="AN1258" s="4">
        <v>508</v>
      </c>
      <c r="AO1258" s="2">
        <v>535</v>
      </c>
      <c r="AP1258" s="4">
        <v>562</v>
      </c>
      <c r="AQ1258" s="4">
        <v>589</v>
      </c>
      <c r="AR1258" s="4">
        <v>616</v>
      </c>
      <c r="AS1258" s="4">
        <v>643</v>
      </c>
      <c r="AT1258" s="4">
        <v>670</v>
      </c>
      <c r="AU1258" s="4">
        <v>697</v>
      </c>
      <c r="AV1258" s="4">
        <v>724</v>
      </c>
      <c r="AW1258" s="4">
        <v>751</v>
      </c>
      <c r="AX1258" s="4">
        <v>778</v>
      </c>
      <c r="AY1258" s="1">
        <v>805</v>
      </c>
      <c r="AZ1258" s="4">
        <v>832</v>
      </c>
      <c r="BA1258" s="4">
        <v>859</v>
      </c>
      <c r="BB1258" s="4">
        <v>886</v>
      </c>
      <c r="BC1258" s="4">
        <v>913</v>
      </c>
      <c r="BD1258" s="4">
        <v>940</v>
      </c>
      <c r="BE1258" s="4">
        <v>967</v>
      </c>
      <c r="BF1258" s="4">
        <v>994</v>
      </c>
      <c r="BG1258" s="4">
        <v>1021</v>
      </c>
      <c r="BH1258" s="4">
        <v>1048</v>
      </c>
      <c r="BI1258" s="2">
        <v>1075</v>
      </c>
      <c r="BJ1258" s="17" t="s">
        <v>0</v>
      </c>
    </row>
    <row r="1259" spans="1:62">
      <c r="A1259" s="4" t="s">
        <v>595</v>
      </c>
      <c r="B1259" s="14">
        <v>4</v>
      </c>
      <c r="C1259" s="14">
        <v>6</v>
      </c>
      <c r="D1259" s="14">
        <v>9</v>
      </c>
      <c r="E1259" s="14">
        <v>11</v>
      </c>
      <c r="F1259" s="14">
        <v>14</v>
      </c>
      <c r="G1259" s="14">
        <v>16</v>
      </c>
      <c r="H1259" s="14">
        <v>19</v>
      </c>
      <c r="I1259" s="4">
        <v>21</v>
      </c>
      <c r="J1259" s="15">
        <v>26</v>
      </c>
      <c r="K1259" s="1">
        <v>32</v>
      </c>
      <c r="L1259" s="4">
        <v>37</v>
      </c>
      <c r="M1259" s="4">
        <v>43</v>
      </c>
      <c r="N1259" s="4">
        <v>48</v>
      </c>
      <c r="O1259" s="4">
        <v>54</v>
      </c>
      <c r="P1259" s="4">
        <v>59</v>
      </c>
      <c r="Q1259" s="4">
        <v>65</v>
      </c>
      <c r="R1259" s="15">
        <v>75</v>
      </c>
      <c r="S1259" s="4">
        <v>85</v>
      </c>
      <c r="T1259" s="4">
        <v>95</v>
      </c>
      <c r="U1259" s="2">
        <v>105</v>
      </c>
      <c r="V1259" s="4">
        <v>115</v>
      </c>
      <c r="W1259" s="4">
        <v>125</v>
      </c>
      <c r="X1259" s="15">
        <v>144</v>
      </c>
      <c r="Y1259" s="4">
        <v>163</v>
      </c>
      <c r="Z1259" s="4">
        <v>182</v>
      </c>
      <c r="AA1259" s="4">
        <v>201</v>
      </c>
      <c r="AB1259" s="4">
        <v>220</v>
      </c>
      <c r="AC1259" s="4">
        <v>239</v>
      </c>
      <c r="AD1259" s="15">
        <v>267</v>
      </c>
      <c r="AE1259" s="1">
        <v>295</v>
      </c>
      <c r="AF1259" s="4">
        <v>323</v>
      </c>
      <c r="AG1259" s="4">
        <v>351</v>
      </c>
      <c r="AH1259" s="4">
        <v>379</v>
      </c>
      <c r="AI1259" s="4">
        <v>407</v>
      </c>
      <c r="AJ1259" s="4">
        <v>435</v>
      </c>
      <c r="AK1259" s="4">
        <v>463</v>
      </c>
      <c r="AL1259" s="4">
        <v>491</v>
      </c>
      <c r="AM1259" s="4">
        <v>519</v>
      </c>
      <c r="AN1259" s="4">
        <v>547</v>
      </c>
      <c r="AO1259" s="2">
        <v>575</v>
      </c>
      <c r="AP1259" s="4">
        <v>603</v>
      </c>
      <c r="AQ1259" s="4">
        <v>631</v>
      </c>
      <c r="AR1259" s="4">
        <v>659</v>
      </c>
      <c r="AS1259" s="4">
        <v>687</v>
      </c>
      <c r="AT1259" s="4">
        <v>715</v>
      </c>
      <c r="AU1259" s="4">
        <v>743</v>
      </c>
      <c r="AV1259" s="4">
        <v>771</v>
      </c>
      <c r="AW1259" s="4">
        <v>799</v>
      </c>
      <c r="AX1259" s="4">
        <v>827</v>
      </c>
      <c r="AY1259" s="1">
        <v>855</v>
      </c>
      <c r="AZ1259" s="4">
        <v>883</v>
      </c>
      <c r="BA1259" s="4">
        <v>911</v>
      </c>
      <c r="BB1259" s="4">
        <v>939</v>
      </c>
      <c r="BC1259" s="4">
        <v>967</v>
      </c>
      <c r="BD1259" s="4">
        <v>995</v>
      </c>
      <c r="BE1259" s="4">
        <v>1023</v>
      </c>
      <c r="BF1259" s="4">
        <v>1051</v>
      </c>
      <c r="BG1259" s="4">
        <v>1079</v>
      </c>
      <c r="BH1259" s="4">
        <v>1107</v>
      </c>
      <c r="BI1259" s="2">
        <v>1135</v>
      </c>
      <c r="BJ1259" s="17" t="s">
        <v>0</v>
      </c>
    </row>
    <row r="1260" spans="1:62">
      <c r="A1260" s="4" t="s">
        <v>583</v>
      </c>
      <c r="B1260" s="14">
        <v>20</v>
      </c>
      <c r="C1260" s="14">
        <v>30</v>
      </c>
      <c r="D1260" s="14">
        <v>40</v>
      </c>
      <c r="E1260" s="14">
        <v>50</v>
      </c>
      <c r="F1260" s="14">
        <v>60</v>
      </c>
      <c r="G1260" s="14">
        <v>70</v>
      </c>
      <c r="H1260" s="14">
        <v>80</v>
      </c>
      <c r="I1260" s="4">
        <v>90</v>
      </c>
      <c r="J1260" s="15">
        <v>100</v>
      </c>
      <c r="K1260" s="1">
        <v>110</v>
      </c>
      <c r="L1260" s="4">
        <v>120</v>
      </c>
      <c r="M1260" s="4">
        <v>130</v>
      </c>
      <c r="N1260" s="4">
        <v>140</v>
      </c>
      <c r="O1260" s="4">
        <v>150</v>
      </c>
      <c r="P1260" s="4">
        <v>160</v>
      </c>
      <c r="Q1260" s="4">
        <v>170</v>
      </c>
      <c r="R1260" s="15">
        <v>180</v>
      </c>
      <c r="S1260" s="4">
        <v>190</v>
      </c>
      <c r="T1260" s="4">
        <v>200</v>
      </c>
      <c r="U1260" s="2">
        <v>210</v>
      </c>
      <c r="V1260" s="4">
        <v>220</v>
      </c>
      <c r="W1260" s="4">
        <v>230</v>
      </c>
      <c r="X1260" s="15">
        <v>240</v>
      </c>
      <c r="Y1260" s="4">
        <v>250</v>
      </c>
      <c r="Z1260" s="4">
        <v>260</v>
      </c>
      <c r="AA1260" s="4">
        <v>270</v>
      </c>
      <c r="AB1260" s="4">
        <v>280</v>
      </c>
      <c r="AC1260" s="4">
        <v>290</v>
      </c>
      <c r="AD1260" s="15">
        <v>300</v>
      </c>
      <c r="AE1260" s="1">
        <v>310</v>
      </c>
      <c r="AF1260" s="4">
        <v>320</v>
      </c>
      <c r="AG1260" s="4">
        <v>330</v>
      </c>
      <c r="AH1260" s="4">
        <v>340</v>
      </c>
      <c r="AI1260" s="4">
        <v>350</v>
      </c>
      <c r="AJ1260" s="4">
        <v>360</v>
      </c>
      <c r="AK1260" s="4">
        <v>370</v>
      </c>
      <c r="AL1260" s="4">
        <v>380</v>
      </c>
      <c r="AM1260" s="4">
        <v>390</v>
      </c>
      <c r="AN1260" s="4">
        <v>400</v>
      </c>
      <c r="AO1260" s="2">
        <v>410</v>
      </c>
      <c r="AP1260" s="4">
        <v>420</v>
      </c>
      <c r="AQ1260" s="4">
        <v>430</v>
      </c>
      <c r="AR1260" s="4">
        <v>440</v>
      </c>
      <c r="AS1260" s="4">
        <v>450</v>
      </c>
      <c r="AT1260" s="4">
        <v>460</v>
      </c>
      <c r="AU1260" s="4">
        <v>470</v>
      </c>
      <c r="AV1260" s="4">
        <v>480</v>
      </c>
      <c r="AW1260" s="4">
        <v>490</v>
      </c>
      <c r="AX1260" s="4">
        <v>500</v>
      </c>
      <c r="AY1260" s="1">
        <v>510</v>
      </c>
      <c r="AZ1260" s="4">
        <v>520</v>
      </c>
      <c r="BA1260" s="4">
        <v>530</v>
      </c>
      <c r="BB1260" s="4">
        <v>540</v>
      </c>
      <c r="BC1260" s="4">
        <v>550</v>
      </c>
      <c r="BD1260" s="4">
        <v>560</v>
      </c>
      <c r="BE1260" s="4">
        <v>570</v>
      </c>
      <c r="BF1260" s="4">
        <v>580</v>
      </c>
      <c r="BG1260" s="4">
        <v>590</v>
      </c>
      <c r="BH1260" s="4">
        <v>600</v>
      </c>
      <c r="BI1260" s="2">
        <v>610</v>
      </c>
      <c r="BJ1260" s="17" t="s">
        <v>0</v>
      </c>
    </row>
    <row r="1261" spans="1:62">
      <c r="A1261" s="4" t="s">
        <v>543</v>
      </c>
      <c r="B1261" s="14">
        <v>25</v>
      </c>
      <c r="C1261" s="14">
        <v>26</v>
      </c>
      <c r="D1261" s="14">
        <v>27</v>
      </c>
      <c r="E1261" s="14">
        <v>28</v>
      </c>
      <c r="F1261" s="14">
        <v>29</v>
      </c>
      <c r="G1261" s="14">
        <v>30</v>
      </c>
      <c r="H1261" s="14">
        <v>31</v>
      </c>
      <c r="I1261" s="4">
        <v>32</v>
      </c>
      <c r="J1261" s="15">
        <v>33</v>
      </c>
      <c r="K1261" s="1">
        <v>34</v>
      </c>
      <c r="L1261" s="4">
        <v>35</v>
      </c>
      <c r="M1261" s="4">
        <v>36</v>
      </c>
      <c r="N1261" s="4">
        <v>37</v>
      </c>
      <c r="O1261" s="4">
        <v>38</v>
      </c>
      <c r="P1261" s="4">
        <v>39</v>
      </c>
      <c r="Q1261" s="4">
        <v>40</v>
      </c>
      <c r="R1261" s="15">
        <v>41</v>
      </c>
      <c r="S1261" s="4">
        <v>42</v>
      </c>
      <c r="T1261" s="4">
        <v>43</v>
      </c>
      <c r="U1261" s="2">
        <v>44</v>
      </c>
      <c r="V1261" s="4">
        <v>45</v>
      </c>
      <c r="W1261" s="4">
        <v>46</v>
      </c>
      <c r="X1261" s="15">
        <v>47</v>
      </c>
      <c r="Y1261" s="4">
        <v>48</v>
      </c>
      <c r="Z1261" s="4">
        <v>49</v>
      </c>
      <c r="AA1261" s="4">
        <v>50</v>
      </c>
      <c r="AB1261" s="4">
        <v>51</v>
      </c>
      <c r="AC1261" s="4">
        <v>52</v>
      </c>
      <c r="AD1261" s="15">
        <v>53</v>
      </c>
      <c r="AE1261" s="1">
        <v>54</v>
      </c>
      <c r="AF1261" s="4">
        <v>55</v>
      </c>
      <c r="AG1261" s="4">
        <v>56</v>
      </c>
      <c r="AH1261" s="4">
        <v>57</v>
      </c>
      <c r="AI1261" s="4">
        <v>58</v>
      </c>
      <c r="AJ1261" s="4">
        <v>59</v>
      </c>
      <c r="AK1261" s="4">
        <v>60</v>
      </c>
      <c r="AL1261" s="4">
        <v>61</v>
      </c>
      <c r="AM1261" s="4">
        <v>62</v>
      </c>
      <c r="AN1261" s="4">
        <v>63</v>
      </c>
      <c r="AO1261" s="2">
        <v>64</v>
      </c>
      <c r="AP1261" s="4">
        <v>65</v>
      </c>
      <c r="AQ1261" s="4">
        <v>66</v>
      </c>
      <c r="AR1261" s="4">
        <v>67</v>
      </c>
      <c r="AS1261" s="4">
        <v>68</v>
      </c>
      <c r="AT1261" s="4">
        <v>69</v>
      </c>
      <c r="AU1261" s="4">
        <v>70</v>
      </c>
      <c r="AV1261" s="4">
        <v>71</v>
      </c>
      <c r="AW1261" s="4">
        <v>72</v>
      </c>
      <c r="AX1261" s="4">
        <v>73</v>
      </c>
      <c r="AY1261" s="1">
        <v>74</v>
      </c>
      <c r="AZ1261" s="4">
        <v>75</v>
      </c>
      <c r="BA1261" s="4">
        <v>76</v>
      </c>
      <c r="BB1261" s="4">
        <v>77</v>
      </c>
      <c r="BC1261" s="4">
        <v>78</v>
      </c>
      <c r="BD1261" s="4">
        <v>79</v>
      </c>
      <c r="BE1261" s="4">
        <v>80</v>
      </c>
      <c r="BF1261" s="4">
        <v>81</v>
      </c>
      <c r="BG1261" s="4">
        <v>82</v>
      </c>
      <c r="BH1261" s="4">
        <v>83</v>
      </c>
      <c r="BI1261" s="2">
        <v>84</v>
      </c>
      <c r="BJ1261" s="17" t="s">
        <v>0</v>
      </c>
    </row>
    <row r="1262" spans="1:62">
      <c r="A1262" s="4" t="s">
        <v>3</v>
      </c>
      <c r="B1262" s="14"/>
      <c r="C1262" s="14"/>
      <c r="D1262" s="14"/>
      <c r="E1262" s="14"/>
      <c r="F1262" s="14"/>
      <c r="G1262" s="14"/>
      <c r="H1262" s="14"/>
      <c r="J1262" s="15"/>
      <c r="R1262" s="15"/>
      <c r="X1262" s="15"/>
      <c r="AD1262" s="15"/>
      <c r="BJ1262" s="17"/>
    </row>
    <row r="1263" spans="1:62">
      <c r="A1263" s="4" t="s">
        <v>992</v>
      </c>
      <c r="B1263" s="14"/>
      <c r="C1263" s="14"/>
      <c r="D1263" s="14"/>
      <c r="E1263" s="14"/>
      <c r="F1263" s="14"/>
      <c r="G1263" s="14"/>
      <c r="H1263" s="14"/>
      <c r="J1263" s="15"/>
      <c r="R1263" s="15"/>
      <c r="X1263" s="15"/>
      <c r="AD1263" s="15"/>
      <c r="BJ1263" s="17"/>
    </row>
    <row r="1264" spans="1:62">
      <c r="A1264" s="4" t="s">
        <v>538</v>
      </c>
      <c r="B1264" s="14">
        <v>1</v>
      </c>
      <c r="C1264" s="14">
        <v>3</v>
      </c>
      <c r="D1264" s="14">
        <v>5</v>
      </c>
      <c r="E1264" s="14">
        <v>7</v>
      </c>
      <c r="F1264" s="14">
        <v>9</v>
      </c>
      <c r="G1264" s="14">
        <v>11</v>
      </c>
      <c r="H1264" s="14">
        <v>13</v>
      </c>
      <c r="I1264" s="4">
        <v>15</v>
      </c>
      <c r="J1264" s="15">
        <v>22</v>
      </c>
      <c r="K1264" s="1">
        <v>29</v>
      </c>
      <c r="L1264" s="4">
        <v>36</v>
      </c>
      <c r="M1264" s="4">
        <v>43</v>
      </c>
      <c r="N1264" s="4">
        <v>50</v>
      </c>
      <c r="O1264" s="4">
        <v>57</v>
      </c>
      <c r="P1264" s="4">
        <v>64</v>
      </c>
      <c r="Q1264" s="4">
        <v>71</v>
      </c>
      <c r="R1264" s="15">
        <v>83</v>
      </c>
      <c r="S1264" s="4">
        <v>95</v>
      </c>
      <c r="T1264" s="4">
        <v>107</v>
      </c>
      <c r="U1264" s="2">
        <v>119</v>
      </c>
      <c r="V1264" s="4">
        <v>131</v>
      </c>
      <c r="W1264" s="4">
        <v>143</v>
      </c>
      <c r="X1264" s="15">
        <v>160</v>
      </c>
      <c r="Y1264" s="4">
        <v>177</v>
      </c>
      <c r="Z1264" s="4">
        <v>194</v>
      </c>
      <c r="AA1264" s="4">
        <v>211</v>
      </c>
      <c r="AB1264" s="4">
        <v>228</v>
      </c>
      <c r="AC1264" s="4">
        <v>245</v>
      </c>
      <c r="AD1264" s="15">
        <v>266</v>
      </c>
      <c r="AE1264" s="1">
        <v>287</v>
      </c>
      <c r="AF1264" s="4">
        <v>308</v>
      </c>
      <c r="AG1264" s="4">
        <v>329</v>
      </c>
      <c r="AH1264" s="4">
        <v>350</v>
      </c>
      <c r="AI1264" s="4">
        <v>371</v>
      </c>
      <c r="AJ1264" s="4">
        <v>392</v>
      </c>
      <c r="AK1264" s="4">
        <v>413</v>
      </c>
      <c r="AL1264" s="4">
        <v>434</v>
      </c>
      <c r="AM1264" s="4">
        <v>455</v>
      </c>
      <c r="AN1264" s="4">
        <v>476</v>
      </c>
      <c r="AO1264" s="2">
        <v>497</v>
      </c>
      <c r="AP1264" s="4">
        <v>518</v>
      </c>
      <c r="AQ1264" s="4">
        <v>539</v>
      </c>
      <c r="AR1264" s="4">
        <v>560</v>
      </c>
      <c r="AS1264" s="4">
        <v>581</v>
      </c>
      <c r="AT1264" s="4">
        <v>602</v>
      </c>
      <c r="AU1264" s="4">
        <v>623</v>
      </c>
      <c r="AV1264" s="4">
        <v>644</v>
      </c>
      <c r="AW1264" s="4">
        <v>665</v>
      </c>
      <c r="AX1264" s="4">
        <v>686</v>
      </c>
      <c r="AY1264" s="1">
        <v>707</v>
      </c>
      <c r="AZ1264" s="4">
        <v>728</v>
      </c>
      <c r="BA1264" s="4">
        <v>749</v>
      </c>
      <c r="BB1264" s="4">
        <v>770</v>
      </c>
      <c r="BC1264" s="4">
        <v>791</v>
      </c>
      <c r="BD1264" s="4">
        <v>812</v>
      </c>
      <c r="BE1264" s="4">
        <v>833</v>
      </c>
      <c r="BF1264" s="4">
        <v>854</v>
      </c>
      <c r="BG1264" s="4">
        <v>875</v>
      </c>
      <c r="BH1264" s="4">
        <v>896</v>
      </c>
      <c r="BI1264" s="2">
        <v>917</v>
      </c>
      <c r="BJ1264" s="17" t="s">
        <v>0</v>
      </c>
    </row>
    <row r="1265" spans="1:62">
      <c r="A1265" s="4" t="s">
        <v>595</v>
      </c>
      <c r="B1265" s="14">
        <v>4</v>
      </c>
      <c r="C1265" s="14">
        <v>6</v>
      </c>
      <c r="D1265" s="14">
        <v>9</v>
      </c>
      <c r="E1265" s="14">
        <v>11</v>
      </c>
      <c r="F1265" s="14">
        <v>14</v>
      </c>
      <c r="G1265" s="14">
        <v>16</v>
      </c>
      <c r="H1265" s="14">
        <v>19</v>
      </c>
      <c r="I1265" s="4">
        <v>21</v>
      </c>
      <c r="J1265" s="15">
        <v>29</v>
      </c>
      <c r="K1265" s="1">
        <v>36</v>
      </c>
      <c r="L1265" s="4">
        <v>44</v>
      </c>
      <c r="M1265" s="4">
        <v>51</v>
      </c>
      <c r="N1265" s="4">
        <v>59</v>
      </c>
      <c r="O1265" s="4">
        <v>66</v>
      </c>
      <c r="P1265" s="4">
        <v>74</v>
      </c>
      <c r="Q1265" s="4">
        <v>81</v>
      </c>
      <c r="R1265" s="15">
        <v>94</v>
      </c>
      <c r="S1265" s="4">
        <v>106</v>
      </c>
      <c r="T1265" s="4">
        <v>119</v>
      </c>
      <c r="U1265" s="2">
        <v>131</v>
      </c>
      <c r="V1265" s="4">
        <v>144</v>
      </c>
      <c r="W1265" s="4">
        <v>156</v>
      </c>
      <c r="X1265" s="15">
        <v>174</v>
      </c>
      <c r="Y1265" s="4">
        <v>191</v>
      </c>
      <c r="Z1265" s="4">
        <v>209</v>
      </c>
      <c r="AA1265" s="4">
        <v>226</v>
      </c>
      <c r="AB1265" s="4">
        <v>244</v>
      </c>
      <c r="AC1265" s="4">
        <v>261</v>
      </c>
      <c r="AD1265" s="15">
        <v>282</v>
      </c>
      <c r="AE1265" s="1">
        <v>304</v>
      </c>
      <c r="AF1265" s="4">
        <v>325</v>
      </c>
      <c r="AG1265" s="4">
        <v>347</v>
      </c>
      <c r="AH1265" s="4">
        <v>368</v>
      </c>
      <c r="AI1265" s="4">
        <v>390</v>
      </c>
      <c r="AJ1265" s="4">
        <v>411</v>
      </c>
      <c r="AK1265" s="4">
        <v>433</v>
      </c>
      <c r="AL1265" s="4">
        <v>454</v>
      </c>
      <c r="AM1265" s="4">
        <v>476</v>
      </c>
      <c r="AN1265" s="4">
        <v>497</v>
      </c>
      <c r="AO1265" s="2">
        <v>519</v>
      </c>
      <c r="AP1265" s="4">
        <v>540</v>
      </c>
      <c r="AQ1265" s="4">
        <v>562</v>
      </c>
      <c r="AR1265" s="4">
        <v>583</v>
      </c>
      <c r="AS1265" s="4">
        <v>605</v>
      </c>
      <c r="AT1265" s="4">
        <v>626</v>
      </c>
      <c r="AU1265" s="4">
        <v>648</v>
      </c>
      <c r="AV1265" s="4">
        <v>669</v>
      </c>
      <c r="AW1265" s="4">
        <v>691</v>
      </c>
      <c r="AX1265" s="4">
        <v>712</v>
      </c>
      <c r="AY1265" s="1">
        <v>734</v>
      </c>
      <c r="AZ1265" s="4">
        <v>755</v>
      </c>
      <c r="BA1265" s="4">
        <v>777</v>
      </c>
      <c r="BB1265" s="4">
        <v>798</v>
      </c>
      <c r="BC1265" s="4">
        <v>820</v>
      </c>
      <c r="BD1265" s="4">
        <v>841</v>
      </c>
      <c r="BE1265" s="4">
        <v>863</v>
      </c>
      <c r="BF1265" s="4">
        <v>884</v>
      </c>
      <c r="BG1265" s="4">
        <v>906</v>
      </c>
      <c r="BH1265" s="4">
        <v>927</v>
      </c>
      <c r="BI1265" s="2">
        <v>949</v>
      </c>
      <c r="BJ1265" s="17" t="s">
        <v>0</v>
      </c>
    </row>
    <row r="1266" spans="1:62">
      <c r="A1266" s="4" t="s">
        <v>990</v>
      </c>
      <c r="B1266" s="14">
        <v>8</v>
      </c>
      <c r="C1266" s="14">
        <v>8.1999999999999993</v>
      </c>
      <c r="D1266" s="14">
        <v>8.4</v>
      </c>
      <c r="E1266" s="14">
        <v>8.6</v>
      </c>
      <c r="F1266" s="14">
        <v>8.8000000000000007</v>
      </c>
      <c r="G1266" s="14">
        <v>9</v>
      </c>
      <c r="H1266" s="14">
        <v>9.1999999999999993</v>
      </c>
      <c r="I1266" s="4">
        <v>9.4</v>
      </c>
      <c r="J1266" s="15">
        <v>9.6</v>
      </c>
      <c r="K1266" s="1">
        <v>9.8000000000000007</v>
      </c>
      <c r="L1266" s="4">
        <v>10</v>
      </c>
      <c r="M1266" s="4">
        <v>10.199999999999999</v>
      </c>
      <c r="N1266" s="4">
        <v>10.4</v>
      </c>
      <c r="O1266" s="4">
        <v>10.6</v>
      </c>
      <c r="P1266" s="4">
        <v>10.8</v>
      </c>
      <c r="Q1266" s="4">
        <v>11</v>
      </c>
      <c r="R1266" s="15">
        <v>11.2</v>
      </c>
      <c r="S1266" s="4">
        <v>11.4</v>
      </c>
      <c r="T1266" s="4">
        <v>11.6</v>
      </c>
      <c r="U1266" s="2">
        <v>11.8</v>
      </c>
      <c r="V1266" s="4">
        <v>12</v>
      </c>
      <c r="W1266" s="4">
        <v>12.2</v>
      </c>
      <c r="X1266" s="15">
        <v>12.4</v>
      </c>
      <c r="Y1266" s="4">
        <v>12.6</v>
      </c>
      <c r="Z1266" s="4">
        <v>12.8</v>
      </c>
      <c r="AA1266" s="4">
        <v>13</v>
      </c>
      <c r="AB1266" s="4">
        <v>13.2</v>
      </c>
      <c r="AC1266" s="4">
        <v>13.4</v>
      </c>
      <c r="AD1266" s="15">
        <v>13.6</v>
      </c>
      <c r="AE1266" s="1">
        <v>13.8</v>
      </c>
      <c r="AF1266" s="4">
        <v>14</v>
      </c>
      <c r="AG1266" s="4">
        <v>14.2</v>
      </c>
      <c r="AH1266" s="4">
        <v>14.4</v>
      </c>
      <c r="AI1266" s="4">
        <v>14.6</v>
      </c>
      <c r="AJ1266" s="4">
        <v>14.8</v>
      </c>
      <c r="AK1266" s="4">
        <v>15</v>
      </c>
      <c r="AL1266" s="4">
        <v>15.2</v>
      </c>
      <c r="AM1266" s="4">
        <v>15.4</v>
      </c>
      <c r="AN1266" s="4">
        <v>15.6</v>
      </c>
      <c r="AO1266" s="2">
        <v>15.8</v>
      </c>
      <c r="AP1266" s="4">
        <v>16</v>
      </c>
      <c r="AQ1266" s="4">
        <v>16.2</v>
      </c>
      <c r="AR1266" s="4">
        <v>16.399999999999999</v>
      </c>
      <c r="AS1266" s="4">
        <v>16.600000000000001</v>
      </c>
      <c r="AT1266" s="4">
        <v>16.8</v>
      </c>
      <c r="AU1266" s="4">
        <v>17</v>
      </c>
      <c r="AV1266" s="4">
        <v>17.2</v>
      </c>
      <c r="AW1266" s="4">
        <v>17.399999999999999</v>
      </c>
      <c r="AX1266" s="4">
        <v>17.600000000000001</v>
      </c>
      <c r="AY1266" s="1">
        <v>17.8</v>
      </c>
      <c r="AZ1266" s="4">
        <v>18</v>
      </c>
      <c r="BA1266" s="4">
        <v>18.2</v>
      </c>
      <c r="BB1266" s="4">
        <v>18.399999999999999</v>
      </c>
      <c r="BC1266" s="4">
        <v>18.600000000000001</v>
      </c>
      <c r="BD1266" s="4">
        <v>18.8</v>
      </c>
      <c r="BE1266" s="4">
        <v>19</v>
      </c>
      <c r="BF1266" s="4">
        <v>19.2</v>
      </c>
      <c r="BG1266" s="4">
        <v>19.399999999999999</v>
      </c>
      <c r="BH1266" s="4">
        <v>19.600000000000001</v>
      </c>
      <c r="BI1266" s="2">
        <v>19.8</v>
      </c>
      <c r="BJ1266" s="17" t="s">
        <v>0</v>
      </c>
    </row>
    <row r="1267" spans="1:62">
      <c r="A1267" s="4" t="s">
        <v>543</v>
      </c>
      <c r="B1267" s="14">
        <v>8</v>
      </c>
      <c r="C1267" s="14">
        <v>8.25</v>
      </c>
      <c r="D1267" s="14">
        <v>8.5</v>
      </c>
      <c r="E1267" s="14">
        <v>8.75</v>
      </c>
      <c r="F1267" s="14">
        <v>9</v>
      </c>
      <c r="G1267" s="14">
        <v>9.25</v>
      </c>
      <c r="H1267" s="14">
        <v>9.5</v>
      </c>
      <c r="I1267" s="4">
        <v>9.75</v>
      </c>
      <c r="J1267" s="15">
        <v>10</v>
      </c>
      <c r="K1267" s="1">
        <v>10.25</v>
      </c>
      <c r="L1267" s="4">
        <v>10.5</v>
      </c>
      <c r="M1267" s="4">
        <v>10.75</v>
      </c>
      <c r="N1267" s="4">
        <v>11</v>
      </c>
      <c r="O1267" s="4">
        <v>11.25</v>
      </c>
      <c r="P1267" s="4">
        <v>11.5</v>
      </c>
      <c r="Q1267" s="4">
        <v>11.75</v>
      </c>
      <c r="R1267" s="15">
        <v>12</v>
      </c>
      <c r="S1267" s="4">
        <v>12.25</v>
      </c>
      <c r="T1267" s="4">
        <v>12.5</v>
      </c>
      <c r="U1267" s="2">
        <v>12.75</v>
      </c>
      <c r="V1267" s="4">
        <v>13</v>
      </c>
      <c r="W1267" s="4">
        <v>13.25</v>
      </c>
      <c r="X1267" s="15">
        <v>13.5</v>
      </c>
      <c r="Y1267" s="4">
        <v>13.75</v>
      </c>
      <c r="Z1267" s="4">
        <v>14</v>
      </c>
      <c r="AA1267" s="4">
        <v>14.25</v>
      </c>
      <c r="AB1267" s="4">
        <v>14.5</v>
      </c>
      <c r="AC1267" s="4">
        <v>14.75</v>
      </c>
      <c r="AD1267" s="15">
        <v>15</v>
      </c>
      <c r="AE1267" s="1">
        <v>15.25</v>
      </c>
      <c r="AF1267" s="4">
        <v>15.5</v>
      </c>
      <c r="AG1267" s="4">
        <v>15.75</v>
      </c>
      <c r="AH1267" s="4">
        <v>16</v>
      </c>
      <c r="AI1267" s="4">
        <v>16.25</v>
      </c>
      <c r="AJ1267" s="4">
        <v>16.5</v>
      </c>
      <c r="AK1267" s="4">
        <v>16.75</v>
      </c>
      <c r="AL1267" s="4">
        <v>17</v>
      </c>
      <c r="AM1267" s="4">
        <v>17.25</v>
      </c>
      <c r="AN1267" s="4">
        <v>17.5</v>
      </c>
      <c r="AO1267" s="2">
        <v>17.75</v>
      </c>
      <c r="AP1267" s="4">
        <v>18</v>
      </c>
      <c r="AQ1267" s="4">
        <v>18.25</v>
      </c>
      <c r="AR1267" s="4">
        <v>18.5</v>
      </c>
      <c r="AS1267" s="4">
        <v>18.75</v>
      </c>
      <c r="AT1267" s="4">
        <v>19</v>
      </c>
      <c r="AU1267" s="4">
        <v>19.25</v>
      </c>
      <c r="AV1267" s="4">
        <v>19.5</v>
      </c>
      <c r="AW1267" s="4">
        <v>19.75</v>
      </c>
      <c r="AX1267" s="4">
        <v>20</v>
      </c>
      <c r="AY1267" s="1">
        <v>20.25</v>
      </c>
      <c r="AZ1267" s="4">
        <v>20.5</v>
      </c>
      <c r="BA1267" s="4">
        <v>20.75</v>
      </c>
      <c r="BB1267" s="4">
        <v>21</v>
      </c>
      <c r="BC1267" s="4">
        <v>21.25</v>
      </c>
      <c r="BD1267" s="4">
        <v>21.5</v>
      </c>
      <c r="BE1267" s="4">
        <v>21.75</v>
      </c>
      <c r="BF1267" s="4">
        <v>22</v>
      </c>
      <c r="BG1267" s="4">
        <v>22.25</v>
      </c>
      <c r="BH1267" s="4">
        <v>22.5</v>
      </c>
      <c r="BI1267" s="2">
        <v>22.75</v>
      </c>
      <c r="BJ1267" s="17" t="s">
        <v>0</v>
      </c>
    </row>
    <row r="1268" spans="1:62">
      <c r="A1268" s="4" t="s">
        <v>3</v>
      </c>
      <c r="B1268" s="14"/>
      <c r="C1268" s="14"/>
      <c r="D1268" s="14"/>
      <c r="E1268" s="14"/>
      <c r="F1268" s="14"/>
      <c r="G1268" s="14"/>
      <c r="H1268" s="14"/>
      <c r="J1268" s="15"/>
      <c r="R1268" s="15"/>
      <c r="X1268" s="15"/>
      <c r="AD1268" s="15"/>
      <c r="BJ1268" s="17"/>
    </row>
    <row r="1269" spans="1:62">
      <c r="A1269" s="4" t="s">
        <v>993</v>
      </c>
      <c r="B1269" s="14"/>
      <c r="C1269" s="14"/>
      <c r="D1269" s="14"/>
      <c r="E1269" s="14"/>
      <c r="F1269" s="14"/>
      <c r="G1269" s="14"/>
      <c r="H1269" s="14"/>
      <c r="J1269" s="15"/>
      <c r="R1269" s="15"/>
      <c r="X1269" s="15"/>
      <c r="AD1269" s="15"/>
      <c r="BJ1269" s="17"/>
    </row>
    <row r="1270" spans="1:62">
      <c r="A1270" s="4" t="s">
        <v>538</v>
      </c>
      <c r="B1270" s="14">
        <v>5</v>
      </c>
      <c r="C1270" s="14">
        <v>11</v>
      </c>
      <c r="D1270" s="14">
        <v>17</v>
      </c>
      <c r="E1270" s="14">
        <v>23</v>
      </c>
      <c r="F1270" s="14">
        <v>29</v>
      </c>
      <c r="G1270" s="14">
        <v>35</v>
      </c>
      <c r="H1270" s="14">
        <v>41</v>
      </c>
      <c r="I1270" s="4">
        <v>47</v>
      </c>
      <c r="J1270" s="15">
        <v>59</v>
      </c>
      <c r="K1270" s="1">
        <v>71</v>
      </c>
      <c r="L1270" s="4">
        <v>83</v>
      </c>
      <c r="M1270" s="4">
        <v>95</v>
      </c>
      <c r="N1270" s="4">
        <v>107</v>
      </c>
      <c r="O1270" s="4">
        <v>119</v>
      </c>
      <c r="P1270" s="4">
        <v>131</v>
      </c>
      <c r="Q1270" s="4">
        <v>143</v>
      </c>
      <c r="R1270" s="15">
        <v>164</v>
      </c>
      <c r="S1270" s="4">
        <v>185</v>
      </c>
      <c r="T1270" s="4">
        <v>206</v>
      </c>
      <c r="U1270" s="2">
        <v>227</v>
      </c>
      <c r="V1270" s="4">
        <v>248</v>
      </c>
      <c r="W1270" s="4">
        <v>269</v>
      </c>
      <c r="X1270" s="15">
        <v>297</v>
      </c>
      <c r="Y1270" s="4">
        <v>325</v>
      </c>
      <c r="Z1270" s="4">
        <v>353</v>
      </c>
      <c r="AA1270" s="4">
        <v>381</v>
      </c>
      <c r="AB1270" s="4">
        <v>409</v>
      </c>
      <c r="AC1270" s="4">
        <v>439</v>
      </c>
      <c r="AD1270" s="15">
        <v>472</v>
      </c>
      <c r="AE1270" s="1">
        <v>507</v>
      </c>
      <c r="AF1270" s="4">
        <v>542</v>
      </c>
      <c r="AG1270" s="4">
        <v>577</v>
      </c>
      <c r="AH1270" s="4">
        <v>612</v>
      </c>
      <c r="AI1270" s="4">
        <v>647</v>
      </c>
      <c r="AJ1270" s="4">
        <v>682</v>
      </c>
      <c r="AK1270" s="4">
        <v>717</v>
      </c>
      <c r="AL1270" s="4">
        <v>752</v>
      </c>
      <c r="AM1270" s="4">
        <v>787</v>
      </c>
      <c r="AN1270" s="4">
        <v>822</v>
      </c>
      <c r="AO1270" s="2">
        <v>857</v>
      </c>
      <c r="AP1270" s="4">
        <v>892</v>
      </c>
      <c r="AQ1270" s="4">
        <v>927</v>
      </c>
      <c r="AR1270" s="4">
        <v>962</v>
      </c>
      <c r="AS1270" s="4">
        <v>997</v>
      </c>
      <c r="AT1270" s="4">
        <v>1032</v>
      </c>
      <c r="AU1270" s="4">
        <v>1067</v>
      </c>
      <c r="AV1270" s="4">
        <v>1102</v>
      </c>
      <c r="AW1270" s="4">
        <v>1137</v>
      </c>
      <c r="AX1270" s="4">
        <v>1172</v>
      </c>
      <c r="AY1270" s="1">
        <v>1207</v>
      </c>
      <c r="AZ1270" s="4">
        <v>1242</v>
      </c>
      <c r="BA1270" s="4">
        <v>1277</v>
      </c>
      <c r="BB1270" s="4">
        <v>1312</v>
      </c>
      <c r="BC1270" s="4">
        <v>1347</v>
      </c>
      <c r="BD1270" s="4">
        <v>1382</v>
      </c>
      <c r="BE1270" s="4">
        <v>1417</v>
      </c>
      <c r="BF1270" s="4">
        <v>1452</v>
      </c>
      <c r="BG1270" s="4">
        <v>1487</v>
      </c>
      <c r="BH1270" s="4">
        <v>1522</v>
      </c>
      <c r="BI1270" s="2">
        <v>1557</v>
      </c>
      <c r="BJ1270" s="17" t="s">
        <v>0</v>
      </c>
    </row>
    <row r="1271" spans="1:62">
      <c r="A1271" s="4" t="s">
        <v>595</v>
      </c>
      <c r="B1271" s="14">
        <v>8</v>
      </c>
      <c r="C1271" s="14">
        <v>15</v>
      </c>
      <c r="D1271" s="14">
        <v>22</v>
      </c>
      <c r="E1271" s="14">
        <v>29</v>
      </c>
      <c r="F1271" s="14">
        <v>36</v>
      </c>
      <c r="G1271" s="14">
        <v>43</v>
      </c>
      <c r="H1271" s="14">
        <v>50</v>
      </c>
      <c r="I1271" s="4">
        <v>57</v>
      </c>
      <c r="J1271" s="15">
        <v>71</v>
      </c>
      <c r="K1271" s="1">
        <v>85</v>
      </c>
      <c r="L1271" s="4">
        <v>99</v>
      </c>
      <c r="M1271" s="4">
        <v>113</v>
      </c>
      <c r="N1271" s="4">
        <v>127</v>
      </c>
      <c r="O1271" s="4">
        <v>141</v>
      </c>
      <c r="P1271" s="4">
        <v>155</v>
      </c>
      <c r="Q1271" s="4">
        <v>169</v>
      </c>
      <c r="R1271" s="15">
        <v>190</v>
      </c>
      <c r="S1271" s="4">
        <v>212</v>
      </c>
      <c r="T1271" s="4">
        <v>233</v>
      </c>
      <c r="U1271" s="2">
        <v>255</v>
      </c>
      <c r="V1271" s="4">
        <v>276</v>
      </c>
      <c r="W1271" s="4">
        <v>298</v>
      </c>
      <c r="X1271" s="15">
        <v>326</v>
      </c>
      <c r="Y1271" s="4">
        <v>355</v>
      </c>
      <c r="Z1271" s="4">
        <v>383</v>
      </c>
      <c r="AA1271" s="4">
        <v>412</v>
      </c>
      <c r="AB1271" s="4">
        <v>440</v>
      </c>
      <c r="AC1271" s="4">
        <v>469</v>
      </c>
      <c r="AD1271" s="15">
        <v>504</v>
      </c>
      <c r="AE1271" s="1">
        <v>540</v>
      </c>
      <c r="AF1271" s="4">
        <v>575</v>
      </c>
      <c r="AG1271" s="4">
        <v>611</v>
      </c>
      <c r="AH1271" s="4">
        <v>646</v>
      </c>
      <c r="AI1271" s="4">
        <v>682</v>
      </c>
      <c r="AJ1271" s="4">
        <v>717</v>
      </c>
      <c r="AK1271" s="4">
        <v>753</v>
      </c>
      <c r="AL1271" s="4">
        <v>788</v>
      </c>
      <c r="AM1271" s="4">
        <v>824</v>
      </c>
      <c r="AN1271" s="4">
        <v>859</v>
      </c>
      <c r="AO1271" s="2">
        <v>895</v>
      </c>
      <c r="AP1271" s="4">
        <v>930</v>
      </c>
      <c r="AQ1271" s="4">
        <v>966</v>
      </c>
      <c r="AR1271" s="4">
        <v>1001</v>
      </c>
      <c r="AS1271" s="4">
        <v>1037</v>
      </c>
      <c r="AT1271" s="4">
        <v>1072</v>
      </c>
      <c r="AU1271" s="4">
        <v>1108</v>
      </c>
      <c r="AV1271" s="4">
        <v>1143</v>
      </c>
      <c r="AW1271" s="4">
        <v>1179</v>
      </c>
      <c r="AX1271" s="4">
        <v>1214</v>
      </c>
      <c r="AY1271" s="1">
        <v>1250</v>
      </c>
      <c r="AZ1271" s="4">
        <v>1285</v>
      </c>
      <c r="BA1271" s="4">
        <v>1321</v>
      </c>
      <c r="BB1271" s="4">
        <v>1356</v>
      </c>
      <c r="BC1271" s="4">
        <v>1392</v>
      </c>
      <c r="BD1271" s="4">
        <v>1427</v>
      </c>
      <c r="BE1271" s="4">
        <v>1463</v>
      </c>
      <c r="BF1271" s="4">
        <v>1498</v>
      </c>
      <c r="BG1271" s="4">
        <v>1534</v>
      </c>
      <c r="BH1271" s="4">
        <v>1569</v>
      </c>
      <c r="BI1271" s="2">
        <v>1605</v>
      </c>
      <c r="BJ1271" s="17" t="s">
        <v>0</v>
      </c>
    </row>
    <row r="1272" spans="1:62">
      <c r="A1272" s="4" t="s">
        <v>640</v>
      </c>
      <c r="B1272" s="14">
        <v>2</v>
      </c>
      <c r="C1272" s="14">
        <v>2</v>
      </c>
      <c r="D1272" s="14">
        <v>2.1</v>
      </c>
      <c r="E1272" s="14">
        <v>2.2000000000000002</v>
      </c>
      <c r="F1272" s="14">
        <v>2.2999999999999998</v>
      </c>
      <c r="G1272" s="14">
        <v>2.4</v>
      </c>
      <c r="H1272" s="14">
        <v>2.4</v>
      </c>
      <c r="I1272" s="4">
        <v>2.5</v>
      </c>
      <c r="J1272" s="15">
        <v>2.6</v>
      </c>
      <c r="K1272" s="1">
        <v>2.7</v>
      </c>
      <c r="L1272" s="4">
        <v>2.8</v>
      </c>
      <c r="M1272" s="4">
        <v>2.8</v>
      </c>
      <c r="N1272" s="4">
        <v>2.9</v>
      </c>
      <c r="O1272" s="4">
        <v>3</v>
      </c>
      <c r="P1272" s="4">
        <v>3.1</v>
      </c>
      <c r="Q1272" s="4">
        <v>3.2</v>
      </c>
      <c r="R1272" s="15">
        <v>3.2</v>
      </c>
      <c r="S1272" s="4">
        <v>3.3</v>
      </c>
      <c r="T1272" s="4">
        <v>3.4</v>
      </c>
      <c r="U1272" s="2">
        <v>3.5</v>
      </c>
      <c r="V1272" s="4">
        <v>3.6</v>
      </c>
      <c r="W1272" s="4">
        <v>3.6</v>
      </c>
      <c r="X1272" s="15">
        <v>3.7</v>
      </c>
      <c r="Y1272" s="4">
        <v>3.8</v>
      </c>
      <c r="Z1272" s="4">
        <v>3.9</v>
      </c>
      <c r="AA1272" s="4">
        <v>4</v>
      </c>
      <c r="AB1272" s="4">
        <v>4</v>
      </c>
      <c r="AC1272" s="4">
        <v>4.0999999999999996</v>
      </c>
      <c r="AD1272" s="15">
        <v>4.2</v>
      </c>
      <c r="AE1272" s="1">
        <v>4.3</v>
      </c>
      <c r="AF1272" s="4">
        <v>4.4000000000000004</v>
      </c>
      <c r="AG1272" s="4">
        <v>4.4000000000000004</v>
      </c>
      <c r="AH1272" s="4">
        <v>4.5</v>
      </c>
      <c r="AI1272" s="4">
        <v>4.5999999999999996</v>
      </c>
      <c r="AJ1272" s="4">
        <v>4.7</v>
      </c>
      <c r="AK1272" s="4">
        <v>4.8</v>
      </c>
      <c r="AL1272" s="4">
        <v>4.8</v>
      </c>
      <c r="AM1272" s="4">
        <v>4.9000000000000004</v>
      </c>
      <c r="AN1272" s="4">
        <v>5</v>
      </c>
      <c r="AO1272" s="2">
        <v>5.0999999999999996</v>
      </c>
      <c r="AP1272" s="4">
        <v>5.2</v>
      </c>
      <c r="AQ1272" s="4">
        <v>5.2</v>
      </c>
      <c r="AR1272" s="4">
        <v>5.3</v>
      </c>
      <c r="AS1272" s="4">
        <v>5.4</v>
      </c>
      <c r="AT1272" s="4">
        <v>5.5</v>
      </c>
      <c r="AU1272" s="4">
        <v>5.6</v>
      </c>
      <c r="AV1272" s="4">
        <v>5.6</v>
      </c>
      <c r="AW1272" s="4">
        <v>5.7</v>
      </c>
      <c r="AX1272" s="4">
        <v>5.8</v>
      </c>
      <c r="AY1272" s="1">
        <v>5.9</v>
      </c>
      <c r="AZ1272" s="4">
        <v>6</v>
      </c>
      <c r="BA1272" s="4">
        <v>6</v>
      </c>
      <c r="BB1272" s="4">
        <v>6.1</v>
      </c>
      <c r="BC1272" s="4">
        <v>6.2</v>
      </c>
      <c r="BD1272" s="4">
        <v>6.3</v>
      </c>
      <c r="BE1272" s="4">
        <v>6.4</v>
      </c>
      <c r="BF1272" s="4">
        <v>6.4</v>
      </c>
      <c r="BG1272" s="4">
        <v>6.5</v>
      </c>
      <c r="BH1272" s="4">
        <v>6.6</v>
      </c>
      <c r="BI1272" s="2">
        <v>6.7</v>
      </c>
      <c r="BJ1272" s="17" t="s">
        <v>0</v>
      </c>
    </row>
    <row r="1273" spans="1:62">
      <c r="A1273" s="4" t="s">
        <v>543</v>
      </c>
      <c r="B1273" s="14">
        <v>6</v>
      </c>
      <c r="C1273" s="14">
        <v>6.5</v>
      </c>
      <c r="D1273" s="14">
        <v>7</v>
      </c>
      <c r="E1273" s="14">
        <v>7.5</v>
      </c>
      <c r="F1273" s="14">
        <v>8</v>
      </c>
      <c r="G1273" s="14">
        <v>8.5</v>
      </c>
      <c r="H1273" s="14">
        <v>9</v>
      </c>
      <c r="I1273" s="4">
        <v>9.5</v>
      </c>
      <c r="J1273" s="15">
        <v>10</v>
      </c>
      <c r="K1273" s="1">
        <v>10.5</v>
      </c>
      <c r="L1273" s="4">
        <v>11</v>
      </c>
      <c r="M1273" s="4">
        <v>11.5</v>
      </c>
      <c r="N1273" s="4">
        <v>12</v>
      </c>
      <c r="O1273" s="4">
        <v>12.5</v>
      </c>
      <c r="P1273" s="4">
        <v>13</v>
      </c>
      <c r="Q1273" s="4">
        <v>13.5</v>
      </c>
      <c r="R1273" s="15">
        <v>14</v>
      </c>
      <c r="S1273" s="4">
        <v>14.5</v>
      </c>
      <c r="T1273" s="4">
        <v>15</v>
      </c>
      <c r="U1273" s="2">
        <v>15.5</v>
      </c>
      <c r="V1273" s="4">
        <v>16</v>
      </c>
      <c r="W1273" s="4">
        <v>16.5</v>
      </c>
      <c r="X1273" s="15">
        <v>17</v>
      </c>
      <c r="Y1273" s="4">
        <v>17.5</v>
      </c>
      <c r="Z1273" s="4">
        <v>18</v>
      </c>
      <c r="AA1273" s="4">
        <v>18.5</v>
      </c>
      <c r="AB1273" s="4">
        <v>19</v>
      </c>
      <c r="AC1273" s="4">
        <v>19.5</v>
      </c>
      <c r="AD1273" s="15">
        <v>20</v>
      </c>
      <c r="AE1273" s="1">
        <v>20.5</v>
      </c>
      <c r="AF1273" s="4">
        <v>21</v>
      </c>
      <c r="AG1273" s="4">
        <v>21.5</v>
      </c>
      <c r="AH1273" s="4">
        <v>22</v>
      </c>
      <c r="AI1273" s="4">
        <v>22.5</v>
      </c>
      <c r="AJ1273" s="4">
        <v>23</v>
      </c>
      <c r="AK1273" s="4">
        <v>23.5</v>
      </c>
      <c r="AL1273" s="4">
        <v>24</v>
      </c>
      <c r="AM1273" s="4">
        <v>24.5</v>
      </c>
      <c r="AN1273" s="4">
        <v>25</v>
      </c>
      <c r="AO1273" s="2">
        <v>25</v>
      </c>
      <c r="AP1273" s="4">
        <v>26</v>
      </c>
      <c r="AQ1273" s="4">
        <v>26</v>
      </c>
      <c r="AR1273" s="4">
        <v>27</v>
      </c>
      <c r="AS1273" s="4">
        <v>27</v>
      </c>
      <c r="AT1273" s="4">
        <v>28</v>
      </c>
      <c r="AU1273" s="4">
        <v>28</v>
      </c>
      <c r="AV1273" s="4">
        <v>29</v>
      </c>
      <c r="AW1273" s="4">
        <v>29</v>
      </c>
      <c r="AX1273" s="4">
        <v>30</v>
      </c>
      <c r="AY1273" s="1">
        <v>30</v>
      </c>
      <c r="AZ1273" s="4">
        <v>31</v>
      </c>
      <c r="BA1273" s="4">
        <v>31</v>
      </c>
      <c r="BB1273" s="4">
        <v>32</v>
      </c>
      <c r="BC1273" s="4">
        <v>32</v>
      </c>
      <c r="BD1273" s="4">
        <v>33</v>
      </c>
      <c r="BE1273" s="4">
        <v>33</v>
      </c>
      <c r="BF1273" s="4">
        <v>34</v>
      </c>
      <c r="BG1273" s="4">
        <v>34</v>
      </c>
      <c r="BH1273" s="4">
        <v>35</v>
      </c>
      <c r="BI1273" s="2">
        <v>35</v>
      </c>
      <c r="BJ1273" s="17" t="s">
        <v>0</v>
      </c>
    </row>
    <row r="1274" spans="1:62">
      <c r="A1274" s="4" t="s">
        <v>3</v>
      </c>
      <c r="B1274" s="14"/>
      <c r="C1274" s="14"/>
      <c r="D1274" s="14"/>
      <c r="E1274" s="14"/>
      <c r="F1274" s="14"/>
      <c r="G1274" s="14"/>
      <c r="H1274" s="14"/>
      <c r="J1274" s="15"/>
      <c r="R1274" s="15"/>
      <c r="X1274" s="15"/>
      <c r="AD1274" s="15"/>
      <c r="BJ1274" s="17"/>
    </row>
    <row r="1275" spans="1:62">
      <c r="A1275" s="4" t="s">
        <v>994</v>
      </c>
      <c r="B1275" s="14"/>
      <c r="C1275" s="14"/>
      <c r="D1275" s="14"/>
      <c r="E1275" s="14"/>
      <c r="F1275" s="14"/>
      <c r="G1275" s="14"/>
      <c r="H1275" s="14"/>
      <c r="J1275" s="15"/>
      <c r="R1275" s="15"/>
      <c r="X1275" s="15"/>
      <c r="AD1275" s="15"/>
      <c r="BJ1275" s="17"/>
    </row>
    <row r="1276" spans="1:62">
      <c r="A1276" s="4" t="s">
        <v>562</v>
      </c>
      <c r="B1276" s="14">
        <v>180</v>
      </c>
      <c r="C1276" s="14">
        <v>183</v>
      </c>
      <c r="D1276" s="14">
        <v>186</v>
      </c>
      <c r="E1276" s="14">
        <v>189</v>
      </c>
      <c r="F1276" s="14">
        <v>192</v>
      </c>
      <c r="G1276" s="14">
        <v>195</v>
      </c>
      <c r="H1276" s="14">
        <v>198</v>
      </c>
      <c r="I1276" s="4">
        <v>201</v>
      </c>
      <c r="J1276" s="15">
        <v>204</v>
      </c>
      <c r="K1276" s="1">
        <v>207</v>
      </c>
      <c r="L1276" s="4">
        <v>210</v>
      </c>
      <c r="M1276" s="4">
        <v>213</v>
      </c>
      <c r="N1276" s="4">
        <v>216</v>
      </c>
      <c r="O1276" s="4">
        <v>219</v>
      </c>
      <c r="P1276" s="4">
        <v>222</v>
      </c>
      <c r="Q1276" s="4">
        <v>225</v>
      </c>
      <c r="R1276" s="15">
        <v>228</v>
      </c>
      <c r="S1276" s="4">
        <v>231</v>
      </c>
      <c r="T1276" s="4">
        <v>234</v>
      </c>
      <c r="U1276" s="2">
        <v>237</v>
      </c>
      <c r="V1276" s="4">
        <v>240</v>
      </c>
      <c r="W1276" s="4">
        <v>243</v>
      </c>
      <c r="X1276" s="15">
        <v>246</v>
      </c>
      <c r="Y1276" s="4">
        <v>249</v>
      </c>
      <c r="Z1276" s="4">
        <v>252</v>
      </c>
      <c r="AA1276" s="4">
        <v>255</v>
      </c>
      <c r="AB1276" s="4">
        <v>258</v>
      </c>
      <c r="AC1276" s="4">
        <v>261</v>
      </c>
      <c r="AD1276" s="15">
        <v>264</v>
      </c>
      <c r="AE1276" s="1">
        <v>267</v>
      </c>
      <c r="AF1276" s="4">
        <v>270</v>
      </c>
      <c r="AG1276" s="4">
        <v>273</v>
      </c>
      <c r="AH1276" s="4">
        <v>276</v>
      </c>
      <c r="AI1276" s="4">
        <v>279</v>
      </c>
      <c r="AJ1276" s="4">
        <v>282</v>
      </c>
      <c r="AK1276" s="4">
        <v>285</v>
      </c>
      <c r="AL1276" s="4">
        <v>288</v>
      </c>
      <c r="AM1276" s="4">
        <v>291</v>
      </c>
      <c r="AN1276" s="4">
        <v>294</v>
      </c>
      <c r="AO1276" s="2">
        <v>297</v>
      </c>
      <c r="AP1276" s="4">
        <v>300</v>
      </c>
      <c r="AQ1276" s="4">
        <v>303</v>
      </c>
      <c r="AR1276" s="4">
        <v>306</v>
      </c>
      <c r="AS1276" s="4">
        <v>309</v>
      </c>
      <c r="AT1276" s="4">
        <v>312</v>
      </c>
      <c r="AU1276" s="4">
        <v>315</v>
      </c>
      <c r="AV1276" s="4">
        <v>318</v>
      </c>
      <c r="AW1276" s="4">
        <v>321</v>
      </c>
      <c r="AX1276" s="4">
        <v>324</v>
      </c>
      <c r="AY1276" s="1">
        <v>327</v>
      </c>
      <c r="AZ1276" s="4">
        <v>330</v>
      </c>
      <c r="BA1276" s="4">
        <v>333</v>
      </c>
      <c r="BB1276" s="4">
        <v>336</v>
      </c>
      <c r="BC1276" s="4">
        <v>339</v>
      </c>
      <c r="BD1276" s="4">
        <v>342</v>
      </c>
      <c r="BE1276" s="4">
        <v>345</v>
      </c>
      <c r="BF1276" s="4">
        <v>348</v>
      </c>
      <c r="BG1276" s="4">
        <v>351</v>
      </c>
      <c r="BH1276" s="4">
        <v>354</v>
      </c>
      <c r="BI1276" s="2">
        <v>357</v>
      </c>
      <c r="BJ1276" s="17" t="s">
        <v>0</v>
      </c>
    </row>
    <row r="1277" spans="1:62">
      <c r="A1277" s="4" t="s">
        <v>688</v>
      </c>
      <c r="B1277" s="14">
        <v>45</v>
      </c>
      <c r="C1277" s="14">
        <v>51</v>
      </c>
      <c r="D1277" s="14">
        <v>57</v>
      </c>
      <c r="E1277" s="14">
        <v>63</v>
      </c>
      <c r="F1277" s="14">
        <v>69</v>
      </c>
      <c r="G1277" s="14">
        <v>75</v>
      </c>
      <c r="H1277" s="14">
        <v>81</v>
      </c>
      <c r="I1277" s="4">
        <v>87</v>
      </c>
      <c r="J1277" s="15">
        <v>93</v>
      </c>
      <c r="K1277" s="1">
        <v>99</v>
      </c>
      <c r="L1277" s="4">
        <v>105</v>
      </c>
      <c r="M1277" s="4">
        <v>111</v>
      </c>
      <c r="N1277" s="4">
        <v>117</v>
      </c>
      <c r="O1277" s="4">
        <v>123</v>
      </c>
      <c r="P1277" s="4">
        <v>129</v>
      </c>
      <c r="Q1277" s="4">
        <v>135</v>
      </c>
      <c r="R1277" s="15">
        <v>141</v>
      </c>
      <c r="S1277" s="4">
        <v>147</v>
      </c>
      <c r="T1277" s="4">
        <v>153</v>
      </c>
      <c r="U1277" s="2">
        <v>159</v>
      </c>
      <c r="V1277" s="4">
        <v>165</v>
      </c>
      <c r="W1277" s="4">
        <v>171</v>
      </c>
      <c r="X1277" s="15">
        <v>177</v>
      </c>
      <c r="Y1277" s="4">
        <v>183</v>
      </c>
      <c r="Z1277" s="4">
        <v>189</v>
      </c>
      <c r="AA1277" s="4">
        <v>195</v>
      </c>
      <c r="AB1277" s="4">
        <v>201</v>
      </c>
      <c r="AC1277" s="4">
        <v>207</v>
      </c>
      <c r="AD1277" s="15">
        <v>213</v>
      </c>
      <c r="AE1277" s="1">
        <v>219</v>
      </c>
      <c r="AF1277" s="4">
        <v>225</v>
      </c>
      <c r="AG1277" s="4">
        <v>231</v>
      </c>
      <c r="AH1277" s="4">
        <v>237</v>
      </c>
      <c r="AI1277" s="4">
        <v>243</v>
      </c>
      <c r="AJ1277" s="4">
        <v>249</v>
      </c>
      <c r="AK1277" s="4">
        <v>255</v>
      </c>
      <c r="AL1277" s="4">
        <v>261</v>
      </c>
      <c r="AM1277" s="4">
        <v>267</v>
      </c>
      <c r="AN1277" s="4">
        <v>273</v>
      </c>
      <c r="AO1277" s="2">
        <v>279</v>
      </c>
      <c r="AP1277" s="4">
        <v>285</v>
      </c>
      <c r="AQ1277" s="4">
        <v>291</v>
      </c>
      <c r="AR1277" s="4">
        <v>297</v>
      </c>
      <c r="AS1277" s="4">
        <v>303</v>
      </c>
      <c r="AT1277" s="4">
        <v>309</v>
      </c>
      <c r="AU1277" s="4">
        <v>315</v>
      </c>
      <c r="AV1277" s="4">
        <v>321</v>
      </c>
      <c r="AW1277" s="4">
        <v>327</v>
      </c>
      <c r="AX1277" s="4">
        <v>333</v>
      </c>
      <c r="AY1277" s="1">
        <v>339</v>
      </c>
      <c r="AZ1277" s="4">
        <v>345</v>
      </c>
      <c r="BA1277" s="4">
        <v>351</v>
      </c>
      <c r="BB1277" s="4">
        <v>357</v>
      </c>
      <c r="BC1277" s="4">
        <v>363</v>
      </c>
      <c r="BD1277" s="4">
        <v>369</v>
      </c>
      <c r="BE1277" s="4">
        <v>375</v>
      </c>
      <c r="BF1277" s="4">
        <v>381</v>
      </c>
      <c r="BG1277" s="4">
        <v>387</v>
      </c>
      <c r="BH1277" s="4">
        <v>393</v>
      </c>
      <c r="BI1277" s="2">
        <v>399</v>
      </c>
      <c r="BJ1277" s="17" t="s">
        <v>0</v>
      </c>
    </row>
    <row r="1278" spans="1:62">
      <c r="A1278" s="4" t="s">
        <v>538</v>
      </c>
      <c r="B1278" s="14">
        <v>8</v>
      </c>
      <c r="C1278" s="14">
        <v>10</v>
      </c>
      <c r="D1278" s="14">
        <v>13</v>
      </c>
      <c r="E1278" s="14">
        <v>15</v>
      </c>
      <c r="F1278" s="14">
        <v>18</v>
      </c>
      <c r="G1278" s="14">
        <v>20</v>
      </c>
      <c r="H1278" s="14">
        <v>23</v>
      </c>
      <c r="I1278" s="4">
        <v>25</v>
      </c>
      <c r="J1278" s="15">
        <v>29</v>
      </c>
      <c r="K1278" s="1">
        <v>33</v>
      </c>
      <c r="L1278" s="4">
        <v>37</v>
      </c>
      <c r="M1278" s="4">
        <v>41</v>
      </c>
      <c r="N1278" s="4">
        <v>45</v>
      </c>
      <c r="O1278" s="4">
        <v>49</v>
      </c>
      <c r="P1278" s="4">
        <v>53</v>
      </c>
      <c r="Q1278" s="4">
        <v>57</v>
      </c>
      <c r="R1278" s="15">
        <v>63</v>
      </c>
      <c r="S1278" s="4">
        <v>68</v>
      </c>
      <c r="T1278" s="4">
        <v>74</v>
      </c>
      <c r="U1278" s="2">
        <v>79</v>
      </c>
      <c r="V1278" s="4">
        <v>85</v>
      </c>
      <c r="W1278" s="4">
        <v>90</v>
      </c>
      <c r="X1278" s="15">
        <v>97</v>
      </c>
      <c r="Y1278" s="4">
        <v>104</v>
      </c>
      <c r="Z1278" s="4">
        <v>111</v>
      </c>
      <c r="AA1278" s="4">
        <v>118</v>
      </c>
      <c r="AB1278" s="4">
        <v>125</v>
      </c>
      <c r="AC1278" s="4">
        <v>132</v>
      </c>
      <c r="AD1278" s="15">
        <v>141</v>
      </c>
      <c r="AE1278" s="1">
        <v>149</v>
      </c>
      <c r="AF1278" s="4">
        <v>158</v>
      </c>
      <c r="AG1278" s="4">
        <v>166</v>
      </c>
      <c r="AH1278" s="4">
        <v>175</v>
      </c>
      <c r="AI1278" s="4">
        <v>183</v>
      </c>
      <c r="AJ1278" s="4">
        <v>192</v>
      </c>
      <c r="AK1278" s="4">
        <v>200</v>
      </c>
      <c r="AL1278" s="4">
        <v>209</v>
      </c>
      <c r="AM1278" s="4">
        <v>217</v>
      </c>
      <c r="AN1278" s="4">
        <v>226</v>
      </c>
      <c r="AO1278" s="2">
        <v>234</v>
      </c>
      <c r="AP1278" s="4">
        <v>243</v>
      </c>
      <c r="AQ1278" s="4">
        <v>251</v>
      </c>
      <c r="AR1278" s="4">
        <v>260</v>
      </c>
      <c r="AS1278" s="4">
        <v>268</v>
      </c>
      <c r="AT1278" s="4">
        <v>277</v>
      </c>
      <c r="AU1278" s="4">
        <v>285</v>
      </c>
      <c r="AV1278" s="4">
        <v>294</v>
      </c>
      <c r="AW1278" s="4">
        <v>302</v>
      </c>
      <c r="AX1278" s="4">
        <v>311</v>
      </c>
      <c r="AY1278" s="1">
        <v>319</v>
      </c>
      <c r="AZ1278" s="4">
        <v>328</v>
      </c>
      <c r="BA1278" s="4">
        <v>336</v>
      </c>
      <c r="BB1278" s="4">
        <v>345</v>
      </c>
      <c r="BC1278" s="4">
        <v>353</v>
      </c>
      <c r="BD1278" s="4">
        <v>362</v>
      </c>
      <c r="BE1278" s="4">
        <v>370</v>
      </c>
      <c r="BF1278" s="4">
        <v>379</v>
      </c>
      <c r="BG1278" s="4">
        <v>387</v>
      </c>
      <c r="BH1278" s="4">
        <v>396</v>
      </c>
      <c r="BI1278" s="2">
        <v>404</v>
      </c>
      <c r="BJ1278" s="17" t="s">
        <v>0</v>
      </c>
    </row>
    <row r="1279" spans="1:62">
      <c r="A1279" s="4" t="s">
        <v>595</v>
      </c>
      <c r="B1279" s="14">
        <v>10</v>
      </c>
      <c r="C1279" s="14">
        <v>13</v>
      </c>
      <c r="D1279" s="14">
        <v>16</v>
      </c>
      <c r="E1279" s="14">
        <v>19</v>
      </c>
      <c r="F1279" s="14">
        <v>22</v>
      </c>
      <c r="G1279" s="14">
        <v>25</v>
      </c>
      <c r="H1279" s="14">
        <v>28</v>
      </c>
      <c r="I1279" s="4">
        <v>31</v>
      </c>
      <c r="J1279" s="15">
        <v>35</v>
      </c>
      <c r="K1279" s="1">
        <v>40</v>
      </c>
      <c r="L1279" s="4">
        <v>44</v>
      </c>
      <c r="M1279" s="4">
        <v>49</v>
      </c>
      <c r="N1279" s="4">
        <v>53</v>
      </c>
      <c r="O1279" s="4">
        <v>58</v>
      </c>
      <c r="P1279" s="4">
        <v>62</v>
      </c>
      <c r="Q1279" s="4">
        <v>67</v>
      </c>
      <c r="R1279" s="15">
        <v>73</v>
      </c>
      <c r="S1279" s="4">
        <v>79</v>
      </c>
      <c r="T1279" s="4">
        <v>85</v>
      </c>
      <c r="U1279" s="2">
        <v>91</v>
      </c>
      <c r="V1279" s="4">
        <v>97</v>
      </c>
      <c r="W1279" s="4">
        <v>103</v>
      </c>
      <c r="X1279" s="15">
        <v>111</v>
      </c>
      <c r="Y1279" s="4">
        <v>118</v>
      </c>
      <c r="Z1279" s="4">
        <v>126</v>
      </c>
      <c r="AA1279" s="4">
        <v>133</v>
      </c>
      <c r="AB1279" s="4">
        <v>141</v>
      </c>
      <c r="AC1279" s="4">
        <v>148</v>
      </c>
      <c r="AD1279" s="15">
        <v>157</v>
      </c>
      <c r="AE1279" s="1">
        <v>166</v>
      </c>
      <c r="AF1279" s="4">
        <v>175</v>
      </c>
      <c r="AG1279" s="4">
        <v>184</v>
      </c>
      <c r="AH1279" s="4">
        <v>193</v>
      </c>
      <c r="AI1279" s="4">
        <v>202</v>
      </c>
      <c r="AJ1279" s="4">
        <v>211</v>
      </c>
      <c r="AK1279" s="4">
        <v>220</v>
      </c>
      <c r="AL1279" s="4">
        <v>229</v>
      </c>
      <c r="AM1279" s="4">
        <v>238</v>
      </c>
      <c r="AN1279" s="4">
        <v>247</v>
      </c>
      <c r="AO1279" s="2">
        <v>256</v>
      </c>
      <c r="AP1279" s="4">
        <v>265</v>
      </c>
      <c r="AQ1279" s="4">
        <v>274</v>
      </c>
      <c r="AR1279" s="4">
        <v>283</v>
      </c>
      <c r="AS1279" s="4">
        <v>292</v>
      </c>
      <c r="AT1279" s="4">
        <v>301</v>
      </c>
      <c r="AU1279" s="4">
        <v>310</v>
      </c>
      <c r="AV1279" s="4">
        <v>319</v>
      </c>
      <c r="AW1279" s="4">
        <v>328</v>
      </c>
      <c r="AX1279" s="4">
        <v>337</v>
      </c>
      <c r="AY1279" s="1">
        <v>346</v>
      </c>
      <c r="AZ1279" s="4">
        <v>355</v>
      </c>
      <c r="BA1279" s="4">
        <v>364</v>
      </c>
      <c r="BB1279" s="4">
        <v>373</v>
      </c>
      <c r="BC1279" s="4">
        <v>382</v>
      </c>
      <c r="BD1279" s="4">
        <v>391</v>
      </c>
      <c r="BE1279" s="4">
        <v>400</v>
      </c>
      <c r="BF1279" s="4">
        <v>409</v>
      </c>
      <c r="BG1279" s="4">
        <v>418</v>
      </c>
      <c r="BH1279" s="4">
        <v>427</v>
      </c>
      <c r="BI1279" s="2">
        <v>436</v>
      </c>
      <c r="BJ1279" s="17" t="s">
        <v>0</v>
      </c>
    </row>
    <row r="1280" spans="1:62">
      <c r="A1280" s="4" t="s">
        <v>990</v>
      </c>
      <c r="B1280" s="14">
        <v>4</v>
      </c>
      <c r="C1280" s="14">
        <v>4.2</v>
      </c>
      <c r="D1280" s="14">
        <v>4.4000000000000004</v>
      </c>
      <c r="E1280" s="14">
        <v>4.5999999999999996</v>
      </c>
      <c r="F1280" s="14">
        <v>4.8</v>
      </c>
      <c r="G1280" s="14">
        <v>5</v>
      </c>
      <c r="H1280" s="14">
        <v>5.2</v>
      </c>
      <c r="I1280" s="4">
        <v>5.4</v>
      </c>
      <c r="J1280" s="15">
        <v>5.6</v>
      </c>
      <c r="K1280" s="1">
        <v>5.8</v>
      </c>
      <c r="L1280" s="4">
        <v>6</v>
      </c>
      <c r="M1280" s="4">
        <v>6.2</v>
      </c>
      <c r="N1280" s="4">
        <v>6.4</v>
      </c>
      <c r="O1280" s="4">
        <v>6.6</v>
      </c>
      <c r="P1280" s="4">
        <v>6.8</v>
      </c>
      <c r="Q1280" s="4">
        <v>7</v>
      </c>
      <c r="R1280" s="15">
        <v>7.2</v>
      </c>
      <c r="S1280" s="4">
        <v>7.4</v>
      </c>
      <c r="T1280" s="4">
        <v>7.6</v>
      </c>
      <c r="U1280" s="2">
        <v>7.8</v>
      </c>
      <c r="V1280" s="4">
        <v>8</v>
      </c>
      <c r="W1280" s="4">
        <v>8.1999999999999993</v>
      </c>
      <c r="X1280" s="15">
        <v>8.4</v>
      </c>
      <c r="Y1280" s="4">
        <v>8.6</v>
      </c>
      <c r="Z1280" s="4">
        <v>8.8000000000000007</v>
      </c>
      <c r="AA1280" s="4">
        <v>9</v>
      </c>
      <c r="AB1280" s="4">
        <v>9.1999999999999993</v>
      </c>
      <c r="AC1280" s="4">
        <v>9.4</v>
      </c>
      <c r="AD1280" s="15">
        <v>9.6</v>
      </c>
      <c r="AE1280" s="1">
        <v>9.8000000000000007</v>
      </c>
      <c r="AF1280" s="4">
        <v>10</v>
      </c>
      <c r="AG1280" s="4">
        <v>10.199999999999999</v>
      </c>
      <c r="AH1280" s="4">
        <v>10.4</v>
      </c>
      <c r="AI1280" s="4">
        <v>10.6</v>
      </c>
      <c r="AJ1280" s="4">
        <v>10.8</v>
      </c>
      <c r="AK1280" s="4">
        <v>11</v>
      </c>
      <c r="AL1280" s="4">
        <v>11.2</v>
      </c>
      <c r="AM1280" s="4">
        <v>11.4</v>
      </c>
      <c r="AN1280" s="4">
        <v>11.6</v>
      </c>
      <c r="AO1280" s="2">
        <v>11.8</v>
      </c>
      <c r="AP1280" s="4">
        <v>12</v>
      </c>
      <c r="AQ1280" s="4">
        <v>12.2</v>
      </c>
      <c r="AR1280" s="4">
        <v>12.4</v>
      </c>
      <c r="AS1280" s="4">
        <v>12.6</v>
      </c>
      <c r="AT1280" s="4">
        <v>12.8</v>
      </c>
      <c r="AU1280" s="4">
        <v>13</v>
      </c>
      <c r="AV1280" s="4">
        <v>13.2</v>
      </c>
      <c r="AW1280" s="4">
        <v>13.4</v>
      </c>
      <c r="AX1280" s="4">
        <v>13.6</v>
      </c>
      <c r="AY1280" s="1">
        <v>13.8</v>
      </c>
      <c r="AZ1280" s="4">
        <v>14</v>
      </c>
      <c r="BA1280" s="4">
        <v>14.2</v>
      </c>
      <c r="BB1280" s="4">
        <v>14.4</v>
      </c>
      <c r="BC1280" s="4">
        <v>14.6</v>
      </c>
      <c r="BD1280" s="4">
        <v>14.8</v>
      </c>
      <c r="BE1280" s="4">
        <v>15</v>
      </c>
      <c r="BF1280" s="4">
        <v>15.2</v>
      </c>
      <c r="BG1280" s="4">
        <v>15.4</v>
      </c>
      <c r="BH1280" s="4">
        <v>15.6</v>
      </c>
      <c r="BI1280" s="2">
        <v>15.8</v>
      </c>
      <c r="BJ1280" s="17" t="s">
        <v>0</v>
      </c>
    </row>
    <row r="1281" spans="1:62">
      <c r="A1281" s="4" t="s">
        <v>3</v>
      </c>
      <c r="B1281" s="14"/>
      <c r="C1281" s="14"/>
      <c r="D1281" s="14"/>
      <c r="E1281" s="14"/>
      <c r="F1281" s="14"/>
      <c r="G1281" s="14"/>
      <c r="H1281" s="14"/>
      <c r="J1281" s="15"/>
      <c r="R1281" s="15"/>
      <c r="X1281" s="15"/>
      <c r="AD1281" s="15"/>
      <c r="BJ1281" s="17"/>
    </row>
    <row r="1282" spans="1:62">
      <c r="A1282" s="4" t="s">
        <v>995</v>
      </c>
      <c r="B1282" s="14"/>
      <c r="C1282" s="14"/>
      <c r="D1282" s="14"/>
      <c r="E1282" s="14"/>
      <c r="F1282" s="14"/>
      <c r="G1282" s="14"/>
      <c r="H1282" s="14"/>
      <c r="J1282" s="15"/>
      <c r="R1282" s="15"/>
      <c r="X1282" s="15"/>
      <c r="AD1282" s="15"/>
      <c r="BJ1282" s="17"/>
    </row>
    <row r="1283" spans="1:62">
      <c r="A1283" s="4" t="s">
        <v>538</v>
      </c>
      <c r="B1283" s="14">
        <v>20</v>
      </c>
      <c r="C1283" s="14">
        <v>27</v>
      </c>
      <c r="D1283" s="14">
        <v>34</v>
      </c>
      <c r="E1283" s="14">
        <v>41</v>
      </c>
      <c r="F1283" s="14">
        <v>48</v>
      </c>
      <c r="G1283" s="14">
        <v>55</v>
      </c>
      <c r="H1283" s="14">
        <v>62</v>
      </c>
      <c r="I1283" s="4">
        <v>69</v>
      </c>
      <c r="J1283" s="15">
        <v>82</v>
      </c>
      <c r="K1283" s="1">
        <v>95</v>
      </c>
      <c r="L1283" s="4">
        <v>108</v>
      </c>
      <c r="M1283" s="4">
        <v>121</v>
      </c>
      <c r="N1283" s="4">
        <v>134</v>
      </c>
      <c r="O1283" s="4">
        <v>147</v>
      </c>
      <c r="P1283" s="4">
        <v>160</v>
      </c>
      <c r="Q1283" s="4">
        <v>173</v>
      </c>
      <c r="R1283" s="15">
        <v>187</v>
      </c>
      <c r="S1283" s="4">
        <v>201</v>
      </c>
      <c r="T1283" s="4">
        <v>215</v>
      </c>
      <c r="U1283" s="2">
        <v>229</v>
      </c>
      <c r="V1283" s="4">
        <v>243</v>
      </c>
      <c r="W1283" s="4">
        <v>257</v>
      </c>
      <c r="X1283" s="15">
        <v>272</v>
      </c>
      <c r="Y1283" s="4">
        <v>287</v>
      </c>
      <c r="Z1283" s="4">
        <v>302</v>
      </c>
      <c r="AA1283" s="4">
        <v>317</v>
      </c>
      <c r="AB1283" s="4">
        <v>332</v>
      </c>
      <c r="AC1283" s="4">
        <v>347</v>
      </c>
      <c r="AD1283" s="15">
        <v>363</v>
      </c>
      <c r="AE1283" s="1">
        <v>379</v>
      </c>
      <c r="AF1283" s="4">
        <v>395</v>
      </c>
      <c r="AG1283" s="4">
        <v>411</v>
      </c>
      <c r="AH1283" s="4">
        <v>427</v>
      </c>
      <c r="AI1283" s="4">
        <v>443</v>
      </c>
      <c r="AJ1283" s="4">
        <v>459</v>
      </c>
      <c r="AK1283" s="4">
        <v>475</v>
      </c>
      <c r="AL1283" s="4">
        <v>491</v>
      </c>
      <c r="AM1283" s="4">
        <v>507</v>
      </c>
      <c r="AN1283" s="4">
        <v>523</v>
      </c>
      <c r="AO1283" s="2">
        <v>539</v>
      </c>
      <c r="AP1283" s="4">
        <v>555</v>
      </c>
      <c r="AQ1283" s="4">
        <v>571</v>
      </c>
      <c r="AR1283" s="4">
        <v>587</v>
      </c>
      <c r="AS1283" s="4">
        <v>603</v>
      </c>
      <c r="AT1283" s="4">
        <v>619</v>
      </c>
      <c r="AU1283" s="4">
        <v>635</v>
      </c>
      <c r="AV1283" s="4">
        <v>651</v>
      </c>
      <c r="AW1283" s="4">
        <v>667</v>
      </c>
      <c r="AX1283" s="4">
        <v>683</v>
      </c>
      <c r="AY1283" s="1">
        <v>699</v>
      </c>
      <c r="AZ1283" s="4">
        <v>715</v>
      </c>
      <c r="BA1283" s="4">
        <v>731</v>
      </c>
      <c r="BB1283" s="4">
        <v>747</v>
      </c>
      <c r="BC1283" s="4">
        <v>763</v>
      </c>
      <c r="BD1283" s="4">
        <v>779</v>
      </c>
      <c r="BE1283" s="4">
        <v>795</v>
      </c>
      <c r="BF1283" s="4">
        <v>811</v>
      </c>
      <c r="BG1283" s="4">
        <v>827</v>
      </c>
      <c r="BH1283" s="4">
        <v>843</v>
      </c>
      <c r="BI1283" s="2">
        <v>859</v>
      </c>
      <c r="BJ1283" s="17" t="s">
        <v>0</v>
      </c>
    </row>
    <row r="1284" spans="1:62">
      <c r="A1284" s="4" t="s">
        <v>595</v>
      </c>
      <c r="B1284" s="14">
        <v>28</v>
      </c>
      <c r="C1284" s="14">
        <v>35</v>
      </c>
      <c r="D1284" s="14">
        <v>43</v>
      </c>
      <c r="E1284" s="14">
        <v>50</v>
      </c>
      <c r="F1284" s="14">
        <v>58</v>
      </c>
      <c r="G1284" s="14">
        <v>65</v>
      </c>
      <c r="H1284" s="14">
        <v>73</v>
      </c>
      <c r="I1284" s="4">
        <v>80</v>
      </c>
      <c r="J1284" s="15">
        <v>94</v>
      </c>
      <c r="K1284" s="1">
        <v>107</v>
      </c>
      <c r="L1284" s="4">
        <v>121</v>
      </c>
      <c r="M1284" s="4">
        <v>134</v>
      </c>
      <c r="N1284" s="4">
        <v>148</v>
      </c>
      <c r="O1284" s="4">
        <v>161</v>
      </c>
      <c r="P1284" s="4">
        <v>175</v>
      </c>
      <c r="Q1284" s="4">
        <v>188</v>
      </c>
      <c r="R1284" s="15">
        <v>203</v>
      </c>
      <c r="S1284" s="4">
        <v>217</v>
      </c>
      <c r="T1284" s="4">
        <v>232</v>
      </c>
      <c r="U1284" s="2">
        <v>246</v>
      </c>
      <c r="V1284" s="4">
        <v>261</v>
      </c>
      <c r="W1284" s="4">
        <v>275</v>
      </c>
      <c r="X1284" s="15">
        <v>291</v>
      </c>
      <c r="Y1284" s="4">
        <v>306</v>
      </c>
      <c r="Z1284" s="4">
        <v>322</v>
      </c>
      <c r="AA1284" s="4">
        <v>337</v>
      </c>
      <c r="AB1284" s="4">
        <v>353</v>
      </c>
      <c r="AC1284" s="4">
        <v>368</v>
      </c>
      <c r="AD1284" s="15">
        <v>385</v>
      </c>
      <c r="AE1284" s="1">
        <v>401</v>
      </c>
      <c r="AF1284" s="4">
        <v>418</v>
      </c>
      <c r="AG1284" s="4">
        <v>434</v>
      </c>
      <c r="AH1284" s="4">
        <v>451</v>
      </c>
      <c r="AI1284" s="4">
        <v>467</v>
      </c>
      <c r="AJ1284" s="4">
        <v>484</v>
      </c>
      <c r="AK1284" s="4">
        <v>500</v>
      </c>
      <c r="AL1284" s="4">
        <v>517</v>
      </c>
      <c r="AM1284" s="4">
        <v>533</v>
      </c>
      <c r="AN1284" s="4">
        <v>550</v>
      </c>
      <c r="AO1284" s="2">
        <v>566</v>
      </c>
      <c r="AP1284" s="4">
        <v>583</v>
      </c>
      <c r="AQ1284" s="4">
        <v>599</v>
      </c>
      <c r="AR1284" s="4">
        <v>616</v>
      </c>
      <c r="AS1284" s="4">
        <v>632</v>
      </c>
      <c r="AT1284" s="4">
        <v>649</v>
      </c>
      <c r="AU1284" s="4">
        <v>665</v>
      </c>
      <c r="AV1284" s="4">
        <v>682</v>
      </c>
      <c r="AW1284" s="4">
        <v>698</v>
      </c>
      <c r="AX1284" s="4">
        <v>715</v>
      </c>
      <c r="AY1284" s="1">
        <v>731</v>
      </c>
      <c r="AZ1284" s="4">
        <v>748</v>
      </c>
      <c r="BA1284" s="4">
        <v>764</v>
      </c>
      <c r="BB1284" s="4">
        <v>781</v>
      </c>
      <c r="BC1284" s="4">
        <v>797</v>
      </c>
      <c r="BD1284" s="4">
        <v>814</v>
      </c>
      <c r="BE1284" s="4">
        <v>830</v>
      </c>
      <c r="BF1284" s="4">
        <v>847</v>
      </c>
      <c r="BG1284" s="4">
        <v>863</v>
      </c>
      <c r="BH1284" s="4">
        <v>880</v>
      </c>
      <c r="BI1284" s="2">
        <v>896</v>
      </c>
      <c r="BJ1284" s="17" t="s">
        <v>0</v>
      </c>
    </row>
    <row r="1285" spans="1:62">
      <c r="A1285" s="4" t="s">
        <v>996</v>
      </c>
      <c r="B1285" s="14" t="s">
        <v>0</v>
      </c>
      <c r="C1285" s="14"/>
      <c r="D1285" s="14"/>
      <c r="E1285" s="14"/>
      <c r="F1285" s="14"/>
      <c r="G1285" s="14"/>
      <c r="H1285" s="14"/>
      <c r="J1285" s="15"/>
      <c r="R1285" s="15"/>
      <c r="X1285" s="15"/>
      <c r="AD1285" s="15"/>
      <c r="BJ1285" s="17"/>
    </row>
    <row r="1286" spans="1:62">
      <c r="A1286" s="4" t="s">
        <v>543</v>
      </c>
      <c r="B1286" s="14">
        <v>30</v>
      </c>
      <c r="C1286" s="14">
        <v>30</v>
      </c>
      <c r="D1286" s="14">
        <v>31</v>
      </c>
      <c r="E1286" s="14">
        <v>31</v>
      </c>
      <c r="F1286" s="14">
        <v>32</v>
      </c>
      <c r="G1286" s="14">
        <v>32</v>
      </c>
      <c r="H1286" s="14">
        <v>33</v>
      </c>
      <c r="I1286" s="4">
        <v>33</v>
      </c>
      <c r="J1286" s="15">
        <v>34</v>
      </c>
      <c r="K1286" s="1">
        <v>34</v>
      </c>
      <c r="L1286" s="4">
        <v>35</v>
      </c>
      <c r="M1286" s="4">
        <v>35</v>
      </c>
      <c r="N1286" s="4">
        <v>36</v>
      </c>
      <c r="O1286" s="4">
        <v>36</v>
      </c>
      <c r="P1286" s="4">
        <v>37</v>
      </c>
      <c r="Q1286" s="4">
        <v>37</v>
      </c>
      <c r="R1286" s="15">
        <v>38</v>
      </c>
      <c r="S1286" s="4">
        <v>38</v>
      </c>
      <c r="T1286" s="4">
        <v>39</v>
      </c>
      <c r="U1286" s="2">
        <v>39</v>
      </c>
      <c r="V1286" s="4">
        <v>40</v>
      </c>
      <c r="W1286" s="4">
        <v>40</v>
      </c>
      <c r="X1286" s="15">
        <v>41</v>
      </c>
      <c r="Y1286" s="4">
        <v>41</v>
      </c>
      <c r="Z1286" s="4">
        <v>42</v>
      </c>
      <c r="AA1286" s="4">
        <v>42</v>
      </c>
      <c r="AB1286" s="4">
        <v>43</v>
      </c>
      <c r="AC1286" s="4">
        <v>43</v>
      </c>
      <c r="AD1286" s="15">
        <v>44</v>
      </c>
      <c r="AE1286" s="1">
        <v>44</v>
      </c>
      <c r="AF1286" s="4">
        <v>45</v>
      </c>
      <c r="AG1286" s="4">
        <v>45</v>
      </c>
      <c r="AH1286" s="4">
        <v>46</v>
      </c>
      <c r="AI1286" s="4">
        <v>46</v>
      </c>
      <c r="AJ1286" s="4">
        <v>47</v>
      </c>
      <c r="AK1286" s="4">
        <v>47</v>
      </c>
      <c r="AL1286" s="4">
        <v>48</v>
      </c>
      <c r="AM1286" s="4">
        <v>48</v>
      </c>
      <c r="AN1286" s="4">
        <v>49</v>
      </c>
      <c r="AO1286" s="2">
        <v>49</v>
      </c>
      <c r="AP1286" s="4">
        <v>50</v>
      </c>
      <c r="AQ1286" s="4">
        <v>50</v>
      </c>
      <c r="AR1286" s="4">
        <v>51</v>
      </c>
      <c r="AS1286" s="4">
        <v>51</v>
      </c>
      <c r="AT1286" s="4">
        <v>52</v>
      </c>
      <c r="AU1286" s="4">
        <v>52</v>
      </c>
      <c r="AV1286" s="4">
        <v>53</v>
      </c>
      <c r="AW1286" s="4">
        <v>53</v>
      </c>
      <c r="AX1286" s="4">
        <v>54</v>
      </c>
      <c r="AY1286" s="1">
        <v>54</v>
      </c>
      <c r="AZ1286" s="4">
        <v>55</v>
      </c>
      <c r="BA1286" s="4">
        <v>55</v>
      </c>
      <c r="BB1286" s="4">
        <v>56</v>
      </c>
      <c r="BC1286" s="4">
        <v>56</v>
      </c>
      <c r="BD1286" s="4">
        <v>57</v>
      </c>
      <c r="BE1286" s="4">
        <v>57</v>
      </c>
      <c r="BF1286" s="4">
        <v>58</v>
      </c>
      <c r="BG1286" s="4">
        <v>58</v>
      </c>
      <c r="BH1286" s="4">
        <v>59</v>
      </c>
      <c r="BI1286" s="2">
        <v>59</v>
      </c>
      <c r="BJ1286" s="17" t="s">
        <v>0</v>
      </c>
    </row>
    <row r="1287" spans="1:62">
      <c r="A1287" s="4" t="s">
        <v>3</v>
      </c>
      <c r="B1287" s="14"/>
      <c r="C1287" s="14"/>
      <c r="D1287" s="14"/>
      <c r="E1287" s="14"/>
      <c r="F1287" s="14"/>
      <c r="G1287" s="14"/>
      <c r="H1287" s="14"/>
      <c r="J1287" s="15"/>
      <c r="R1287" s="15"/>
      <c r="X1287" s="15"/>
      <c r="AD1287" s="15"/>
      <c r="BJ1287" s="17"/>
    </row>
    <row r="1288" spans="1:62">
      <c r="A1288" s="4" t="s">
        <v>997</v>
      </c>
      <c r="B1288" s="14"/>
      <c r="C1288" s="14"/>
      <c r="D1288" s="14"/>
      <c r="E1288" s="14"/>
      <c r="F1288" s="14"/>
      <c r="G1288" s="14"/>
      <c r="H1288" s="14"/>
      <c r="J1288" s="15"/>
      <c r="R1288" s="15"/>
      <c r="X1288" s="15"/>
      <c r="AD1288" s="15"/>
      <c r="BJ1288" s="17"/>
    </row>
    <row r="1289" spans="1:62">
      <c r="A1289" s="4" t="s">
        <v>538</v>
      </c>
      <c r="B1289" s="14">
        <v>17</v>
      </c>
      <c r="C1289" s="14">
        <v>22</v>
      </c>
      <c r="D1289" s="14">
        <v>27</v>
      </c>
      <c r="E1289" s="14">
        <v>32</v>
      </c>
      <c r="F1289" s="14">
        <v>37</v>
      </c>
      <c r="G1289" s="14">
        <v>42</v>
      </c>
      <c r="H1289" s="14">
        <v>47</v>
      </c>
      <c r="I1289" s="4">
        <v>52</v>
      </c>
      <c r="J1289" s="15">
        <v>58</v>
      </c>
      <c r="K1289" s="1">
        <v>64</v>
      </c>
      <c r="L1289" s="4">
        <v>70</v>
      </c>
      <c r="M1289" s="4">
        <v>76</v>
      </c>
      <c r="N1289" s="4">
        <v>82</v>
      </c>
      <c r="O1289" s="4">
        <v>88</v>
      </c>
      <c r="P1289" s="4">
        <v>94</v>
      </c>
      <c r="Q1289" s="4">
        <v>100</v>
      </c>
      <c r="R1289" s="15">
        <v>108</v>
      </c>
      <c r="S1289" s="4">
        <v>116</v>
      </c>
      <c r="T1289" s="4">
        <v>124</v>
      </c>
      <c r="U1289" s="2">
        <v>132</v>
      </c>
      <c r="V1289" s="4">
        <v>140</v>
      </c>
      <c r="W1289" s="4">
        <v>148</v>
      </c>
      <c r="X1289" s="15">
        <v>158</v>
      </c>
      <c r="Y1289" s="4">
        <v>168</v>
      </c>
      <c r="Z1289" s="4">
        <v>178</v>
      </c>
      <c r="AA1289" s="4">
        <v>188</v>
      </c>
      <c r="AB1289" s="4">
        <v>198</v>
      </c>
      <c r="AC1289" s="4">
        <v>208</v>
      </c>
      <c r="AD1289" s="15">
        <v>222</v>
      </c>
      <c r="AE1289" s="1">
        <v>236</v>
      </c>
      <c r="AF1289" s="4">
        <v>250</v>
      </c>
      <c r="AG1289" s="4">
        <v>264</v>
      </c>
      <c r="AH1289" s="4">
        <v>278</v>
      </c>
      <c r="AI1289" s="4">
        <v>292</v>
      </c>
      <c r="AJ1289" s="4">
        <v>306</v>
      </c>
      <c r="AK1289" s="4">
        <v>320</v>
      </c>
      <c r="AL1289" s="4">
        <v>334</v>
      </c>
      <c r="AM1289" s="4">
        <v>348</v>
      </c>
      <c r="AN1289" s="4">
        <v>362</v>
      </c>
      <c r="AO1289" s="2">
        <v>376</v>
      </c>
      <c r="AP1289" s="4">
        <v>390</v>
      </c>
      <c r="AQ1289" s="4">
        <v>404</v>
      </c>
      <c r="AR1289" s="4">
        <v>418</v>
      </c>
      <c r="AS1289" s="4">
        <v>432</v>
      </c>
      <c r="AT1289" s="4">
        <v>446</v>
      </c>
      <c r="AU1289" s="4">
        <v>460</v>
      </c>
      <c r="AV1289" s="4">
        <v>474</v>
      </c>
      <c r="AW1289" s="4">
        <v>488</v>
      </c>
      <c r="AX1289" s="4">
        <v>502</v>
      </c>
      <c r="AY1289" s="1">
        <v>516</v>
      </c>
      <c r="AZ1289" s="4">
        <v>530</v>
      </c>
      <c r="BA1289" s="4">
        <v>544</v>
      </c>
      <c r="BB1289" s="4">
        <v>558</v>
      </c>
      <c r="BC1289" s="4">
        <v>572</v>
      </c>
      <c r="BD1289" s="4">
        <v>586</v>
      </c>
      <c r="BE1289" s="4">
        <v>600</v>
      </c>
      <c r="BF1289" s="4">
        <v>614</v>
      </c>
      <c r="BG1289" s="4">
        <v>628</v>
      </c>
      <c r="BH1289" s="4">
        <v>642</v>
      </c>
      <c r="BI1289" s="2">
        <v>656</v>
      </c>
      <c r="BJ1289" s="17" t="s">
        <v>0</v>
      </c>
    </row>
    <row r="1290" spans="1:62">
      <c r="A1290" s="4" t="s">
        <v>595</v>
      </c>
      <c r="B1290" s="14">
        <v>24</v>
      </c>
      <c r="C1290" s="14">
        <v>31</v>
      </c>
      <c r="D1290" s="14">
        <v>38</v>
      </c>
      <c r="E1290" s="14">
        <v>45</v>
      </c>
      <c r="F1290" s="14">
        <v>52</v>
      </c>
      <c r="G1290" s="14">
        <v>59</v>
      </c>
      <c r="H1290" s="14">
        <v>66</v>
      </c>
      <c r="I1290" s="4">
        <v>73</v>
      </c>
      <c r="J1290" s="15">
        <v>81</v>
      </c>
      <c r="K1290" s="1">
        <v>89</v>
      </c>
      <c r="L1290" s="4">
        <v>97</v>
      </c>
      <c r="M1290" s="4">
        <v>105</v>
      </c>
      <c r="N1290" s="4">
        <v>113</v>
      </c>
      <c r="O1290" s="4">
        <v>121</v>
      </c>
      <c r="P1290" s="4">
        <v>129</v>
      </c>
      <c r="Q1290" s="4">
        <v>137</v>
      </c>
      <c r="R1290" s="15">
        <v>148</v>
      </c>
      <c r="S1290" s="4">
        <v>159</v>
      </c>
      <c r="T1290" s="4">
        <v>170</v>
      </c>
      <c r="U1290" s="2">
        <v>181</v>
      </c>
      <c r="V1290" s="4">
        <v>192</v>
      </c>
      <c r="W1290" s="4">
        <v>203</v>
      </c>
      <c r="X1290" s="15">
        <v>217</v>
      </c>
      <c r="Y1290" s="4">
        <v>231</v>
      </c>
      <c r="Z1290" s="4">
        <v>245</v>
      </c>
      <c r="AA1290" s="4">
        <v>259</v>
      </c>
      <c r="AB1290" s="4">
        <v>273</v>
      </c>
      <c r="AC1290" s="4">
        <v>287</v>
      </c>
      <c r="AD1290" s="15">
        <v>306</v>
      </c>
      <c r="AE1290" s="1">
        <v>325</v>
      </c>
      <c r="AF1290" s="4">
        <v>344</v>
      </c>
      <c r="AG1290" s="4">
        <v>363</v>
      </c>
      <c r="AH1290" s="4">
        <v>382</v>
      </c>
      <c r="AI1290" s="4">
        <v>401</v>
      </c>
      <c r="AJ1290" s="4">
        <v>420</v>
      </c>
      <c r="AK1290" s="4">
        <v>439</v>
      </c>
      <c r="AL1290" s="4">
        <v>458</v>
      </c>
      <c r="AM1290" s="4">
        <v>477</v>
      </c>
      <c r="AN1290" s="4">
        <v>496</v>
      </c>
      <c r="AO1290" s="2">
        <v>515</v>
      </c>
      <c r="AP1290" s="4">
        <v>534</v>
      </c>
      <c r="AQ1290" s="4">
        <v>553</v>
      </c>
      <c r="AR1290" s="4">
        <v>572</v>
      </c>
      <c r="AS1290" s="4">
        <v>591</v>
      </c>
      <c r="AT1290" s="4">
        <v>610</v>
      </c>
      <c r="AU1290" s="4">
        <v>629</v>
      </c>
      <c r="AV1290" s="4">
        <v>648</v>
      </c>
      <c r="AW1290" s="4">
        <v>667</v>
      </c>
      <c r="AX1290" s="4">
        <v>686</v>
      </c>
      <c r="AY1290" s="1">
        <v>705</v>
      </c>
      <c r="AZ1290" s="4">
        <v>724</v>
      </c>
      <c r="BA1290" s="4">
        <v>743</v>
      </c>
      <c r="BB1290" s="4">
        <v>762</v>
      </c>
      <c r="BC1290" s="4">
        <v>781</v>
      </c>
      <c r="BD1290" s="4">
        <v>800</v>
      </c>
      <c r="BE1290" s="4">
        <v>819</v>
      </c>
      <c r="BF1290" s="4">
        <v>838</v>
      </c>
      <c r="BG1290" s="4">
        <v>857</v>
      </c>
      <c r="BH1290" s="4">
        <v>876</v>
      </c>
      <c r="BI1290" s="2">
        <v>895</v>
      </c>
      <c r="BJ1290" s="17" t="s">
        <v>0</v>
      </c>
    </row>
    <row r="1291" spans="1:62">
      <c r="A1291" s="4" t="s">
        <v>543</v>
      </c>
      <c r="B1291" s="14">
        <v>13</v>
      </c>
      <c r="C1291" s="14">
        <v>13.5</v>
      </c>
      <c r="D1291" s="14">
        <v>14</v>
      </c>
      <c r="E1291" s="14">
        <v>14.5</v>
      </c>
      <c r="F1291" s="14">
        <v>15</v>
      </c>
      <c r="G1291" s="14">
        <v>15.5</v>
      </c>
      <c r="H1291" s="14">
        <v>16</v>
      </c>
      <c r="I1291" s="4">
        <v>16.5</v>
      </c>
      <c r="J1291" s="15">
        <v>17</v>
      </c>
      <c r="K1291" s="1">
        <v>17.5</v>
      </c>
      <c r="L1291" s="4">
        <v>18</v>
      </c>
      <c r="M1291" s="4">
        <v>18.5</v>
      </c>
      <c r="N1291" s="4">
        <v>19</v>
      </c>
      <c r="O1291" s="4">
        <v>19.5</v>
      </c>
      <c r="P1291" s="4">
        <v>20</v>
      </c>
      <c r="Q1291" s="4">
        <v>20.5</v>
      </c>
      <c r="R1291" s="15">
        <v>21</v>
      </c>
      <c r="S1291" s="4">
        <v>21.5</v>
      </c>
      <c r="T1291" s="4">
        <v>22</v>
      </c>
      <c r="U1291" s="2">
        <v>22.5</v>
      </c>
      <c r="V1291" s="4">
        <v>23</v>
      </c>
      <c r="W1291" s="4">
        <v>23.5</v>
      </c>
      <c r="X1291" s="15">
        <v>24</v>
      </c>
      <c r="Y1291" s="4">
        <v>24.5</v>
      </c>
      <c r="Z1291" s="4">
        <v>25</v>
      </c>
      <c r="AA1291" s="4">
        <v>25.5</v>
      </c>
      <c r="AB1291" s="4">
        <v>26</v>
      </c>
      <c r="AC1291" s="4">
        <v>26.5</v>
      </c>
      <c r="AD1291" s="15">
        <v>27</v>
      </c>
      <c r="AE1291" s="1">
        <v>27.5</v>
      </c>
      <c r="AF1291" s="4">
        <v>28</v>
      </c>
      <c r="AG1291" s="4">
        <v>28.5</v>
      </c>
      <c r="AH1291" s="4">
        <v>29</v>
      </c>
      <c r="AI1291" s="4">
        <v>29.5</v>
      </c>
      <c r="AJ1291" s="4">
        <v>30</v>
      </c>
      <c r="AK1291" s="4">
        <v>30.5</v>
      </c>
      <c r="AL1291" s="4">
        <v>31</v>
      </c>
      <c r="AM1291" s="4">
        <v>31.5</v>
      </c>
      <c r="AN1291" s="4">
        <v>32</v>
      </c>
      <c r="AO1291" s="2">
        <v>32.5</v>
      </c>
      <c r="AP1291" s="4">
        <v>33</v>
      </c>
      <c r="AQ1291" s="4">
        <v>33.5</v>
      </c>
      <c r="AR1291" s="4">
        <v>34</v>
      </c>
      <c r="AS1291" s="4">
        <v>34.5</v>
      </c>
      <c r="AT1291" s="4">
        <v>35</v>
      </c>
      <c r="AU1291" s="4">
        <v>35.5</v>
      </c>
      <c r="AV1291" s="4">
        <v>36</v>
      </c>
      <c r="AW1291" s="4">
        <v>36.5</v>
      </c>
      <c r="AX1291" s="4">
        <v>37</v>
      </c>
      <c r="AY1291" s="1">
        <v>37.5</v>
      </c>
      <c r="AZ1291" s="4">
        <v>38</v>
      </c>
      <c r="BA1291" s="4">
        <v>38.5</v>
      </c>
      <c r="BB1291" s="4">
        <v>39</v>
      </c>
      <c r="BC1291" s="4">
        <v>39.5</v>
      </c>
      <c r="BD1291" s="4">
        <v>40</v>
      </c>
      <c r="BE1291" s="4">
        <v>40.5</v>
      </c>
      <c r="BF1291" s="4">
        <v>41</v>
      </c>
      <c r="BG1291" s="4">
        <v>41.5</v>
      </c>
      <c r="BH1291" s="4">
        <v>42</v>
      </c>
      <c r="BI1291" s="2">
        <v>42.5</v>
      </c>
      <c r="BJ1291" s="17" t="s">
        <v>0</v>
      </c>
    </row>
    <row r="1292" spans="1:62">
      <c r="A1292" s="4" t="s">
        <v>3</v>
      </c>
      <c r="B1292" s="14"/>
      <c r="C1292" s="14"/>
      <c r="D1292" s="14"/>
      <c r="E1292" s="14"/>
      <c r="F1292" s="14"/>
      <c r="G1292" s="14"/>
      <c r="H1292" s="14"/>
      <c r="J1292" s="15"/>
      <c r="R1292" s="15"/>
      <c r="X1292" s="15"/>
      <c r="AD1292" s="15"/>
      <c r="BJ1292" s="17"/>
    </row>
    <row r="1293" spans="1:62">
      <c r="A1293" s="4" t="s">
        <v>998</v>
      </c>
      <c r="B1293" s="14"/>
      <c r="C1293" s="14"/>
      <c r="D1293" s="14"/>
      <c r="E1293" s="14"/>
      <c r="F1293" s="14"/>
      <c r="G1293" s="14"/>
      <c r="H1293" s="14"/>
      <c r="J1293" s="15"/>
      <c r="R1293" s="15"/>
      <c r="X1293" s="15"/>
      <c r="AD1293" s="15"/>
      <c r="BJ1293" s="17"/>
    </row>
    <row r="1294" spans="1:62">
      <c r="A1294" s="4" t="s">
        <v>538</v>
      </c>
      <c r="B1294" s="14">
        <v>16</v>
      </c>
      <c r="C1294" s="14">
        <v>18</v>
      </c>
      <c r="D1294" s="14">
        <v>21</v>
      </c>
      <c r="E1294" s="14">
        <v>23</v>
      </c>
      <c r="F1294" s="14">
        <v>26</v>
      </c>
      <c r="G1294" s="14">
        <v>28</v>
      </c>
      <c r="H1294" s="14">
        <v>31</v>
      </c>
      <c r="I1294" s="4">
        <v>33</v>
      </c>
      <c r="J1294" s="15">
        <v>37</v>
      </c>
      <c r="K1294" s="1">
        <v>42</v>
      </c>
      <c r="L1294" s="4">
        <v>46</v>
      </c>
      <c r="M1294" s="4">
        <v>51</v>
      </c>
      <c r="N1294" s="4">
        <v>55</v>
      </c>
      <c r="O1294" s="4">
        <v>60</v>
      </c>
      <c r="P1294" s="4">
        <v>64</v>
      </c>
      <c r="Q1294" s="4">
        <v>69</v>
      </c>
      <c r="R1294" s="15">
        <v>76</v>
      </c>
      <c r="S1294" s="4">
        <v>82</v>
      </c>
      <c r="T1294" s="4">
        <v>89</v>
      </c>
      <c r="U1294" s="2">
        <v>95</v>
      </c>
      <c r="V1294" s="4">
        <v>102</v>
      </c>
      <c r="W1294" s="4">
        <v>108</v>
      </c>
      <c r="X1294" s="15">
        <v>116</v>
      </c>
      <c r="Y1294" s="4">
        <v>125</v>
      </c>
      <c r="Z1294" s="4">
        <v>133</v>
      </c>
      <c r="AA1294" s="4">
        <v>142</v>
      </c>
      <c r="AB1294" s="4">
        <v>150</v>
      </c>
      <c r="AC1294" s="4">
        <v>159</v>
      </c>
      <c r="AD1294" s="15">
        <v>170</v>
      </c>
      <c r="AE1294" s="1">
        <v>180</v>
      </c>
      <c r="AF1294" s="4">
        <v>191</v>
      </c>
      <c r="AG1294" s="4">
        <v>201</v>
      </c>
      <c r="AH1294" s="4">
        <v>212</v>
      </c>
      <c r="AI1294" s="4">
        <v>222</v>
      </c>
      <c r="AJ1294" s="4">
        <v>233</v>
      </c>
      <c r="AK1294" s="4">
        <v>243</v>
      </c>
      <c r="AL1294" s="4">
        <v>254</v>
      </c>
      <c r="AM1294" s="4">
        <v>264</v>
      </c>
      <c r="AN1294" s="4">
        <v>275</v>
      </c>
      <c r="AO1294" s="2">
        <v>285</v>
      </c>
      <c r="AP1294" s="4">
        <v>296</v>
      </c>
      <c r="AQ1294" s="4">
        <v>306</v>
      </c>
      <c r="AR1294" s="4">
        <v>317</v>
      </c>
      <c r="AS1294" s="4">
        <v>327</v>
      </c>
      <c r="AT1294" s="4">
        <v>338</v>
      </c>
      <c r="AU1294" s="4">
        <v>348</v>
      </c>
      <c r="AV1294" s="4">
        <v>359</v>
      </c>
      <c r="AW1294" s="4">
        <v>369</v>
      </c>
      <c r="AX1294" s="4">
        <v>380</v>
      </c>
      <c r="AY1294" s="1">
        <v>390</v>
      </c>
      <c r="AZ1294" s="4">
        <v>401</v>
      </c>
      <c r="BA1294" s="4">
        <v>411</v>
      </c>
      <c r="BB1294" s="4">
        <v>422</v>
      </c>
      <c r="BC1294" s="4">
        <v>432</v>
      </c>
      <c r="BD1294" s="4">
        <v>443</v>
      </c>
      <c r="BE1294" s="4">
        <v>453</v>
      </c>
      <c r="BF1294" s="4">
        <v>464</v>
      </c>
      <c r="BG1294" s="4">
        <v>474</v>
      </c>
      <c r="BH1294" s="4">
        <v>485</v>
      </c>
      <c r="BI1294" s="2">
        <v>495</v>
      </c>
      <c r="BJ1294" s="17" t="s">
        <v>0</v>
      </c>
    </row>
    <row r="1295" spans="1:62">
      <c r="A1295" s="4" t="s">
        <v>595</v>
      </c>
      <c r="B1295" s="14">
        <v>23</v>
      </c>
      <c r="C1295" s="14">
        <v>26</v>
      </c>
      <c r="D1295" s="14">
        <v>29</v>
      </c>
      <c r="E1295" s="14">
        <v>32</v>
      </c>
      <c r="F1295" s="14">
        <v>35</v>
      </c>
      <c r="G1295" s="14">
        <v>38</v>
      </c>
      <c r="H1295" s="14">
        <v>41</v>
      </c>
      <c r="I1295" s="4">
        <v>44</v>
      </c>
      <c r="J1295" s="15">
        <v>49</v>
      </c>
      <c r="K1295" s="1">
        <v>54</v>
      </c>
      <c r="L1295" s="4">
        <v>59</v>
      </c>
      <c r="M1295" s="4">
        <v>64</v>
      </c>
      <c r="N1295" s="4">
        <v>69</v>
      </c>
      <c r="O1295" s="4">
        <v>74</v>
      </c>
      <c r="P1295" s="4">
        <v>79</v>
      </c>
      <c r="Q1295" s="4">
        <v>84</v>
      </c>
      <c r="R1295" s="15">
        <v>91</v>
      </c>
      <c r="S1295" s="4">
        <v>98</v>
      </c>
      <c r="T1295" s="4">
        <v>105</v>
      </c>
      <c r="U1295" s="2">
        <v>112</v>
      </c>
      <c r="V1295" s="4">
        <v>119</v>
      </c>
      <c r="W1295" s="4">
        <v>126</v>
      </c>
      <c r="X1295" s="15">
        <v>135</v>
      </c>
      <c r="Y1295" s="4">
        <v>144</v>
      </c>
      <c r="Z1295" s="4">
        <v>153</v>
      </c>
      <c r="AA1295" s="4">
        <v>162</v>
      </c>
      <c r="AB1295" s="4">
        <v>171</v>
      </c>
      <c r="AC1295" s="4">
        <v>180</v>
      </c>
      <c r="AD1295" s="15">
        <v>191</v>
      </c>
      <c r="AE1295" s="1">
        <v>202</v>
      </c>
      <c r="AF1295" s="4">
        <v>213</v>
      </c>
      <c r="AG1295" s="4">
        <v>224</v>
      </c>
      <c r="AH1295" s="4">
        <v>235</v>
      </c>
      <c r="AI1295" s="4">
        <v>246</v>
      </c>
      <c r="AJ1295" s="4">
        <v>257</v>
      </c>
      <c r="AK1295" s="4">
        <v>268</v>
      </c>
      <c r="AL1295" s="4">
        <v>279</v>
      </c>
      <c r="AM1295" s="4">
        <v>290</v>
      </c>
      <c r="AN1295" s="4">
        <v>301</v>
      </c>
      <c r="AO1295" s="2">
        <v>312</v>
      </c>
      <c r="AP1295" s="4">
        <v>323</v>
      </c>
      <c r="AQ1295" s="4">
        <v>334</v>
      </c>
      <c r="AR1295" s="4">
        <v>345</v>
      </c>
      <c r="AS1295" s="4">
        <v>356</v>
      </c>
      <c r="AT1295" s="4">
        <v>367</v>
      </c>
      <c r="AU1295" s="4">
        <v>378</v>
      </c>
      <c r="AV1295" s="4">
        <v>389</v>
      </c>
      <c r="AW1295" s="4">
        <v>400</v>
      </c>
      <c r="AX1295" s="4">
        <v>411</v>
      </c>
      <c r="AY1295" s="1">
        <v>422</v>
      </c>
      <c r="AZ1295" s="4">
        <v>433</v>
      </c>
      <c r="BA1295" s="4">
        <v>444</v>
      </c>
      <c r="BB1295" s="4">
        <v>455</v>
      </c>
      <c r="BC1295" s="4">
        <v>466</v>
      </c>
      <c r="BD1295" s="4">
        <v>477</v>
      </c>
      <c r="BE1295" s="4">
        <v>488</v>
      </c>
      <c r="BF1295" s="4">
        <v>499</v>
      </c>
      <c r="BG1295" s="4">
        <v>510</v>
      </c>
      <c r="BH1295" s="4">
        <v>521</v>
      </c>
      <c r="BI1295" s="2">
        <v>532</v>
      </c>
      <c r="BJ1295" s="17" t="s">
        <v>0</v>
      </c>
    </row>
    <row r="1296" spans="1:62">
      <c r="A1296" s="4" t="s">
        <v>999</v>
      </c>
      <c r="B1296" s="14" t="s">
        <v>0</v>
      </c>
      <c r="C1296" s="14"/>
      <c r="D1296" s="14"/>
      <c r="E1296" s="14"/>
      <c r="F1296" s="14"/>
      <c r="G1296" s="14"/>
      <c r="H1296" s="14"/>
      <c r="J1296" s="15"/>
      <c r="R1296" s="15"/>
      <c r="X1296" s="15"/>
      <c r="AD1296" s="15"/>
      <c r="BJ1296" s="17"/>
    </row>
    <row r="1297" spans="1:62">
      <c r="A1297" s="4" t="s">
        <v>543</v>
      </c>
      <c r="B1297" s="14">
        <v>8</v>
      </c>
      <c r="C1297" s="14">
        <v>8.1999999999999993</v>
      </c>
      <c r="D1297" s="14">
        <v>8.5</v>
      </c>
      <c r="E1297" s="14">
        <v>8.6999999999999993</v>
      </c>
      <c r="F1297" s="14">
        <v>9</v>
      </c>
      <c r="G1297" s="14">
        <v>9.1999999999999993</v>
      </c>
      <c r="H1297" s="14">
        <v>9.5</v>
      </c>
      <c r="I1297" s="4">
        <v>9.6999999999999993</v>
      </c>
      <c r="J1297" s="15">
        <v>10</v>
      </c>
      <c r="K1297" s="1">
        <v>10.199999999999999</v>
      </c>
      <c r="L1297" s="4">
        <v>10.5</v>
      </c>
      <c r="M1297" s="4">
        <v>10.7</v>
      </c>
      <c r="N1297" s="4">
        <v>11</v>
      </c>
      <c r="O1297" s="4">
        <v>11.2</v>
      </c>
      <c r="P1297" s="4">
        <v>11.5</v>
      </c>
      <c r="Q1297" s="4">
        <v>11.7</v>
      </c>
      <c r="R1297" s="15">
        <v>12</v>
      </c>
      <c r="S1297" s="4">
        <v>12.2</v>
      </c>
      <c r="T1297" s="4">
        <v>12.5</v>
      </c>
      <c r="U1297" s="2">
        <v>12.7</v>
      </c>
      <c r="V1297" s="4">
        <v>13</v>
      </c>
      <c r="W1297" s="4">
        <v>13.2</v>
      </c>
      <c r="X1297" s="15">
        <v>13.5</v>
      </c>
      <c r="Y1297" s="4">
        <v>13.7</v>
      </c>
      <c r="Z1297" s="4">
        <v>14</v>
      </c>
      <c r="AA1297" s="4">
        <v>14.2</v>
      </c>
      <c r="AB1297" s="4">
        <v>14.5</v>
      </c>
      <c r="AC1297" s="4">
        <v>14.7</v>
      </c>
      <c r="AD1297" s="15">
        <v>15</v>
      </c>
      <c r="AE1297" s="1">
        <v>15.2</v>
      </c>
      <c r="AF1297" s="4">
        <v>15.5</v>
      </c>
      <c r="AG1297" s="4">
        <v>15.7</v>
      </c>
      <c r="AH1297" s="4">
        <v>16</v>
      </c>
      <c r="AI1297" s="4">
        <v>16.2</v>
      </c>
      <c r="AJ1297" s="4">
        <v>16.5</v>
      </c>
      <c r="AK1297" s="4">
        <v>16.7</v>
      </c>
      <c r="AL1297" s="4">
        <v>17</v>
      </c>
      <c r="AM1297" s="4">
        <v>17.2</v>
      </c>
      <c r="AN1297" s="4">
        <v>17.5</v>
      </c>
      <c r="AO1297" s="2">
        <v>17.7</v>
      </c>
      <c r="AP1297" s="4">
        <v>18</v>
      </c>
      <c r="AQ1297" s="4">
        <v>18.2</v>
      </c>
      <c r="AR1297" s="4">
        <v>18.5</v>
      </c>
      <c r="AS1297" s="4">
        <v>18.7</v>
      </c>
      <c r="AT1297" s="4">
        <v>19</v>
      </c>
      <c r="AU1297" s="4">
        <v>19.2</v>
      </c>
      <c r="AV1297" s="4">
        <v>19.5</v>
      </c>
      <c r="AW1297" s="4">
        <v>19.7</v>
      </c>
      <c r="AX1297" s="4">
        <v>20</v>
      </c>
      <c r="AY1297" s="1">
        <v>20.2</v>
      </c>
      <c r="AZ1297" s="4">
        <v>20.5</v>
      </c>
      <c r="BA1297" s="4">
        <v>20.7</v>
      </c>
      <c r="BB1297" s="4">
        <v>21</v>
      </c>
      <c r="BC1297" s="4">
        <v>21.2</v>
      </c>
      <c r="BD1297" s="4">
        <v>21.5</v>
      </c>
      <c r="BE1297" s="4">
        <v>21.7</v>
      </c>
      <c r="BF1297" s="4">
        <v>22</v>
      </c>
      <c r="BG1297" s="4">
        <v>22.2</v>
      </c>
      <c r="BH1297" s="4">
        <v>22.5</v>
      </c>
      <c r="BI1297" s="2">
        <v>22.7</v>
      </c>
      <c r="BJ1297" s="17" t="s">
        <v>0</v>
      </c>
    </row>
    <row r="1298" spans="1:62">
      <c r="A1298" s="4" t="s">
        <v>3</v>
      </c>
      <c r="B1298" s="14"/>
      <c r="C1298" s="14"/>
      <c r="D1298" s="14"/>
      <c r="E1298" s="14"/>
      <c r="F1298" s="14"/>
      <c r="G1298" s="14"/>
      <c r="H1298" s="14"/>
      <c r="J1298" s="15"/>
      <c r="R1298" s="15"/>
      <c r="X1298" s="15"/>
      <c r="AD1298" s="15"/>
      <c r="BJ1298" s="17"/>
    </row>
    <row r="1299" spans="1:62">
      <c r="A1299" s="4" t="s">
        <v>1000</v>
      </c>
      <c r="B1299" s="14"/>
      <c r="C1299" s="14"/>
      <c r="D1299" s="14"/>
      <c r="E1299" s="14"/>
      <c r="F1299" s="14"/>
      <c r="G1299" s="14"/>
      <c r="H1299" s="14"/>
      <c r="J1299" s="15"/>
      <c r="R1299" s="15"/>
      <c r="X1299" s="15"/>
      <c r="AD1299" s="15"/>
      <c r="BJ1299" s="17"/>
    </row>
    <row r="1300" spans="1:62">
      <c r="A1300" s="4" t="s">
        <v>688</v>
      </c>
      <c r="B1300" s="14">
        <v>45</v>
      </c>
      <c r="C1300" s="14">
        <v>50</v>
      </c>
      <c r="D1300" s="14">
        <v>55</v>
      </c>
      <c r="E1300" s="14">
        <v>60</v>
      </c>
      <c r="F1300" s="14">
        <v>65</v>
      </c>
      <c r="G1300" s="14">
        <v>70</v>
      </c>
      <c r="H1300" s="14">
        <v>75</v>
      </c>
      <c r="I1300" s="4">
        <v>80</v>
      </c>
      <c r="J1300" s="15">
        <v>85</v>
      </c>
      <c r="K1300" s="1">
        <v>90</v>
      </c>
      <c r="L1300" s="4">
        <v>95</v>
      </c>
      <c r="M1300" s="4">
        <v>100</v>
      </c>
      <c r="N1300" s="4">
        <v>105</v>
      </c>
      <c r="O1300" s="4">
        <v>110</v>
      </c>
      <c r="P1300" s="4">
        <v>115</v>
      </c>
      <c r="Q1300" s="4">
        <v>120</v>
      </c>
      <c r="R1300" s="15">
        <v>125</v>
      </c>
      <c r="S1300" s="4">
        <v>130</v>
      </c>
      <c r="T1300" s="4">
        <v>135</v>
      </c>
      <c r="U1300" s="2">
        <v>140</v>
      </c>
      <c r="V1300" s="4">
        <v>145</v>
      </c>
      <c r="W1300" s="4">
        <v>150</v>
      </c>
      <c r="X1300" s="15">
        <v>155</v>
      </c>
      <c r="Y1300" s="4">
        <v>160</v>
      </c>
      <c r="Z1300" s="4">
        <v>165</v>
      </c>
      <c r="AA1300" s="4">
        <v>170</v>
      </c>
      <c r="AB1300" s="4">
        <v>175</v>
      </c>
      <c r="AC1300" s="4">
        <v>180</v>
      </c>
      <c r="AD1300" s="15">
        <v>185</v>
      </c>
      <c r="AE1300" s="1">
        <v>190</v>
      </c>
      <c r="AF1300" s="4">
        <v>195</v>
      </c>
      <c r="AG1300" s="4">
        <v>200</v>
      </c>
      <c r="AH1300" s="4">
        <v>205</v>
      </c>
      <c r="AI1300" s="4">
        <v>210</v>
      </c>
      <c r="AJ1300" s="4">
        <v>215</v>
      </c>
      <c r="AK1300" s="4">
        <v>220</v>
      </c>
      <c r="AL1300" s="4">
        <v>225</v>
      </c>
      <c r="AM1300" s="4">
        <v>230</v>
      </c>
      <c r="AN1300" s="4">
        <v>235</v>
      </c>
      <c r="AO1300" s="2">
        <v>240</v>
      </c>
      <c r="AP1300" s="4">
        <v>245</v>
      </c>
      <c r="AQ1300" s="4">
        <v>250</v>
      </c>
      <c r="AR1300" s="4">
        <v>255</v>
      </c>
      <c r="AS1300" s="4">
        <v>260</v>
      </c>
      <c r="AT1300" s="4">
        <v>265</v>
      </c>
      <c r="AU1300" s="4">
        <v>270</v>
      </c>
      <c r="AV1300" s="4">
        <v>275</v>
      </c>
      <c r="AW1300" s="4">
        <v>280</v>
      </c>
      <c r="AX1300" s="4">
        <v>285</v>
      </c>
      <c r="AY1300" s="1">
        <v>290</v>
      </c>
      <c r="AZ1300" s="4">
        <v>295</v>
      </c>
      <c r="BA1300" s="4">
        <v>300</v>
      </c>
      <c r="BB1300" s="4">
        <v>305</v>
      </c>
      <c r="BC1300" s="4">
        <v>310</v>
      </c>
      <c r="BD1300" s="4">
        <v>315</v>
      </c>
      <c r="BE1300" s="4">
        <v>320</v>
      </c>
      <c r="BF1300" s="4">
        <v>325</v>
      </c>
      <c r="BG1300" s="4">
        <v>330</v>
      </c>
      <c r="BH1300" s="4">
        <v>335</v>
      </c>
      <c r="BI1300" s="2">
        <v>340</v>
      </c>
      <c r="BJ1300" s="17" t="s">
        <v>0</v>
      </c>
    </row>
    <row r="1301" spans="1:62">
      <c r="A1301" s="4" t="s">
        <v>562</v>
      </c>
      <c r="B1301" s="14">
        <v>240</v>
      </c>
      <c r="C1301" s="14">
        <v>243</v>
      </c>
      <c r="D1301" s="14">
        <v>246</v>
      </c>
      <c r="E1301" s="14">
        <v>249</v>
      </c>
      <c r="F1301" s="14">
        <v>252</v>
      </c>
      <c r="G1301" s="14">
        <v>255</v>
      </c>
      <c r="H1301" s="14">
        <v>258</v>
      </c>
      <c r="I1301" s="4">
        <v>261</v>
      </c>
      <c r="J1301" s="15">
        <v>264</v>
      </c>
      <c r="K1301" s="1">
        <v>267</v>
      </c>
      <c r="L1301" s="4">
        <v>270</v>
      </c>
      <c r="M1301" s="4">
        <v>273</v>
      </c>
      <c r="N1301" s="4">
        <v>276</v>
      </c>
      <c r="O1301" s="4">
        <v>279</v>
      </c>
      <c r="P1301" s="4">
        <v>282</v>
      </c>
      <c r="Q1301" s="4">
        <v>285</v>
      </c>
      <c r="R1301" s="15">
        <v>288</v>
      </c>
      <c r="S1301" s="4">
        <v>291</v>
      </c>
      <c r="T1301" s="4">
        <v>294</v>
      </c>
      <c r="U1301" s="2">
        <v>297</v>
      </c>
      <c r="V1301" s="4">
        <v>300</v>
      </c>
      <c r="W1301" s="4">
        <v>303</v>
      </c>
      <c r="X1301" s="15">
        <v>306</v>
      </c>
      <c r="Y1301" s="4">
        <v>309</v>
      </c>
      <c r="Z1301" s="4">
        <v>312</v>
      </c>
      <c r="AA1301" s="4">
        <v>315</v>
      </c>
      <c r="AB1301" s="4">
        <v>318</v>
      </c>
      <c r="AC1301" s="4">
        <v>321</v>
      </c>
      <c r="AD1301" s="15">
        <v>324</v>
      </c>
      <c r="AE1301" s="1">
        <v>327</v>
      </c>
      <c r="AF1301" s="4">
        <v>330</v>
      </c>
      <c r="AG1301" s="4">
        <v>333</v>
      </c>
      <c r="AH1301" s="4">
        <v>336</v>
      </c>
      <c r="AI1301" s="4">
        <v>339</v>
      </c>
      <c r="AJ1301" s="4">
        <v>342</v>
      </c>
      <c r="AK1301" s="4">
        <v>345</v>
      </c>
      <c r="AL1301" s="4">
        <v>348</v>
      </c>
      <c r="AM1301" s="4">
        <v>351</v>
      </c>
      <c r="AN1301" s="4">
        <v>354</v>
      </c>
      <c r="AO1301" s="2">
        <v>357</v>
      </c>
      <c r="AP1301" s="4">
        <v>360</v>
      </c>
      <c r="AQ1301" s="4">
        <v>363</v>
      </c>
      <c r="AR1301" s="4">
        <v>366</v>
      </c>
      <c r="AS1301" s="4">
        <v>369</v>
      </c>
      <c r="AT1301" s="4">
        <v>372</v>
      </c>
      <c r="AU1301" s="4">
        <v>375</v>
      </c>
      <c r="AV1301" s="4">
        <v>378</v>
      </c>
      <c r="AW1301" s="4">
        <v>381</v>
      </c>
      <c r="AX1301" s="4">
        <v>384</v>
      </c>
      <c r="AY1301" s="1">
        <v>387</v>
      </c>
      <c r="AZ1301" s="4">
        <v>390</v>
      </c>
      <c r="BA1301" s="4">
        <v>393</v>
      </c>
      <c r="BB1301" s="4">
        <v>396</v>
      </c>
      <c r="BC1301" s="4">
        <v>399</v>
      </c>
      <c r="BD1301" s="4">
        <v>402</v>
      </c>
      <c r="BE1301" s="4">
        <v>405</v>
      </c>
      <c r="BF1301" s="4">
        <v>408</v>
      </c>
      <c r="BG1301" s="4">
        <v>411</v>
      </c>
      <c r="BH1301" s="4">
        <v>414</v>
      </c>
      <c r="BI1301" s="2">
        <v>417</v>
      </c>
      <c r="BJ1301" s="17" t="s">
        <v>0</v>
      </c>
    </row>
    <row r="1302" spans="1:62">
      <c r="A1302" s="4" t="s">
        <v>538</v>
      </c>
      <c r="B1302" s="14">
        <v>5</v>
      </c>
      <c r="C1302" s="14">
        <v>6</v>
      </c>
      <c r="D1302" s="14">
        <v>8</v>
      </c>
      <c r="E1302" s="14">
        <v>9</v>
      </c>
      <c r="F1302" s="14">
        <v>11</v>
      </c>
      <c r="G1302" s="14">
        <v>12</v>
      </c>
      <c r="H1302" s="14">
        <v>14</v>
      </c>
      <c r="I1302" s="4">
        <v>15</v>
      </c>
      <c r="J1302" s="15">
        <v>18</v>
      </c>
      <c r="K1302" s="1">
        <v>21</v>
      </c>
      <c r="L1302" s="4">
        <v>24</v>
      </c>
      <c r="M1302" s="4">
        <v>27</v>
      </c>
      <c r="N1302" s="4">
        <v>30</v>
      </c>
      <c r="O1302" s="4">
        <v>33</v>
      </c>
      <c r="P1302" s="4">
        <v>36</v>
      </c>
      <c r="Q1302" s="4">
        <v>39</v>
      </c>
      <c r="R1302" s="15">
        <v>44</v>
      </c>
      <c r="S1302" s="4">
        <v>48</v>
      </c>
      <c r="T1302" s="4">
        <v>53</v>
      </c>
      <c r="U1302" s="2">
        <v>57</v>
      </c>
      <c r="V1302" s="4">
        <v>62</v>
      </c>
      <c r="W1302" s="4">
        <v>66</v>
      </c>
      <c r="X1302" s="15">
        <v>72</v>
      </c>
      <c r="Y1302" s="4">
        <v>78</v>
      </c>
      <c r="Z1302" s="4">
        <v>84</v>
      </c>
      <c r="AA1302" s="4">
        <v>90</v>
      </c>
      <c r="AB1302" s="4">
        <v>96</v>
      </c>
      <c r="AC1302" s="4">
        <v>102</v>
      </c>
      <c r="AD1302" s="15">
        <v>110</v>
      </c>
      <c r="AE1302" s="1">
        <v>117</v>
      </c>
      <c r="AF1302" s="4">
        <v>125</v>
      </c>
      <c r="AG1302" s="4">
        <v>132</v>
      </c>
      <c r="AH1302" s="4">
        <v>140</v>
      </c>
      <c r="AI1302" s="4">
        <v>147</v>
      </c>
      <c r="AJ1302" s="4">
        <v>155</v>
      </c>
      <c r="AK1302" s="4">
        <v>162</v>
      </c>
      <c r="AL1302" s="4">
        <v>170</v>
      </c>
      <c r="AM1302" s="4">
        <v>177</v>
      </c>
      <c r="AN1302" s="4">
        <v>185</v>
      </c>
      <c r="AO1302" s="2">
        <v>192</v>
      </c>
      <c r="AP1302" s="4">
        <v>200</v>
      </c>
      <c r="AQ1302" s="4">
        <v>207</v>
      </c>
      <c r="AR1302" s="4">
        <v>215</v>
      </c>
      <c r="AS1302" s="4">
        <v>222</v>
      </c>
      <c r="AT1302" s="4">
        <v>230</v>
      </c>
      <c r="AU1302" s="4">
        <v>237</v>
      </c>
      <c r="AV1302" s="4">
        <v>245</v>
      </c>
      <c r="AW1302" s="4">
        <v>252</v>
      </c>
      <c r="AX1302" s="4">
        <v>260</v>
      </c>
      <c r="AY1302" s="1">
        <v>267</v>
      </c>
      <c r="AZ1302" s="4">
        <v>275</v>
      </c>
      <c r="BA1302" s="4">
        <v>282</v>
      </c>
      <c r="BB1302" s="4">
        <v>290</v>
      </c>
      <c r="BC1302" s="4">
        <v>297</v>
      </c>
      <c r="BD1302" s="4">
        <v>305</v>
      </c>
      <c r="BE1302" s="4">
        <v>312</v>
      </c>
      <c r="BF1302" s="4">
        <v>320</v>
      </c>
      <c r="BG1302" s="4">
        <v>327</v>
      </c>
      <c r="BH1302" s="4">
        <v>335</v>
      </c>
      <c r="BI1302" s="2">
        <v>342</v>
      </c>
      <c r="BJ1302" s="17" t="s">
        <v>0</v>
      </c>
    </row>
    <row r="1303" spans="1:62">
      <c r="A1303" s="4" t="s">
        <v>595</v>
      </c>
      <c r="B1303" s="14">
        <v>7</v>
      </c>
      <c r="C1303" s="14">
        <v>9</v>
      </c>
      <c r="D1303" s="14">
        <v>11</v>
      </c>
      <c r="E1303" s="14">
        <v>13</v>
      </c>
      <c r="F1303" s="14">
        <v>15</v>
      </c>
      <c r="G1303" s="14">
        <v>17</v>
      </c>
      <c r="H1303" s="14">
        <v>19</v>
      </c>
      <c r="I1303" s="4">
        <v>21</v>
      </c>
      <c r="J1303" s="15">
        <v>25</v>
      </c>
      <c r="K1303" s="1">
        <v>28</v>
      </c>
      <c r="L1303" s="4">
        <v>32</v>
      </c>
      <c r="M1303" s="4">
        <v>35</v>
      </c>
      <c r="N1303" s="4">
        <v>39</v>
      </c>
      <c r="O1303" s="4">
        <v>42</v>
      </c>
      <c r="P1303" s="4">
        <v>46</v>
      </c>
      <c r="Q1303" s="4">
        <v>49</v>
      </c>
      <c r="R1303" s="15">
        <v>54</v>
      </c>
      <c r="S1303" s="4">
        <v>59</v>
      </c>
      <c r="T1303" s="4">
        <v>64</v>
      </c>
      <c r="U1303" s="2">
        <v>69</v>
      </c>
      <c r="V1303" s="4">
        <v>74</v>
      </c>
      <c r="W1303" s="4">
        <v>79</v>
      </c>
      <c r="X1303" s="15">
        <v>86</v>
      </c>
      <c r="Y1303" s="4">
        <v>92</v>
      </c>
      <c r="Z1303" s="4">
        <v>99</v>
      </c>
      <c r="AA1303" s="4">
        <v>105</v>
      </c>
      <c r="AB1303" s="4">
        <v>112</v>
      </c>
      <c r="AC1303" s="4">
        <v>118</v>
      </c>
      <c r="AD1303" s="15">
        <v>126</v>
      </c>
      <c r="AE1303" s="1">
        <v>134</v>
      </c>
      <c r="AF1303" s="4">
        <v>142</v>
      </c>
      <c r="AG1303" s="4">
        <v>150</v>
      </c>
      <c r="AH1303" s="4">
        <v>158</v>
      </c>
      <c r="AI1303" s="4">
        <v>166</v>
      </c>
      <c r="AJ1303" s="4">
        <v>174</v>
      </c>
      <c r="AK1303" s="4">
        <v>182</v>
      </c>
      <c r="AL1303" s="4">
        <v>190</v>
      </c>
      <c r="AM1303" s="4">
        <v>198</v>
      </c>
      <c r="AN1303" s="4">
        <v>206</v>
      </c>
      <c r="AO1303" s="2">
        <v>214</v>
      </c>
      <c r="AP1303" s="4">
        <v>222</v>
      </c>
      <c r="AQ1303" s="4">
        <v>230</v>
      </c>
      <c r="AR1303" s="4">
        <v>238</v>
      </c>
      <c r="AS1303" s="4">
        <v>246</v>
      </c>
      <c r="AT1303" s="4">
        <v>254</v>
      </c>
      <c r="AU1303" s="4">
        <v>262</v>
      </c>
      <c r="AV1303" s="4">
        <v>270</v>
      </c>
      <c r="AW1303" s="4">
        <v>278</v>
      </c>
      <c r="AX1303" s="4">
        <v>286</v>
      </c>
      <c r="AY1303" s="1">
        <v>294</v>
      </c>
      <c r="AZ1303" s="4">
        <v>302</v>
      </c>
      <c r="BA1303" s="4">
        <v>310</v>
      </c>
      <c r="BB1303" s="4">
        <v>318</v>
      </c>
      <c r="BC1303" s="4">
        <v>326</v>
      </c>
      <c r="BD1303" s="4">
        <v>334</v>
      </c>
      <c r="BE1303" s="4">
        <v>342</v>
      </c>
      <c r="BF1303" s="4">
        <v>350</v>
      </c>
      <c r="BG1303" s="4">
        <v>358</v>
      </c>
      <c r="BH1303" s="4">
        <v>366</v>
      </c>
      <c r="BI1303" s="2">
        <v>374</v>
      </c>
      <c r="BJ1303" s="17" t="s">
        <v>0</v>
      </c>
    </row>
    <row r="1304" spans="1:62">
      <c r="A1304" s="4" t="s">
        <v>3</v>
      </c>
      <c r="B1304" s="14"/>
      <c r="C1304" s="14"/>
      <c r="D1304" s="14"/>
      <c r="E1304" s="14"/>
      <c r="F1304" s="14"/>
      <c r="G1304" s="14"/>
      <c r="H1304" s="14"/>
      <c r="J1304" s="15"/>
      <c r="R1304" s="15"/>
      <c r="X1304" s="15"/>
      <c r="AD1304" s="15"/>
      <c r="BJ1304" s="17"/>
    </row>
    <row r="1305" spans="1:62">
      <c r="A1305" s="4" t="s">
        <v>1001</v>
      </c>
      <c r="B1305" s="14"/>
      <c r="C1305" s="14"/>
      <c r="D1305" s="14"/>
      <c r="E1305" s="14"/>
      <c r="F1305" s="14"/>
      <c r="G1305" s="14"/>
      <c r="H1305" s="14"/>
      <c r="J1305" s="15"/>
      <c r="R1305" s="15"/>
      <c r="X1305" s="15"/>
      <c r="AD1305" s="15"/>
      <c r="BJ1305" s="17"/>
    </row>
    <row r="1306" spans="1:62">
      <c r="A1306" s="4" t="s">
        <v>538</v>
      </c>
      <c r="B1306" s="14">
        <v>40</v>
      </c>
      <c r="C1306" s="14">
        <v>41</v>
      </c>
      <c r="D1306" s="14">
        <v>43</v>
      </c>
      <c r="E1306" s="14">
        <v>44</v>
      </c>
      <c r="F1306" s="14">
        <v>46</v>
      </c>
      <c r="G1306" s="14">
        <v>47</v>
      </c>
      <c r="H1306" s="14">
        <v>49</v>
      </c>
      <c r="I1306" s="4">
        <v>50</v>
      </c>
      <c r="J1306" s="15">
        <v>55</v>
      </c>
      <c r="K1306" s="1">
        <v>59</v>
      </c>
      <c r="L1306" s="4">
        <v>64</v>
      </c>
      <c r="M1306" s="4">
        <v>68</v>
      </c>
      <c r="N1306" s="4">
        <v>73</v>
      </c>
      <c r="O1306" s="4">
        <v>77</v>
      </c>
      <c r="P1306" s="4">
        <v>82</v>
      </c>
      <c r="Q1306" s="4">
        <v>86</v>
      </c>
      <c r="R1306" s="15">
        <v>94</v>
      </c>
      <c r="S1306" s="4">
        <v>101</v>
      </c>
      <c r="T1306" s="4">
        <v>109</v>
      </c>
      <c r="U1306" s="2">
        <v>116</v>
      </c>
      <c r="V1306" s="4">
        <v>124</v>
      </c>
      <c r="W1306" s="4">
        <v>131</v>
      </c>
      <c r="X1306" s="15">
        <v>141</v>
      </c>
      <c r="Y1306" s="4">
        <v>150</v>
      </c>
      <c r="Z1306" s="4">
        <v>160</v>
      </c>
      <c r="AA1306" s="4">
        <v>169</v>
      </c>
      <c r="AB1306" s="4">
        <v>179</v>
      </c>
      <c r="AC1306" s="4">
        <v>188</v>
      </c>
      <c r="AD1306" s="15">
        <v>202</v>
      </c>
      <c r="AE1306" s="1">
        <v>216</v>
      </c>
      <c r="AF1306" s="4">
        <v>230</v>
      </c>
      <c r="AG1306" s="4">
        <v>244</v>
      </c>
      <c r="AH1306" s="4">
        <v>258</v>
      </c>
      <c r="AI1306" s="4">
        <v>272</v>
      </c>
      <c r="AJ1306" s="4">
        <v>286</v>
      </c>
      <c r="AK1306" s="4">
        <v>300</v>
      </c>
      <c r="AL1306" s="4">
        <v>314</v>
      </c>
      <c r="AM1306" s="4">
        <v>328</v>
      </c>
      <c r="AN1306" s="4">
        <v>342</v>
      </c>
      <c r="AO1306" s="2">
        <v>356</v>
      </c>
      <c r="AP1306" s="4">
        <v>370</v>
      </c>
      <c r="AQ1306" s="4">
        <v>384</v>
      </c>
      <c r="AR1306" s="4">
        <v>398</v>
      </c>
      <c r="AS1306" s="4">
        <v>412</v>
      </c>
      <c r="AT1306" s="4">
        <v>426</v>
      </c>
      <c r="AU1306" s="4">
        <v>440</v>
      </c>
      <c r="AV1306" s="4">
        <v>454</v>
      </c>
      <c r="AW1306" s="4">
        <v>468</v>
      </c>
      <c r="AX1306" s="4">
        <v>482</v>
      </c>
      <c r="AY1306" s="1">
        <v>496</v>
      </c>
      <c r="AZ1306" s="4">
        <v>510</v>
      </c>
      <c r="BA1306" s="4">
        <v>524</v>
      </c>
      <c r="BB1306" s="4">
        <v>538</v>
      </c>
      <c r="BC1306" s="4">
        <v>552</v>
      </c>
      <c r="BD1306" s="4">
        <v>566</v>
      </c>
      <c r="BE1306" s="4">
        <v>580</v>
      </c>
      <c r="BF1306" s="4">
        <v>594</v>
      </c>
      <c r="BG1306" s="4">
        <v>608</v>
      </c>
      <c r="BH1306" s="4">
        <v>622</v>
      </c>
      <c r="BI1306" s="2">
        <v>636</v>
      </c>
      <c r="BJ1306" s="17" t="s">
        <v>0</v>
      </c>
    </row>
    <row r="1307" spans="1:62">
      <c r="A1307" s="4" t="s">
        <v>595</v>
      </c>
      <c r="B1307" s="14">
        <v>45</v>
      </c>
      <c r="C1307" s="14">
        <v>47</v>
      </c>
      <c r="D1307" s="14">
        <v>50</v>
      </c>
      <c r="E1307" s="14">
        <v>52</v>
      </c>
      <c r="F1307" s="14">
        <v>55</v>
      </c>
      <c r="G1307" s="14">
        <v>57</v>
      </c>
      <c r="H1307" s="14">
        <v>60</v>
      </c>
      <c r="I1307" s="4">
        <v>62</v>
      </c>
      <c r="J1307" s="15">
        <v>68</v>
      </c>
      <c r="K1307" s="1">
        <v>73</v>
      </c>
      <c r="L1307" s="4">
        <v>79</v>
      </c>
      <c r="M1307" s="4">
        <v>84</v>
      </c>
      <c r="N1307" s="4">
        <v>90</v>
      </c>
      <c r="O1307" s="4">
        <v>95</v>
      </c>
      <c r="P1307" s="4">
        <v>101</v>
      </c>
      <c r="Q1307" s="4">
        <v>106</v>
      </c>
      <c r="R1307" s="15">
        <v>115</v>
      </c>
      <c r="S1307" s="4">
        <v>123</v>
      </c>
      <c r="T1307" s="4">
        <v>132</v>
      </c>
      <c r="U1307" s="2">
        <v>140</v>
      </c>
      <c r="V1307" s="4">
        <v>149</v>
      </c>
      <c r="W1307" s="4">
        <v>157</v>
      </c>
      <c r="X1307" s="15">
        <v>169</v>
      </c>
      <c r="Y1307" s="4">
        <v>180</v>
      </c>
      <c r="Z1307" s="4">
        <v>192</v>
      </c>
      <c r="AA1307" s="4">
        <v>203</v>
      </c>
      <c r="AB1307" s="4">
        <v>215</v>
      </c>
      <c r="AC1307" s="4">
        <v>226</v>
      </c>
      <c r="AD1307" s="15">
        <v>241</v>
      </c>
      <c r="AE1307" s="1">
        <v>256</v>
      </c>
      <c r="AF1307" s="4">
        <v>271</v>
      </c>
      <c r="AG1307" s="4">
        <v>286</v>
      </c>
      <c r="AH1307" s="4">
        <v>301</v>
      </c>
      <c r="AI1307" s="4">
        <v>316</v>
      </c>
      <c r="AJ1307" s="4">
        <v>331</v>
      </c>
      <c r="AK1307" s="4">
        <v>346</v>
      </c>
      <c r="AL1307" s="4">
        <v>361</v>
      </c>
      <c r="AM1307" s="4">
        <v>376</v>
      </c>
      <c r="AN1307" s="4">
        <v>391</v>
      </c>
      <c r="AO1307" s="2">
        <v>406</v>
      </c>
      <c r="AP1307" s="4">
        <v>421</v>
      </c>
      <c r="AQ1307" s="4">
        <v>436</v>
      </c>
      <c r="AR1307" s="4">
        <v>451</v>
      </c>
      <c r="AS1307" s="4">
        <v>466</v>
      </c>
      <c r="AT1307" s="4">
        <v>481</v>
      </c>
      <c r="AU1307" s="4">
        <v>496</v>
      </c>
      <c r="AV1307" s="4">
        <v>511</v>
      </c>
      <c r="AW1307" s="4">
        <v>526</v>
      </c>
      <c r="AX1307" s="4">
        <v>541</v>
      </c>
      <c r="AY1307" s="1">
        <v>556</v>
      </c>
      <c r="AZ1307" s="4">
        <v>571</v>
      </c>
      <c r="BA1307" s="4">
        <v>586</v>
      </c>
      <c r="BB1307" s="4">
        <v>601</v>
      </c>
      <c r="BC1307" s="4">
        <v>616</v>
      </c>
      <c r="BD1307" s="4">
        <v>631</v>
      </c>
      <c r="BE1307" s="4">
        <v>646</v>
      </c>
      <c r="BF1307" s="4">
        <v>661</v>
      </c>
      <c r="BG1307" s="4">
        <v>676</v>
      </c>
      <c r="BH1307" s="4">
        <v>691</v>
      </c>
      <c r="BI1307" s="2">
        <v>706</v>
      </c>
      <c r="BJ1307" s="17" t="s">
        <v>0</v>
      </c>
    </row>
    <row r="1308" spans="1:62">
      <c r="A1308" s="4" t="s">
        <v>990</v>
      </c>
      <c r="B1308" s="14">
        <v>8</v>
      </c>
      <c r="C1308" s="14">
        <v>8.1999999999999993</v>
      </c>
      <c r="D1308" s="14">
        <v>8.4</v>
      </c>
      <c r="E1308" s="14">
        <v>8.6</v>
      </c>
      <c r="F1308" s="14">
        <v>8.8000000000000007</v>
      </c>
      <c r="G1308" s="14">
        <v>9</v>
      </c>
      <c r="H1308" s="14">
        <v>9.1999999999999993</v>
      </c>
      <c r="I1308" s="4">
        <v>9.4</v>
      </c>
      <c r="J1308" s="15">
        <v>9.6</v>
      </c>
      <c r="K1308" s="1">
        <v>9.8000000000000007</v>
      </c>
      <c r="L1308" s="4">
        <v>10</v>
      </c>
      <c r="M1308" s="4">
        <v>10.199999999999999</v>
      </c>
      <c r="N1308" s="4">
        <v>10.4</v>
      </c>
      <c r="O1308" s="4">
        <v>10.6</v>
      </c>
      <c r="P1308" s="4">
        <v>10.8</v>
      </c>
      <c r="Q1308" s="4">
        <v>11</v>
      </c>
      <c r="R1308" s="15">
        <v>11.2</v>
      </c>
      <c r="S1308" s="4">
        <v>11.4</v>
      </c>
      <c r="T1308" s="4">
        <v>11.6</v>
      </c>
      <c r="U1308" s="2">
        <v>11.8</v>
      </c>
      <c r="V1308" s="4">
        <v>12</v>
      </c>
      <c r="W1308" s="4">
        <v>12.2</v>
      </c>
      <c r="X1308" s="15">
        <v>12.4</v>
      </c>
      <c r="Y1308" s="4">
        <v>12.6</v>
      </c>
      <c r="Z1308" s="4">
        <v>12.8</v>
      </c>
      <c r="AA1308" s="4">
        <v>13</v>
      </c>
      <c r="AB1308" s="4">
        <v>13.2</v>
      </c>
      <c r="AC1308" s="4">
        <v>13.4</v>
      </c>
      <c r="AD1308" s="15">
        <v>13.6</v>
      </c>
      <c r="AE1308" s="1">
        <v>13.8</v>
      </c>
      <c r="AF1308" s="4">
        <v>14</v>
      </c>
      <c r="AG1308" s="4">
        <v>14.2</v>
      </c>
      <c r="AH1308" s="4">
        <v>14.4</v>
      </c>
      <c r="AI1308" s="4">
        <v>14.6</v>
      </c>
      <c r="AJ1308" s="4">
        <v>14.8</v>
      </c>
      <c r="AK1308" s="4">
        <v>15</v>
      </c>
      <c r="AL1308" s="4">
        <v>15.2</v>
      </c>
      <c r="AM1308" s="4">
        <v>15.4</v>
      </c>
      <c r="AN1308" s="4">
        <v>15.6</v>
      </c>
      <c r="AO1308" s="2">
        <v>15.8</v>
      </c>
      <c r="AP1308" s="4">
        <v>16</v>
      </c>
      <c r="AQ1308" s="4">
        <v>16.2</v>
      </c>
      <c r="AR1308" s="4">
        <v>16.399999999999999</v>
      </c>
      <c r="AS1308" s="4">
        <v>16.600000000000001</v>
      </c>
      <c r="AT1308" s="4">
        <v>16.8</v>
      </c>
      <c r="AU1308" s="4">
        <v>17</v>
      </c>
      <c r="AV1308" s="4">
        <v>17.2</v>
      </c>
      <c r="AW1308" s="4">
        <v>17.399999999999999</v>
      </c>
      <c r="AX1308" s="4">
        <v>17.600000000000001</v>
      </c>
      <c r="AY1308" s="1">
        <v>17.8</v>
      </c>
      <c r="AZ1308" s="4">
        <v>18</v>
      </c>
      <c r="BA1308" s="4">
        <v>18.2</v>
      </c>
      <c r="BB1308" s="4">
        <v>18.399999999999999</v>
      </c>
      <c r="BC1308" s="4">
        <v>18.600000000000001</v>
      </c>
      <c r="BD1308" s="4">
        <v>18.8</v>
      </c>
      <c r="BE1308" s="4">
        <v>19</v>
      </c>
      <c r="BF1308" s="4">
        <v>19.2</v>
      </c>
      <c r="BG1308" s="4">
        <v>19.399999999999999</v>
      </c>
      <c r="BH1308" s="4">
        <v>19.600000000000001</v>
      </c>
      <c r="BI1308" s="2">
        <v>19.8</v>
      </c>
      <c r="BJ1308" s="17" t="s">
        <v>0</v>
      </c>
    </row>
    <row r="1309" spans="1:62">
      <c r="A1309" s="4" t="s">
        <v>543</v>
      </c>
      <c r="B1309" s="14">
        <v>14</v>
      </c>
      <c r="C1309" s="14">
        <v>14.5</v>
      </c>
      <c r="D1309" s="14">
        <v>15</v>
      </c>
      <c r="E1309" s="14">
        <v>15.5</v>
      </c>
      <c r="F1309" s="14">
        <v>16</v>
      </c>
      <c r="G1309" s="14">
        <v>16.5</v>
      </c>
      <c r="H1309" s="14">
        <v>17</v>
      </c>
      <c r="I1309" s="4">
        <v>17.5</v>
      </c>
      <c r="J1309" s="15">
        <v>18</v>
      </c>
      <c r="K1309" s="1">
        <v>18.5</v>
      </c>
      <c r="L1309" s="4">
        <v>19</v>
      </c>
      <c r="M1309" s="4">
        <v>19.5</v>
      </c>
      <c r="N1309" s="4">
        <v>20</v>
      </c>
      <c r="O1309" s="4">
        <v>20.5</v>
      </c>
      <c r="P1309" s="4">
        <v>21</v>
      </c>
      <c r="Q1309" s="4">
        <v>21.5</v>
      </c>
      <c r="R1309" s="15">
        <v>22</v>
      </c>
      <c r="S1309" s="4">
        <v>22.5</v>
      </c>
      <c r="T1309" s="4">
        <v>23</v>
      </c>
      <c r="U1309" s="2">
        <v>23.5</v>
      </c>
      <c r="V1309" s="4">
        <v>24</v>
      </c>
      <c r="W1309" s="4">
        <v>24.5</v>
      </c>
      <c r="X1309" s="15">
        <v>25</v>
      </c>
      <c r="Y1309" s="4">
        <v>25</v>
      </c>
      <c r="Z1309" s="4">
        <v>26</v>
      </c>
      <c r="AA1309" s="4">
        <v>26</v>
      </c>
      <c r="AB1309" s="4">
        <v>27</v>
      </c>
      <c r="AC1309" s="4">
        <v>27</v>
      </c>
      <c r="AD1309" s="15">
        <v>28</v>
      </c>
      <c r="AE1309" s="1">
        <v>28</v>
      </c>
      <c r="AF1309" s="4">
        <v>29</v>
      </c>
      <c r="AG1309" s="4">
        <v>29</v>
      </c>
      <c r="AH1309" s="4">
        <v>30</v>
      </c>
      <c r="AI1309" s="4">
        <v>30</v>
      </c>
      <c r="AJ1309" s="4">
        <v>31</v>
      </c>
      <c r="AK1309" s="4">
        <v>31</v>
      </c>
      <c r="AL1309" s="4">
        <v>32</v>
      </c>
      <c r="AM1309" s="4">
        <v>32</v>
      </c>
      <c r="AN1309" s="4">
        <v>33</v>
      </c>
      <c r="AO1309" s="2">
        <v>33</v>
      </c>
      <c r="AP1309" s="4">
        <v>34</v>
      </c>
      <c r="AQ1309" s="4">
        <v>34</v>
      </c>
      <c r="AR1309" s="4">
        <v>35</v>
      </c>
      <c r="AS1309" s="4">
        <v>35</v>
      </c>
      <c r="AT1309" s="4">
        <v>36</v>
      </c>
      <c r="AU1309" s="4">
        <v>36</v>
      </c>
      <c r="AV1309" s="4">
        <v>37</v>
      </c>
      <c r="AW1309" s="4">
        <v>37</v>
      </c>
      <c r="AX1309" s="4">
        <v>38</v>
      </c>
      <c r="AY1309" s="1">
        <v>38</v>
      </c>
      <c r="AZ1309" s="4">
        <v>39</v>
      </c>
      <c r="BA1309" s="4">
        <v>39</v>
      </c>
      <c r="BB1309" s="4">
        <v>40</v>
      </c>
      <c r="BC1309" s="4">
        <v>40</v>
      </c>
      <c r="BD1309" s="4">
        <v>41</v>
      </c>
      <c r="BE1309" s="4">
        <v>41</v>
      </c>
      <c r="BF1309" s="4">
        <v>42</v>
      </c>
      <c r="BG1309" s="4">
        <v>42</v>
      </c>
      <c r="BH1309" s="4">
        <v>43</v>
      </c>
      <c r="BI1309" s="2">
        <v>43</v>
      </c>
      <c r="BJ1309" s="17" t="s">
        <v>0</v>
      </c>
    </row>
    <row r="1310" spans="1:62">
      <c r="A1310" s="4" t="s">
        <v>3</v>
      </c>
      <c r="B1310" s="14"/>
      <c r="C1310" s="14"/>
      <c r="D1310" s="14"/>
      <c r="E1310" s="14"/>
      <c r="F1310" s="14"/>
      <c r="G1310" s="14"/>
      <c r="H1310" s="14"/>
      <c r="J1310" s="15"/>
      <c r="R1310" s="15"/>
      <c r="X1310" s="15"/>
      <c r="AD1310" s="15"/>
      <c r="BJ1310" s="17"/>
    </row>
    <row r="1311" spans="1:62">
      <c r="A1311" s="4" t="s">
        <v>1002</v>
      </c>
      <c r="B1311" s="14"/>
      <c r="C1311" s="14"/>
      <c r="D1311" s="14"/>
      <c r="E1311" s="14"/>
      <c r="F1311" s="14"/>
      <c r="G1311" s="14"/>
      <c r="H1311" s="14"/>
      <c r="J1311" s="15"/>
      <c r="R1311" s="15"/>
      <c r="X1311" s="15"/>
      <c r="AD1311" s="15"/>
      <c r="BJ1311" s="17"/>
    </row>
    <row r="1312" spans="1:62">
      <c r="A1312" s="4" t="s">
        <v>1003</v>
      </c>
      <c r="B1312" s="14">
        <v>10</v>
      </c>
      <c r="C1312" s="14">
        <v>12</v>
      </c>
      <c r="D1312" s="14">
        <v>14</v>
      </c>
      <c r="E1312" s="14">
        <v>16</v>
      </c>
      <c r="F1312" s="14">
        <v>18</v>
      </c>
      <c r="G1312" s="14">
        <v>20</v>
      </c>
      <c r="H1312" s="14">
        <v>22</v>
      </c>
      <c r="I1312" s="4">
        <v>24</v>
      </c>
      <c r="J1312" s="15">
        <v>26</v>
      </c>
      <c r="K1312" s="1">
        <v>28</v>
      </c>
      <c r="L1312" s="4">
        <v>30</v>
      </c>
      <c r="M1312" s="4">
        <v>32</v>
      </c>
      <c r="N1312" s="4">
        <v>34</v>
      </c>
      <c r="O1312" s="4">
        <v>36</v>
      </c>
      <c r="P1312" s="4">
        <v>38</v>
      </c>
      <c r="Q1312" s="4">
        <v>40</v>
      </c>
      <c r="R1312" s="15">
        <v>42</v>
      </c>
      <c r="S1312" s="4">
        <v>44</v>
      </c>
      <c r="T1312" s="4">
        <v>46</v>
      </c>
      <c r="U1312" s="2">
        <v>48</v>
      </c>
      <c r="V1312" s="4">
        <v>50</v>
      </c>
      <c r="W1312" s="4">
        <v>52</v>
      </c>
      <c r="X1312" s="15">
        <v>54</v>
      </c>
      <c r="Y1312" s="4">
        <v>56</v>
      </c>
      <c r="Z1312" s="4">
        <v>58</v>
      </c>
      <c r="AA1312" s="4">
        <v>60</v>
      </c>
      <c r="AB1312" s="4">
        <v>62</v>
      </c>
      <c r="AC1312" s="4">
        <v>64</v>
      </c>
      <c r="AD1312" s="15">
        <v>66</v>
      </c>
      <c r="AE1312" s="1">
        <v>68</v>
      </c>
      <c r="AF1312" s="4">
        <v>70</v>
      </c>
      <c r="AG1312" s="4">
        <v>72</v>
      </c>
      <c r="AH1312" s="4">
        <v>74</v>
      </c>
      <c r="AI1312" s="4">
        <v>76</v>
      </c>
      <c r="AJ1312" s="4">
        <v>78</v>
      </c>
      <c r="AK1312" s="4">
        <v>80</v>
      </c>
      <c r="AL1312" s="4">
        <v>82</v>
      </c>
      <c r="AM1312" s="4">
        <v>84</v>
      </c>
      <c r="AN1312" s="4">
        <v>86</v>
      </c>
      <c r="AO1312" s="2">
        <v>88</v>
      </c>
      <c r="AP1312" s="4">
        <v>90</v>
      </c>
      <c r="AQ1312" s="4">
        <v>92</v>
      </c>
      <c r="AR1312" s="4">
        <v>94</v>
      </c>
      <c r="AS1312" s="4">
        <v>96</v>
      </c>
      <c r="AT1312" s="4">
        <v>98</v>
      </c>
      <c r="AU1312" s="4">
        <v>100</v>
      </c>
      <c r="AV1312" s="4">
        <v>102</v>
      </c>
      <c r="AW1312" s="4">
        <v>104</v>
      </c>
      <c r="AX1312" s="4">
        <v>106</v>
      </c>
      <c r="AY1312" s="1">
        <v>108</v>
      </c>
      <c r="AZ1312" s="4">
        <v>110</v>
      </c>
      <c r="BA1312" s="4">
        <v>112</v>
      </c>
      <c r="BB1312" s="4">
        <v>114</v>
      </c>
      <c r="BC1312" s="4">
        <v>116</v>
      </c>
      <c r="BD1312" s="4">
        <v>118</v>
      </c>
      <c r="BE1312" s="4">
        <v>120</v>
      </c>
      <c r="BF1312" s="4">
        <v>122</v>
      </c>
      <c r="BG1312" s="4">
        <v>124</v>
      </c>
      <c r="BH1312" s="4">
        <v>126</v>
      </c>
      <c r="BI1312" s="2">
        <v>128</v>
      </c>
      <c r="BJ1312" s="17" t="s">
        <v>0</v>
      </c>
    </row>
    <row r="1313" spans="1:62">
      <c r="A1313" s="4" t="s">
        <v>1004</v>
      </c>
      <c r="B1313" s="14">
        <v>5</v>
      </c>
      <c r="C1313" s="14">
        <v>6</v>
      </c>
      <c r="D1313" s="14">
        <v>7</v>
      </c>
      <c r="E1313" s="14">
        <v>8</v>
      </c>
      <c r="F1313" s="14">
        <v>9</v>
      </c>
      <c r="G1313" s="14">
        <v>10</v>
      </c>
      <c r="H1313" s="14">
        <v>11</v>
      </c>
      <c r="I1313" s="4">
        <v>12</v>
      </c>
      <c r="J1313" s="15">
        <v>13</v>
      </c>
      <c r="K1313" s="1">
        <v>14</v>
      </c>
      <c r="L1313" s="4">
        <v>15</v>
      </c>
      <c r="M1313" s="4">
        <v>16</v>
      </c>
      <c r="N1313" s="4">
        <v>17</v>
      </c>
      <c r="O1313" s="4">
        <v>18</v>
      </c>
      <c r="P1313" s="4">
        <v>19</v>
      </c>
      <c r="Q1313" s="4">
        <v>20</v>
      </c>
      <c r="R1313" s="15">
        <v>21</v>
      </c>
      <c r="S1313" s="4">
        <v>22</v>
      </c>
      <c r="T1313" s="4">
        <v>23</v>
      </c>
      <c r="U1313" s="2">
        <v>24</v>
      </c>
      <c r="V1313" s="4">
        <v>25</v>
      </c>
      <c r="W1313" s="4">
        <v>26</v>
      </c>
      <c r="X1313" s="15">
        <v>27</v>
      </c>
      <c r="Y1313" s="4">
        <v>28</v>
      </c>
      <c r="Z1313" s="4">
        <v>29</v>
      </c>
      <c r="AA1313" s="4">
        <v>30</v>
      </c>
      <c r="AB1313" s="4">
        <v>31</v>
      </c>
      <c r="AC1313" s="4">
        <v>32</v>
      </c>
      <c r="AD1313" s="15">
        <v>33</v>
      </c>
      <c r="AE1313" s="1">
        <v>34</v>
      </c>
      <c r="AF1313" s="4">
        <v>35</v>
      </c>
      <c r="AG1313" s="4">
        <v>36</v>
      </c>
      <c r="AH1313" s="4">
        <v>37</v>
      </c>
      <c r="AI1313" s="4">
        <v>38</v>
      </c>
      <c r="AJ1313" s="4">
        <v>39</v>
      </c>
      <c r="AK1313" s="4">
        <v>40</v>
      </c>
      <c r="AL1313" s="4">
        <v>41</v>
      </c>
      <c r="AM1313" s="4">
        <v>42</v>
      </c>
      <c r="AN1313" s="4">
        <v>43</v>
      </c>
      <c r="AO1313" s="2">
        <v>44</v>
      </c>
      <c r="AP1313" s="4">
        <v>45</v>
      </c>
      <c r="AQ1313" s="4">
        <v>45</v>
      </c>
      <c r="AR1313" s="4">
        <v>45</v>
      </c>
      <c r="AS1313" s="4">
        <v>45</v>
      </c>
      <c r="AT1313" s="4">
        <v>45</v>
      </c>
      <c r="AU1313" s="4">
        <v>45</v>
      </c>
      <c r="AV1313" s="4">
        <v>45</v>
      </c>
      <c r="AW1313" s="4">
        <v>45</v>
      </c>
      <c r="AX1313" s="4">
        <v>45</v>
      </c>
      <c r="AY1313" s="1">
        <v>45</v>
      </c>
      <c r="AZ1313" s="4">
        <v>45</v>
      </c>
      <c r="BA1313" s="4">
        <v>45</v>
      </c>
      <c r="BB1313" s="4">
        <v>45</v>
      </c>
      <c r="BC1313" s="4">
        <v>45</v>
      </c>
      <c r="BD1313" s="4">
        <v>45</v>
      </c>
      <c r="BE1313" s="4">
        <v>45</v>
      </c>
      <c r="BF1313" s="4">
        <v>45</v>
      </c>
      <c r="BG1313" s="4">
        <v>45</v>
      </c>
      <c r="BH1313" s="4">
        <v>45</v>
      </c>
      <c r="BI1313" s="2">
        <v>45</v>
      </c>
      <c r="BJ1313" s="17" t="s">
        <v>0</v>
      </c>
    </row>
    <row r="1314" spans="1:62">
      <c r="A1314" s="13" t="s">
        <v>3</v>
      </c>
      <c r="B1314" s="14"/>
      <c r="C1314" s="14"/>
      <c r="D1314" s="14"/>
      <c r="E1314" s="14"/>
      <c r="F1314" s="14"/>
      <c r="G1314" s="14"/>
      <c r="H1314" s="14"/>
      <c r="J1314" s="15"/>
      <c r="R1314" s="15"/>
      <c r="X1314" s="15"/>
      <c r="AD1314" s="15"/>
      <c r="BJ1314" s="17"/>
    </row>
    <row r="1315" spans="1:62">
      <c r="B1315" s="14"/>
      <c r="C1315" s="14"/>
      <c r="D1315" s="14"/>
      <c r="E1315" s="14"/>
      <c r="F1315" s="14"/>
      <c r="G1315" s="14"/>
      <c r="H1315" s="14"/>
      <c r="J1315" s="15"/>
      <c r="R1315" s="15"/>
      <c r="X1315" s="15"/>
      <c r="AD1315" s="15"/>
      <c r="BJ1315" s="17"/>
    </row>
    <row r="1316" spans="1:62">
      <c r="A1316" s="4" t="s">
        <v>1005</v>
      </c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A1317" s="4" t="s">
        <v>545</v>
      </c>
      <c r="B1317" s="14">
        <v>2</v>
      </c>
      <c r="C1317" s="14">
        <v>2</v>
      </c>
      <c r="D1317" s="14">
        <v>3</v>
      </c>
      <c r="E1317" s="14">
        <v>3</v>
      </c>
      <c r="F1317" s="14">
        <v>4</v>
      </c>
      <c r="G1317" s="14">
        <v>4</v>
      </c>
      <c r="H1317" s="14">
        <v>5</v>
      </c>
      <c r="I1317" s="4">
        <v>5</v>
      </c>
      <c r="J1317" s="15">
        <v>6</v>
      </c>
      <c r="K1317" s="1">
        <v>6</v>
      </c>
      <c r="L1317" s="4">
        <v>7</v>
      </c>
      <c r="M1317" s="4">
        <v>7</v>
      </c>
      <c r="N1317" s="4">
        <v>8</v>
      </c>
      <c r="O1317" s="4">
        <v>8</v>
      </c>
      <c r="P1317" s="4">
        <v>9</v>
      </c>
      <c r="Q1317" s="4">
        <v>9</v>
      </c>
      <c r="R1317" s="15">
        <v>10</v>
      </c>
      <c r="S1317" s="4">
        <v>11</v>
      </c>
      <c r="T1317" s="4">
        <v>12</v>
      </c>
      <c r="U1317" s="2">
        <v>13</v>
      </c>
      <c r="V1317" s="4">
        <v>14</v>
      </c>
      <c r="W1317" s="4">
        <v>15</v>
      </c>
      <c r="X1317" s="15">
        <v>17</v>
      </c>
      <c r="Y1317" s="4">
        <v>18</v>
      </c>
      <c r="Z1317" s="4">
        <v>20</v>
      </c>
      <c r="AA1317" s="4">
        <v>21</v>
      </c>
      <c r="AB1317" s="4">
        <v>23</v>
      </c>
      <c r="AC1317" s="4">
        <v>24</v>
      </c>
      <c r="AD1317" s="15">
        <v>26</v>
      </c>
      <c r="AE1317" s="1">
        <v>28</v>
      </c>
      <c r="AF1317" s="4">
        <v>30</v>
      </c>
      <c r="AG1317" s="4">
        <v>32</v>
      </c>
      <c r="AH1317" s="4">
        <v>34</v>
      </c>
      <c r="AI1317" s="4">
        <v>36</v>
      </c>
      <c r="AJ1317" s="4">
        <v>38</v>
      </c>
      <c r="AK1317" s="4">
        <v>40</v>
      </c>
      <c r="AL1317" s="4">
        <v>42</v>
      </c>
      <c r="AM1317" s="4">
        <v>44</v>
      </c>
      <c r="AN1317" s="4">
        <v>46</v>
      </c>
      <c r="AO1317" s="2">
        <v>48</v>
      </c>
      <c r="AP1317" s="4">
        <v>50</v>
      </c>
      <c r="AQ1317" s="4">
        <v>52</v>
      </c>
      <c r="AR1317" s="4">
        <v>54</v>
      </c>
      <c r="AS1317" s="4">
        <v>56</v>
      </c>
      <c r="AT1317" s="4">
        <v>58</v>
      </c>
      <c r="AU1317" s="4">
        <v>60</v>
      </c>
      <c r="AV1317" s="4">
        <v>62</v>
      </c>
      <c r="AW1317" s="4">
        <v>64</v>
      </c>
      <c r="AX1317" s="4">
        <v>66</v>
      </c>
      <c r="AY1317" s="1">
        <v>68</v>
      </c>
      <c r="AZ1317" s="4">
        <v>70</v>
      </c>
      <c r="BA1317" s="4">
        <v>72</v>
      </c>
      <c r="BB1317" s="4">
        <v>74</v>
      </c>
      <c r="BC1317" s="4">
        <v>76</v>
      </c>
      <c r="BD1317" s="4">
        <v>78</v>
      </c>
      <c r="BE1317" s="4">
        <v>80</v>
      </c>
      <c r="BF1317" s="4">
        <v>82</v>
      </c>
      <c r="BG1317" s="4">
        <v>84</v>
      </c>
      <c r="BH1317" s="4">
        <v>86</v>
      </c>
      <c r="BI1317" s="2">
        <v>88</v>
      </c>
      <c r="BJ1317" s="17" t="s">
        <v>0</v>
      </c>
    </row>
    <row r="1318" spans="1:62">
      <c r="A1318" s="4" t="s">
        <v>546</v>
      </c>
      <c r="B1318" s="14">
        <v>4</v>
      </c>
      <c r="C1318" s="14">
        <v>4</v>
      </c>
      <c r="D1318" s="14">
        <v>5</v>
      </c>
      <c r="E1318" s="14">
        <v>5</v>
      </c>
      <c r="F1318" s="14">
        <v>6</v>
      </c>
      <c r="G1318" s="14">
        <v>6</v>
      </c>
      <c r="H1318" s="14">
        <v>7</v>
      </c>
      <c r="I1318" s="4">
        <v>7</v>
      </c>
      <c r="J1318" s="15">
        <v>8</v>
      </c>
      <c r="K1318" s="1">
        <v>8</v>
      </c>
      <c r="L1318" s="4">
        <v>9</v>
      </c>
      <c r="M1318" s="4">
        <v>9</v>
      </c>
      <c r="N1318" s="4">
        <v>10</v>
      </c>
      <c r="O1318" s="4">
        <v>10</v>
      </c>
      <c r="P1318" s="4">
        <v>11</v>
      </c>
      <c r="Q1318" s="4">
        <v>11</v>
      </c>
      <c r="R1318" s="15">
        <v>12</v>
      </c>
      <c r="S1318" s="4">
        <v>13</v>
      </c>
      <c r="T1318" s="4">
        <v>14</v>
      </c>
      <c r="U1318" s="2">
        <v>15</v>
      </c>
      <c r="V1318" s="4">
        <v>16</v>
      </c>
      <c r="W1318" s="4">
        <v>17</v>
      </c>
      <c r="X1318" s="15">
        <v>19</v>
      </c>
      <c r="Y1318" s="4">
        <v>20</v>
      </c>
      <c r="Z1318" s="4">
        <v>22</v>
      </c>
      <c r="AA1318" s="4">
        <v>23</v>
      </c>
      <c r="AB1318" s="4">
        <v>25</v>
      </c>
      <c r="AC1318" s="4">
        <v>26</v>
      </c>
      <c r="AD1318" s="15">
        <v>28</v>
      </c>
      <c r="AE1318" s="1">
        <v>30</v>
      </c>
      <c r="AF1318" s="4">
        <v>32</v>
      </c>
      <c r="AG1318" s="4">
        <v>34</v>
      </c>
      <c r="AH1318" s="4">
        <v>36</v>
      </c>
      <c r="AI1318" s="4">
        <v>38</v>
      </c>
      <c r="AJ1318" s="4">
        <v>40</v>
      </c>
      <c r="AK1318" s="4">
        <v>42</v>
      </c>
      <c r="AL1318" s="4">
        <v>44</v>
      </c>
      <c r="AM1318" s="4">
        <v>46</v>
      </c>
      <c r="AN1318" s="4">
        <v>48</v>
      </c>
      <c r="AO1318" s="2">
        <v>50</v>
      </c>
      <c r="AP1318" s="4">
        <v>52</v>
      </c>
      <c r="AQ1318" s="4">
        <v>54</v>
      </c>
      <c r="AR1318" s="4">
        <v>56</v>
      </c>
      <c r="AS1318" s="4">
        <v>58</v>
      </c>
      <c r="AT1318" s="4">
        <v>60</v>
      </c>
      <c r="AU1318" s="4">
        <v>62</v>
      </c>
      <c r="AV1318" s="4">
        <v>64</v>
      </c>
      <c r="AW1318" s="4">
        <v>66</v>
      </c>
      <c r="AX1318" s="4">
        <v>68</v>
      </c>
      <c r="AY1318" s="1">
        <v>70</v>
      </c>
      <c r="AZ1318" s="4">
        <v>72</v>
      </c>
      <c r="BA1318" s="4">
        <v>74</v>
      </c>
      <c r="BB1318" s="4">
        <v>76</v>
      </c>
      <c r="BC1318" s="4">
        <v>78</v>
      </c>
      <c r="BD1318" s="4">
        <v>80</v>
      </c>
      <c r="BE1318" s="4">
        <v>82</v>
      </c>
      <c r="BF1318" s="4">
        <v>84</v>
      </c>
      <c r="BG1318" s="4">
        <v>86</v>
      </c>
      <c r="BH1318" s="4">
        <v>88</v>
      </c>
      <c r="BI1318" s="2">
        <v>90</v>
      </c>
      <c r="BJ1318" s="17" t="s">
        <v>0</v>
      </c>
    </row>
    <row r="1319" spans="1:62">
      <c r="A1319" s="4" t="s">
        <v>1006</v>
      </c>
      <c r="B1319" s="14">
        <v>3</v>
      </c>
      <c r="C1319" s="14">
        <v>4</v>
      </c>
      <c r="D1319" s="14">
        <v>5</v>
      </c>
      <c r="E1319" s="14">
        <v>6</v>
      </c>
      <c r="F1319" s="14">
        <v>7</v>
      </c>
      <c r="G1319" s="14">
        <v>8</v>
      </c>
      <c r="H1319" s="14">
        <v>9</v>
      </c>
      <c r="I1319" s="4">
        <v>10</v>
      </c>
      <c r="J1319" s="15">
        <v>11</v>
      </c>
      <c r="K1319" s="1">
        <v>12</v>
      </c>
      <c r="L1319" s="4">
        <v>13</v>
      </c>
      <c r="M1319" s="4">
        <v>14</v>
      </c>
      <c r="N1319" s="4">
        <v>15</v>
      </c>
      <c r="O1319" s="4">
        <v>16</v>
      </c>
      <c r="P1319" s="4">
        <v>17</v>
      </c>
      <c r="Q1319" s="4">
        <v>18</v>
      </c>
      <c r="R1319" s="15">
        <v>19</v>
      </c>
      <c r="S1319" s="4">
        <v>20</v>
      </c>
      <c r="T1319" s="4">
        <v>21</v>
      </c>
      <c r="U1319" s="2">
        <v>22</v>
      </c>
      <c r="V1319" s="4">
        <v>23</v>
      </c>
      <c r="W1319" s="4">
        <v>24</v>
      </c>
      <c r="X1319" s="15">
        <v>25</v>
      </c>
      <c r="Y1319" s="4">
        <v>26</v>
      </c>
      <c r="Z1319" s="4">
        <v>27</v>
      </c>
      <c r="AA1319" s="4">
        <v>28</v>
      </c>
      <c r="AB1319" s="4">
        <v>28</v>
      </c>
      <c r="AC1319" s="4">
        <v>28</v>
      </c>
      <c r="AD1319" s="15">
        <v>28</v>
      </c>
      <c r="AE1319" s="1">
        <v>28</v>
      </c>
      <c r="AF1319" s="4">
        <v>28</v>
      </c>
      <c r="AG1319" s="4">
        <v>28</v>
      </c>
      <c r="AH1319" s="4">
        <v>28</v>
      </c>
      <c r="AI1319" s="4">
        <v>28</v>
      </c>
      <c r="AJ1319" s="4">
        <v>28</v>
      </c>
      <c r="AK1319" s="4">
        <v>28</v>
      </c>
      <c r="AL1319" s="4">
        <v>28</v>
      </c>
      <c r="AM1319" s="4">
        <v>28</v>
      </c>
      <c r="AN1319" s="4">
        <v>28</v>
      </c>
      <c r="AO1319" s="2">
        <v>28</v>
      </c>
      <c r="AP1319" s="4">
        <v>28</v>
      </c>
      <c r="AQ1319" s="4">
        <v>28</v>
      </c>
      <c r="AR1319" s="4">
        <v>28</v>
      </c>
      <c r="AS1319" s="4">
        <v>28</v>
      </c>
      <c r="AT1319" s="4">
        <v>28</v>
      </c>
      <c r="AU1319" s="4">
        <v>28</v>
      </c>
      <c r="AV1319" s="4">
        <v>28</v>
      </c>
      <c r="AW1319" s="4">
        <v>28</v>
      </c>
      <c r="AX1319" s="4">
        <v>28</v>
      </c>
      <c r="AY1319" s="1">
        <v>28</v>
      </c>
      <c r="AZ1319" s="4">
        <v>28</v>
      </c>
      <c r="BA1319" s="4">
        <v>28</v>
      </c>
      <c r="BB1319" s="4">
        <v>28</v>
      </c>
      <c r="BC1319" s="4">
        <v>28</v>
      </c>
      <c r="BD1319" s="4">
        <v>28</v>
      </c>
      <c r="BE1319" s="4">
        <v>28</v>
      </c>
      <c r="BF1319" s="4">
        <v>28</v>
      </c>
      <c r="BG1319" s="4">
        <v>28</v>
      </c>
      <c r="BH1319" s="4">
        <v>28</v>
      </c>
      <c r="BI1319" s="2">
        <v>28</v>
      </c>
      <c r="BJ1319" s="17" t="s">
        <v>0</v>
      </c>
    </row>
    <row r="1320" spans="1:62">
      <c r="A1320" s="4" t="s">
        <v>543</v>
      </c>
      <c r="B1320" s="14">
        <v>3</v>
      </c>
      <c r="C1320" s="14">
        <v>3.5</v>
      </c>
      <c r="D1320" s="14">
        <v>4</v>
      </c>
      <c r="E1320" s="14">
        <v>4.5</v>
      </c>
      <c r="F1320" s="14">
        <v>5</v>
      </c>
      <c r="G1320" s="14">
        <v>5.5</v>
      </c>
      <c r="H1320" s="14">
        <v>6</v>
      </c>
      <c r="I1320" s="4">
        <v>6.5</v>
      </c>
      <c r="J1320" s="15">
        <v>7</v>
      </c>
      <c r="K1320" s="1">
        <v>7.5</v>
      </c>
      <c r="L1320" s="4">
        <v>8</v>
      </c>
      <c r="M1320" s="4">
        <v>8.5</v>
      </c>
      <c r="N1320" s="4">
        <v>9</v>
      </c>
      <c r="O1320" s="4">
        <v>9.5</v>
      </c>
      <c r="P1320" s="4">
        <v>10</v>
      </c>
      <c r="Q1320" s="4">
        <v>10.5</v>
      </c>
      <c r="R1320" s="15">
        <v>11</v>
      </c>
      <c r="S1320" s="4">
        <v>11.5</v>
      </c>
      <c r="T1320" s="4">
        <v>12</v>
      </c>
      <c r="U1320" s="2">
        <v>12.5</v>
      </c>
      <c r="V1320" s="4">
        <v>13</v>
      </c>
      <c r="W1320" s="4">
        <v>13.5</v>
      </c>
      <c r="X1320" s="15">
        <v>14</v>
      </c>
      <c r="Y1320" s="4">
        <v>14.5</v>
      </c>
      <c r="Z1320" s="4">
        <v>15</v>
      </c>
      <c r="AA1320" s="4">
        <v>15.5</v>
      </c>
      <c r="AB1320" s="4">
        <v>16</v>
      </c>
      <c r="AC1320" s="4">
        <v>16.5</v>
      </c>
      <c r="AD1320" s="15">
        <v>17</v>
      </c>
      <c r="AE1320" s="1">
        <v>17.5</v>
      </c>
      <c r="AF1320" s="4">
        <v>18</v>
      </c>
      <c r="AG1320" s="4">
        <v>18.5</v>
      </c>
      <c r="AH1320" s="4">
        <v>19</v>
      </c>
      <c r="AI1320" s="4">
        <v>19.5</v>
      </c>
      <c r="AJ1320" s="4">
        <v>20</v>
      </c>
      <c r="AK1320" s="4">
        <v>20.5</v>
      </c>
      <c r="AL1320" s="4">
        <v>21</v>
      </c>
      <c r="AM1320" s="4">
        <v>21.5</v>
      </c>
      <c r="AN1320" s="4">
        <v>22</v>
      </c>
      <c r="AO1320" s="2">
        <v>22.5</v>
      </c>
      <c r="AP1320" s="4">
        <v>23</v>
      </c>
      <c r="AQ1320" s="4">
        <v>23.5</v>
      </c>
      <c r="AR1320" s="4">
        <v>24</v>
      </c>
      <c r="AS1320" s="4">
        <v>24.5</v>
      </c>
      <c r="AT1320" s="4">
        <v>25</v>
      </c>
      <c r="AU1320" s="4">
        <v>25</v>
      </c>
      <c r="AV1320" s="4">
        <v>26</v>
      </c>
      <c r="AW1320" s="4">
        <v>26</v>
      </c>
      <c r="AX1320" s="4">
        <v>27</v>
      </c>
      <c r="AY1320" s="1">
        <v>27</v>
      </c>
      <c r="AZ1320" s="4">
        <v>28</v>
      </c>
      <c r="BA1320" s="4">
        <v>28</v>
      </c>
      <c r="BB1320" s="4">
        <v>29</v>
      </c>
      <c r="BC1320" s="4">
        <v>29</v>
      </c>
      <c r="BD1320" s="4">
        <v>30</v>
      </c>
      <c r="BE1320" s="4">
        <v>30</v>
      </c>
      <c r="BF1320" s="4">
        <v>31</v>
      </c>
      <c r="BG1320" s="4">
        <v>31</v>
      </c>
      <c r="BH1320" s="4">
        <v>32</v>
      </c>
      <c r="BI1320" s="2">
        <v>32</v>
      </c>
      <c r="BJ1320" s="17" t="s">
        <v>0</v>
      </c>
    </row>
    <row r="1321" spans="1:62">
      <c r="A1321" s="4" t="s">
        <v>3</v>
      </c>
      <c r="B1321" s="14"/>
      <c r="C1321" s="14"/>
      <c r="D1321" s="14"/>
      <c r="E1321" s="14"/>
      <c r="F1321" s="14"/>
      <c r="G1321" s="14"/>
      <c r="H1321" s="14"/>
      <c r="J1321" s="15"/>
      <c r="R1321" s="15"/>
      <c r="X1321" s="15"/>
      <c r="AD1321" s="15"/>
      <c r="BJ1321" s="17"/>
    </row>
    <row r="1322" spans="1:62">
      <c r="A1322" s="4" t="s">
        <v>1007</v>
      </c>
      <c r="B1322" s="14"/>
      <c r="C1322" s="14"/>
      <c r="D1322" s="14"/>
      <c r="E1322" s="14"/>
      <c r="F1322" s="14"/>
      <c r="G1322" s="14"/>
      <c r="H1322" s="14"/>
      <c r="J1322" s="15"/>
      <c r="R1322" s="15"/>
      <c r="X1322" s="15"/>
      <c r="AD1322" s="15"/>
      <c r="BJ1322" s="17"/>
    </row>
    <row r="1323" spans="1:62">
      <c r="A1323" s="4" t="s">
        <v>562</v>
      </c>
      <c r="B1323" s="14" t="s">
        <v>0</v>
      </c>
      <c r="C1323" s="14"/>
      <c r="D1323" s="14"/>
      <c r="E1323" s="14"/>
      <c r="F1323" s="14"/>
      <c r="G1323" s="14"/>
      <c r="H1323" s="14"/>
      <c r="J1323" s="15"/>
      <c r="R1323" s="15"/>
      <c r="X1323" s="15"/>
      <c r="AD1323" s="15"/>
      <c r="BJ1323" s="17"/>
    </row>
    <row r="1324" spans="1:62">
      <c r="A1324" s="4" t="s">
        <v>1008</v>
      </c>
      <c r="B1324" s="14">
        <v>-2</v>
      </c>
      <c r="C1324" s="14">
        <v>-3</v>
      </c>
      <c r="D1324" s="14">
        <v>-4</v>
      </c>
      <c r="E1324" s="14">
        <v>-5</v>
      </c>
      <c r="F1324" s="14">
        <v>-6</v>
      </c>
      <c r="G1324" s="14">
        <v>-7</v>
      </c>
      <c r="H1324" s="14">
        <v>-8</v>
      </c>
      <c r="I1324" s="4">
        <v>-9</v>
      </c>
      <c r="J1324" s="15">
        <v>-10</v>
      </c>
      <c r="K1324" s="1">
        <v>-11</v>
      </c>
      <c r="L1324" s="4">
        <v>-12</v>
      </c>
      <c r="M1324" s="4">
        <v>-13</v>
      </c>
      <c r="N1324" s="4">
        <v>-14</v>
      </c>
      <c r="O1324" s="4">
        <v>-15</v>
      </c>
      <c r="P1324" s="4">
        <v>-16</v>
      </c>
      <c r="Q1324" s="4">
        <v>-17</v>
      </c>
      <c r="R1324" s="15">
        <v>-18</v>
      </c>
      <c r="S1324" s="4">
        <v>-19</v>
      </c>
      <c r="T1324" s="4">
        <v>-20</v>
      </c>
      <c r="U1324" s="2">
        <v>-21</v>
      </c>
      <c r="V1324" s="4">
        <v>-22</v>
      </c>
      <c r="W1324" s="4">
        <v>-23</v>
      </c>
      <c r="X1324" s="15">
        <v>-23</v>
      </c>
      <c r="Y1324" s="4">
        <v>-24</v>
      </c>
      <c r="Z1324" s="4">
        <v>-24</v>
      </c>
      <c r="AA1324" s="4">
        <v>-25</v>
      </c>
      <c r="AB1324" s="4">
        <v>-25</v>
      </c>
      <c r="AC1324" s="4">
        <v>-26</v>
      </c>
      <c r="AD1324" s="15">
        <v>-26</v>
      </c>
      <c r="AE1324" s="1">
        <v>-27</v>
      </c>
      <c r="AF1324" s="4">
        <v>-27</v>
      </c>
      <c r="AG1324" s="4">
        <v>-28</v>
      </c>
      <c r="AH1324" s="4">
        <v>-28</v>
      </c>
      <c r="AI1324" s="4">
        <v>-29</v>
      </c>
      <c r="AJ1324" s="4">
        <v>-29</v>
      </c>
      <c r="AK1324" s="4">
        <v>-30</v>
      </c>
      <c r="AL1324" s="4">
        <v>-30</v>
      </c>
      <c r="AM1324" s="4">
        <v>-31</v>
      </c>
      <c r="AN1324" s="4">
        <v>-31</v>
      </c>
      <c r="AO1324" s="2">
        <v>-32</v>
      </c>
      <c r="AP1324" s="4">
        <v>-32</v>
      </c>
      <c r="AQ1324" s="4">
        <v>-33</v>
      </c>
      <c r="AR1324" s="4">
        <v>-33</v>
      </c>
      <c r="AS1324" s="4">
        <v>-34</v>
      </c>
      <c r="AT1324" s="4">
        <v>-34</v>
      </c>
      <c r="AU1324" s="4">
        <v>-35</v>
      </c>
      <c r="AV1324" s="4">
        <v>-35</v>
      </c>
      <c r="AW1324" s="4">
        <v>-36</v>
      </c>
      <c r="AX1324" s="4">
        <v>-36</v>
      </c>
      <c r="AY1324" s="1">
        <v>-37</v>
      </c>
      <c r="AZ1324" s="4">
        <v>-37</v>
      </c>
      <c r="BA1324" s="4">
        <v>-38</v>
      </c>
      <c r="BB1324" s="4">
        <v>-38</v>
      </c>
      <c r="BC1324" s="4">
        <v>-39</v>
      </c>
      <c r="BD1324" s="4">
        <v>-39</v>
      </c>
      <c r="BE1324" s="4">
        <v>-40</v>
      </c>
      <c r="BF1324" s="4">
        <v>-40</v>
      </c>
      <c r="BG1324" s="4">
        <v>-41</v>
      </c>
      <c r="BH1324" s="4">
        <v>-41</v>
      </c>
      <c r="BI1324" s="2">
        <v>-42</v>
      </c>
      <c r="BJ1324" s="17" t="s">
        <v>0</v>
      </c>
    </row>
    <row r="1325" spans="1:62">
      <c r="A1325" s="4" t="s">
        <v>565</v>
      </c>
      <c r="B1325" s="14">
        <v>2.6</v>
      </c>
      <c r="C1325" s="14">
        <v>2.6</v>
      </c>
      <c r="D1325" s="14">
        <v>3.3</v>
      </c>
      <c r="E1325" s="14">
        <v>3.3</v>
      </c>
      <c r="F1325" s="14">
        <v>4</v>
      </c>
      <c r="G1325" s="14">
        <v>4</v>
      </c>
      <c r="H1325" s="14">
        <v>4.5999999999999996</v>
      </c>
      <c r="I1325" s="4">
        <v>4.5999999999999996</v>
      </c>
      <c r="J1325" s="15">
        <v>5.3</v>
      </c>
      <c r="K1325" s="1">
        <v>5.3</v>
      </c>
      <c r="L1325" s="4">
        <v>6</v>
      </c>
      <c r="M1325" s="4">
        <v>6</v>
      </c>
      <c r="N1325" s="4">
        <v>6.6</v>
      </c>
      <c r="O1325" s="4">
        <v>6.6</v>
      </c>
      <c r="P1325" s="4">
        <v>7.3</v>
      </c>
      <c r="Q1325" s="4">
        <v>7.3</v>
      </c>
      <c r="R1325" s="15">
        <v>8</v>
      </c>
      <c r="S1325" s="4">
        <v>8</v>
      </c>
      <c r="T1325" s="4">
        <v>8.6</v>
      </c>
      <c r="U1325" s="2">
        <v>8.6</v>
      </c>
      <c r="V1325" s="4">
        <v>9.3000000000000007</v>
      </c>
      <c r="W1325" s="4">
        <v>9.3000000000000007</v>
      </c>
      <c r="X1325" s="15">
        <v>9.3000000000000007</v>
      </c>
      <c r="Y1325" s="4">
        <v>9.3000000000000007</v>
      </c>
      <c r="Z1325" s="4">
        <v>9.3000000000000007</v>
      </c>
      <c r="AA1325" s="4">
        <v>9.3000000000000007</v>
      </c>
      <c r="AB1325" s="4">
        <v>9.3000000000000007</v>
      </c>
      <c r="AC1325" s="4">
        <v>9.3000000000000007</v>
      </c>
      <c r="AD1325" s="15">
        <v>9.3000000000000007</v>
      </c>
      <c r="AE1325" s="1">
        <v>9.3000000000000007</v>
      </c>
      <c r="AF1325" s="4">
        <v>9.3000000000000007</v>
      </c>
      <c r="AG1325" s="4">
        <v>9.3000000000000007</v>
      </c>
      <c r="AH1325" s="4">
        <v>9.3000000000000007</v>
      </c>
      <c r="AI1325" s="4">
        <v>9.3000000000000007</v>
      </c>
      <c r="AJ1325" s="4">
        <v>9.3000000000000007</v>
      </c>
      <c r="AK1325" s="4">
        <v>9.3000000000000007</v>
      </c>
      <c r="AL1325" s="4">
        <v>9.3000000000000007</v>
      </c>
      <c r="AM1325" s="4">
        <v>9.3000000000000007</v>
      </c>
      <c r="AN1325" s="4">
        <v>9.3000000000000007</v>
      </c>
      <c r="AO1325" s="2">
        <v>9.3000000000000007</v>
      </c>
      <c r="AP1325" s="4">
        <v>9.3000000000000007</v>
      </c>
      <c r="AQ1325" s="4">
        <v>9.3000000000000007</v>
      </c>
      <c r="AR1325" s="4">
        <v>9.3000000000000007</v>
      </c>
      <c r="AS1325" s="4">
        <v>9.3000000000000007</v>
      </c>
      <c r="AT1325" s="4">
        <v>9.3000000000000007</v>
      </c>
      <c r="AU1325" s="4">
        <v>9.3000000000000007</v>
      </c>
      <c r="AV1325" s="4">
        <v>9.3000000000000007</v>
      </c>
      <c r="AW1325" s="4">
        <v>9.3000000000000007</v>
      </c>
      <c r="AX1325" s="4">
        <v>9.3000000000000007</v>
      </c>
      <c r="AY1325" s="1">
        <v>9.3000000000000007</v>
      </c>
      <c r="AZ1325" s="4">
        <v>9.3000000000000007</v>
      </c>
      <c r="BA1325" s="4">
        <v>9.3000000000000007</v>
      </c>
      <c r="BB1325" s="4">
        <v>9.3000000000000007</v>
      </c>
      <c r="BC1325" s="4">
        <v>9.3000000000000007</v>
      </c>
      <c r="BD1325" s="4">
        <v>9.3000000000000007</v>
      </c>
      <c r="BE1325" s="4">
        <v>9.3000000000000007</v>
      </c>
      <c r="BF1325" s="4">
        <v>9.3000000000000007</v>
      </c>
      <c r="BG1325" s="4">
        <v>9.3000000000000007</v>
      </c>
      <c r="BH1325" s="4">
        <v>9.3000000000000007</v>
      </c>
      <c r="BI1325" s="2">
        <v>9.3000000000000007</v>
      </c>
      <c r="BJ1325" s="17" t="s">
        <v>0</v>
      </c>
    </row>
    <row r="1326" spans="1:62">
      <c r="A1326" s="4" t="s">
        <v>3</v>
      </c>
      <c r="B1326" s="14"/>
      <c r="C1326" s="14"/>
      <c r="D1326" s="14"/>
      <c r="E1326" s="14"/>
      <c r="F1326" s="14"/>
      <c r="G1326" s="14"/>
      <c r="H1326" s="14"/>
      <c r="J1326" s="15"/>
      <c r="R1326" s="15"/>
      <c r="X1326" s="15"/>
      <c r="AD1326" s="15"/>
      <c r="BJ1326" s="17"/>
    </row>
    <row r="1327" spans="1:62">
      <c r="A1327" s="4" t="s">
        <v>1009</v>
      </c>
      <c r="B1327" s="14"/>
      <c r="C1327" s="14"/>
      <c r="D1327" s="14"/>
      <c r="E1327" s="14"/>
      <c r="F1327" s="14"/>
      <c r="G1327" s="14"/>
      <c r="H1327" s="14"/>
      <c r="J1327" s="15"/>
      <c r="R1327" s="15"/>
      <c r="X1327" s="15"/>
      <c r="AD1327" s="15"/>
      <c r="BJ1327" s="17"/>
    </row>
    <row r="1328" spans="1:62">
      <c r="A1328" s="4" t="s">
        <v>545</v>
      </c>
      <c r="B1328" s="14">
        <v>1</v>
      </c>
      <c r="C1328" s="14">
        <v>1</v>
      </c>
      <c r="D1328" s="14">
        <v>1</v>
      </c>
      <c r="E1328" s="14">
        <v>1</v>
      </c>
      <c r="F1328" s="14">
        <v>1</v>
      </c>
      <c r="G1328" s="14">
        <v>1</v>
      </c>
      <c r="H1328" s="14">
        <v>1</v>
      </c>
      <c r="I1328" s="4">
        <v>1</v>
      </c>
      <c r="J1328" s="15">
        <v>1</v>
      </c>
      <c r="K1328" s="1">
        <v>1</v>
      </c>
      <c r="L1328" s="4">
        <v>1</v>
      </c>
      <c r="M1328" s="4">
        <v>1</v>
      </c>
      <c r="N1328" s="4">
        <v>1</v>
      </c>
      <c r="O1328" s="4">
        <v>1</v>
      </c>
      <c r="P1328" s="4">
        <v>1</v>
      </c>
      <c r="Q1328" s="4">
        <v>1</v>
      </c>
      <c r="R1328" s="15">
        <v>1</v>
      </c>
      <c r="S1328" s="4">
        <v>1</v>
      </c>
      <c r="T1328" s="4">
        <v>1</v>
      </c>
      <c r="U1328" s="2">
        <v>1</v>
      </c>
      <c r="V1328" s="4">
        <v>1</v>
      </c>
      <c r="W1328" s="4">
        <v>1</v>
      </c>
      <c r="X1328" s="15">
        <v>1</v>
      </c>
      <c r="Y1328" s="4">
        <v>1</v>
      </c>
      <c r="Z1328" s="4">
        <v>1</v>
      </c>
      <c r="AA1328" s="4">
        <v>1</v>
      </c>
      <c r="AB1328" s="4">
        <v>1</v>
      </c>
      <c r="AC1328" s="4">
        <v>1</v>
      </c>
      <c r="AD1328" s="15">
        <v>1</v>
      </c>
      <c r="AE1328" s="1">
        <v>1</v>
      </c>
      <c r="AF1328" s="4">
        <v>1</v>
      </c>
      <c r="AG1328" s="4">
        <v>1</v>
      </c>
      <c r="AH1328" s="4">
        <v>1</v>
      </c>
      <c r="AI1328" s="4">
        <v>1</v>
      </c>
      <c r="AJ1328" s="4">
        <v>1</v>
      </c>
      <c r="AK1328" s="4">
        <v>1</v>
      </c>
      <c r="AL1328" s="4">
        <v>1</v>
      </c>
      <c r="AM1328" s="4">
        <v>1</v>
      </c>
      <c r="AN1328" s="4">
        <v>1</v>
      </c>
      <c r="AO1328" s="2">
        <v>1</v>
      </c>
      <c r="AP1328" s="4">
        <v>1</v>
      </c>
      <c r="AQ1328" s="4">
        <v>1</v>
      </c>
      <c r="AR1328" s="4">
        <v>1</v>
      </c>
      <c r="AS1328" s="4">
        <v>1</v>
      </c>
      <c r="AT1328" s="4">
        <v>1</v>
      </c>
      <c r="AU1328" s="4">
        <v>1</v>
      </c>
      <c r="AV1328" s="4">
        <v>1</v>
      </c>
      <c r="AW1328" s="4">
        <v>1</v>
      </c>
      <c r="AX1328" s="4">
        <v>1</v>
      </c>
      <c r="AY1328" s="1">
        <v>1</v>
      </c>
      <c r="AZ1328" s="4">
        <v>1</v>
      </c>
      <c r="BA1328" s="4">
        <v>1</v>
      </c>
      <c r="BB1328" s="4">
        <v>1</v>
      </c>
      <c r="BC1328" s="4">
        <v>1</v>
      </c>
      <c r="BD1328" s="4">
        <v>1</v>
      </c>
      <c r="BE1328" s="4">
        <v>1</v>
      </c>
      <c r="BF1328" s="4">
        <v>1</v>
      </c>
      <c r="BG1328" s="4">
        <v>1</v>
      </c>
      <c r="BH1328" s="4">
        <v>1</v>
      </c>
      <c r="BI1328" s="2">
        <v>1</v>
      </c>
      <c r="BJ1328" s="17" t="s">
        <v>0</v>
      </c>
    </row>
    <row r="1329" spans="1:62">
      <c r="A1329" s="4" t="s">
        <v>546</v>
      </c>
      <c r="B1329" s="14">
        <v>7</v>
      </c>
      <c r="C1329" s="14">
        <v>10</v>
      </c>
      <c r="D1329" s="14">
        <v>13</v>
      </c>
      <c r="E1329" s="14">
        <v>16</v>
      </c>
      <c r="F1329" s="14">
        <v>19</v>
      </c>
      <c r="G1329" s="14">
        <v>22</v>
      </c>
      <c r="H1329" s="14">
        <v>25</v>
      </c>
      <c r="I1329" s="4">
        <v>28</v>
      </c>
      <c r="J1329" s="15">
        <v>34</v>
      </c>
      <c r="K1329" s="1">
        <v>40</v>
      </c>
      <c r="L1329" s="4">
        <v>46</v>
      </c>
      <c r="M1329" s="4">
        <v>52</v>
      </c>
      <c r="N1329" s="4">
        <v>58</v>
      </c>
      <c r="O1329" s="4">
        <v>64</v>
      </c>
      <c r="P1329" s="4">
        <v>70</v>
      </c>
      <c r="Q1329" s="4">
        <v>76</v>
      </c>
      <c r="R1329" s="15">
        <v>88</v>
      </c>
      <c r="S1329" s="4">
        <v>100</v>
      </c>
      <c r="T1329" s="4">
        <v>112</v>
      </c>
      <c r="U1329" s="2">
        <v>124</v>
      </c>
      <c r="V1329" s="4">
        <v>136</v>
      </c>
      <c r="W1329" s="4">
        <v>148</v>
      </c>
      <c r="X1329" s="15">
        <v>160</v>
      </c>
      <c r="Y1329" s="4">
        <v>172</v>
      </c>
      <c r="Z1329" s="4">
        <v>184</v>
      </c>
      <c r="AA1329" s="4">
        <v>196</v>
      </c>
      <c r="AB1329" s="4">
        <v>208</v>
      </c>
      <c r="AC1329" s="4">
        <v>220</v>
      </c>
      <c r="AD1329" s="15">
        <v>232</v>
      </c>
      <c r="AE1329" s="1">
        <v>244</v>
      </c>
      <c r="AF1329" s="4">
        <v>256</v>
      </c>
      <c r="AG1329" s="4">
        <v>268</v>
      </c>
      <c r="AH1329" s="4">
        <v>280</v>
      </c>
      <c r="AI1329" s="4">
        <v>292</v>
      </c>
      <c r="AJ1329" s="4">
        <v>304</v>
      </c>
      <c r="AK1329" s="4">
        <v>316</v>
      </c>
      <c r="AL1329" s="4">
        <v>328</v>
      </c>
      <c r="AM1329" s="4">
        <v>340</v>
      </c>
      <c r="AN1329" s="4">
        <v>352</v>
      </c>
      <c r="AO1329" s="2">
        <v>364</v>
      </c>
      <c r="AP1329" s="4">
        <v>376</v>
      </c>
      <c r="AQ1329" s="4">
        <v>388</v>
      </c>
      <c r="AR1329" s="4">
        <v>400</v>
      </c>
      <c r="AS1329" s="4">
        <v>412</v>
      </c>
      <c r="AT1329" s="4">
        <v>424</v>
      </c>
      <c r="AU1329" s="4">
        <v>436</v>
      </c>
      <c r="AV1329" s="4">
        <v>448</v>
      </c>
      <c r="AW1329" s="4">
        <v>460</v>
      </c>
      <c r="AX1329" s="4">
        <v>472</v>
      </c>
      <c r="AY1329" s="1">
        <v>484</v>
      </c>
      <c r="AZ1329" s="4">
        <v>496</v>
      </c>
      <c r="BA1329" s="4">
        <v>508</v>
      </c>
      <c r="BB1329" s="4">
        <v>520</v>
      </c>
      <c r="BC1329" s="4">
        <v>532</v>
      </c>
      <c r="BD1329" s="4">
        <v>544</v>
      </c>
      <c r="BE1329" s="4">
        <v>556</v>
      </c>
      <c r="BF1329" s="4">
        <v>568</v>
      </c>
      <c r="BG1329" s="4">
        <v>580</v>
      </c>
      <c r="BH1329" s="4">
        <v>592</v>
      </c>
      <c r="BI1329" s="2">
        <v>604</v>
      </c>
      <c r="BJ1329" s="17" t="s">
        <v>0</v>
      </c>
    </row>
    <row r="1330" spans="1:62">
      <c r="A1330" s="4" t="s">
        <v>3</v>
      </c>
      <c r="B1330" s="14"/>
      <c r="C1330" s="14"/>
      <c r="D1330" s="14"/>
      <c r="E1330" s="14"/>
      <c r="F1330" s="14"/>
      <c r="G1330" s="14"/>
      <c r="H1330" s="14"/>
      <c r="J1330" s="15"/>
      <c r="R1330" s="15"/>
      <c r="X1330" s="15"/>
      <c r="AD1330" s="15"/>
      <c r="BJ1330" s="17"/>
    </row>
    <row r="1331" spans="1:62">
      <c r="A1331" s="4" t="s">
        <v>1010</v>
      </c>
      <c r="B1331" s="14"/>
      <c r="C1331" s="14"/>
      <c r="D1331" s="14"/>
      <c r="E1331" s="14"/>
      <c r="F1331" s="14"/>
      <c r="G1331" s="14"/>
      <c r="H1331" s="14"/>
      <c r="J1331" s="15"/>
      <c r="R1331" s="15"/>
      <c r="X1331" s="15"/>
      <c r="AD1331" s="15"/>
      <c r="BJ1331" s="17"/>
    </row>
    <row r="1332" spans="1:62">
      <c r="A1332" s="4" t="s">
        <v>545</v>
      </c>
      <c r="B1332" s="14">
        <v>1</v>
      </c>
      <c r="C1332" s="14">
        <v>6</v>
      </c>
      <c r="D1332" s="14">
        <v>11</v>
      </c>
      <c r="E1332" s="14">
        <v>16</v>
      </c>
      <c r="F1332" s="14">
        <v>21</v>
      </c>
      <c r="G1332" s="14">
        <v>26</v>
      </c>
      <c r="H1332" s="14">
        <v>31</v>
      </c>
      <c r="I1332" s="4">
        <v>36</v>
      </c>
      <c r="J1332" s="15">
        <v>43</v>
      </c>
      <c r="K1332" s="1">
        <v>50</v>
      </c>
      <c r="L1332" s="4">
        <v>57</v>
      </c>
      <c r="M1332" s="4">
        <v>64</v>
      </c>
      <c r="N1332" s="4">
        <v>71</v>
      </c>
      <c r="O1332" s="4">
        <v>78</v>
      </c>
      <c r="P1332" s="4">
        <v>85</v>
      </c>
      <c r="Q1332" s="4">
        <v>92</v>
      </c>
      <c r="R1332" s="15">
        <v>100</v>
      </c>
      <c r="S1332" s="4">
        <v>108</v>
      </c>
      <c r="T1332" s="4">
        <v>116</v>
      </c>
      <c r="U1332" s="2">
        <v>124</v>
      </c>
      <c r="V1332" s="4">
        <v>132</v>
      </c>
      <c r="W1332" s="4">
        <v>140</v>
      </c>
      <c r="X1332" s="15">
        <v>149</v>
      </c>
      <c r="Y1332" s="4">
        <v>158</v>
      </c>
      <c r="Z1332" s="4">
        <v>167</v>
      </c>
      <c r="AA1332" s="4">
        <v>176</v>
      </c>
      <c r="AB1332" s="4">
        <v>185</v>
      </c>
      <c r="AC1332" s="4">
        <v>194</v>
      </c>
      <c r="AD1332" s="15">
        <v>204</v>
      </c>
      <c r="AE1332" s="1">
        <v>214</v>
      </c>
      <c r="AF1332" s="4">
        <v>224</v>
      </c>
      <c r="AG1332" s="4">
        <v>234</v>
      </c>
      <c r="AH1332" s="4">
        <v>244</v>
      </c>
      <c r="AI1332" s="4">
        <v>254</v>
      </c>
      <c r="AJ1332" s="4">
        <v>264</v>
      </c>
      <c r="AK1332" s="4">
        <v>274</v>
      </c>
      <c r="AL1332" s="4">
        <v>284</v>
      </c>
      <c r="AM1332" s="4">
        <v>294</v>
      </c>
      <c r="AN1332" s="4">
        <v>304</v>
      </c>
      <c r="AO1332" s="2">
        <v>314</v>
      </c>
      <c r="AP1332" s="4">
        <v>324</v>
      </c>
      <c r="AQ1332" s="4">
        <v>334</v>
      </c>
      <c r="AR1332" s="4">
        <v>344</v>
      </c>
      <c r="AS1332" s="4">
        <v>354</v>
      </c>
      <c r="AT1332" s="4">
        <v>364</v>
      </c>
      <c r="AU1332" s="4">
        <v>374</v>
      </c>
      <c r="AV1332" s="4">
        <v>384</v>
      </c>
      <c r="AW1332" s="4">
        <v>394</v>
      </c>
      <c r="AX1332" s="4">
        <v>404</v>
      </c>
      <c r="AY1332" s="1">
        <v>414</v>
      </c>
      <c r="AZ1332" s="4">
        <v>424</v>
      </c>
      <c r="BA1332" s="4">
        <v>434</v>
      </c>
      <c r="BB1332" s="4">
        <v>444</v>
      </c>
      <c r="BC1332" s="4">
        <v>454</v>
      </c>
      <c r="BD1332" s="4">
        <v>464</v>
      </c>
      <c r="BE1332" s="4">
        <v>474</v>
      </c>
      <c r="BF1332" s="4">
        <v>484</v>
      </c>
      <c r="BG1332" s="4">
        <v>494</v>
      </c>
      <c r="BH1332" s="4">
        <v>504</v>
      </c>
      <c r="BI1332" s="2">
        <v>514</v>
      </c>
      <c r="BJ1332" s="17" t="s">
        <v>0</v>
      </c>
    </row>
    <row r="1333" spans="1:62">
      <c r="A1333" s="4" t="s">
        <v>546</v>
      </c>
      <c r="B1333" s="14">
        <v>22</v>
      </c>
      <c r="C1333" s="14">
        <v>29</v>
      </c>
      <c r="D1333" s="14">
        <v>36</v>
      </c>
      <c r="E1333" s="14">
        <v>43</v>
      </c>
      <c r="F1333" s="14">
        <v>50</v>
      </c>
      <c r="G1333" s="14">
        <v>57</v>
      </c>
      <c r="H1333" s="14">
        <v>64</v>
      </c>
      <c r="I1333" s="4">
        <v>71</v>
      </c>
      <c r="J1333" s="15">
        <v>80</v>
      </c>
      <c r="K1333" s="1">
        <v>89</v>
      </c>
      <c r="L1333" s="4">
        <v>98</v>
      </c>
      <c r="M1333" s="4">
        <v>107</v>
      </c>
      <c r="N1333" s="4">
        <v>116</v>
      </c>
      <c r="O1333" s="4">
        <v>125</v>
      </c>
      <c r="P1333" s="4">
        <v>134</v>
      </c>
      <c r="Q1333" s="4">
        <v>143</v>
      </c>
      <c r="R1333" s="15">
        <v>154</v>
      </c>
      <c r="S1333" s="4">
        <v>165</v>
      </c>
      <c r="T1333" s="4">
        <v>176</v>
      </c>
      <c r="U1333" s="2">
        <v>187</v>
      </c>
      <c r="V1333" s="4">
        <v>198</v>
      </c>
      <c r="W1333" s="4">
        <v>209</v>
      </c>
      <c r="X1333" s="15">
        <v>221</v>
      </c>
      <c r="Y1333" s="4">
        <v>233</v>
      </c>
      <c r="Z1333" s="4">
        <v>245</v>
      </c>
      <c r="AA1333" s="4">
        <v>257</v>
      </c>
      <c r="AB1333" s="4">
        <v>269</v>
      </c>
      <c r="AC1333" s="4">
        <v>281</v>
      </c>
      <c r="AD1333" s="15">
        <v>294</v>
      </c>
      <c r="AE1333" s="1">
        <v>307</v>
      </c>
      <c r="AF1333" s="4">
        <v>320</v>
      </c>
      <c r="AG1333" s="4">
        <v>333</v>
      </c>
      <c r="AH1333" s="4">
        <v>346</v>
      </c>
      <c r="AI1333" s="4">
        <v>359</v>
      </c>
      <c r="AJ1333" s="4">
        <v>372</v>
      </c>
      <c r="AK1333" s="4">
        <v>385</v>
      </c>
      <c r="AL1333" s="4">
        <v>398</v>
      </c>
      <c r="AM1333" s="4">
        <v>411</v>
      </c>
      <c r="AN1333" s="4">
        <v>424</v>
      </c>
      <c r="AO1333" s="2">
        <v>437</v>
      </c>
      <c r="AP1333" s="4">
        <v>450</v>
      </c>
      <c r="AQ1333" s="4">
        <v>463</v>
      </c>
      <c r="AR1333" s="4">
        <v>476</v>
      </c>
      <c r="AS1333" s="4">
        <v>489</v>
      </c>
      <c r="AT1333" s="4">
        <v>502</v>
      </c>
      <c r="AU1333" s="4">
        <v>515</v>
      </c>
      <c r="AV1333" s="4">
        <v>528</v>
      </c>
      <c r="AW1333" s="4">
        <v>541</v>
      </c>
      <c r="AX1333" s="4">
        <v>554</v>
      </c>
      <c r="AY1333" s="1">
        <v>567</v>
      </c>
      <c r="AZ1333" s="4">
        <v>580</v>
      </c>
      <c r="BA1333" s="4">
        <v>593</v>
      </c>
      <c r="BB1333" s="4">
        <v>606</v>
      </c>
      <c r="BC1333" s="4">
        <v>619</v>
      </c>
      <c r="BD1333" s="4">
        <v>632</v>
      </c>
      <c r="BE1333" s="4">
        <v>645</v>
      </c>
      <c r="BF1333" s="4">
        <v>658</v>
      </c>
      <c r="BG1333" s="4">
        <v>671</v>
      </c>
      <c r="BH1333" s="4">
        <v>684</v>
      </c>
      <c r="BI1333" s="2">
        <v>697</v>
      </c>
      <c r="BJ1333" s="17" t="s">
        <v>0</v>
      </c>
    </row>
    <row r="1334" spans="1:62">
      <c r="A1334" s="4" t="s">
        <v>543</v>
      </c>
      <c r="B1334" s="14">
        <v>8</v>
      </c>
      <c r="C1334" s="14">
        <v>8.5</v>
      </c>
      <c r="D1334" s="14">
        <v>9</v>
      </c>
      <c r="E1334" s="14">
        <v>9.5</v>
      </c>
      <c r="F1334" s="14">
        <v>10</v>
      </c>
      <c r="G1334" s="14">
        <v>10.5</v>
      </c>
      <c r="H1334" s="14">
        <v>11</v>
      </c>
      <c r="I1334" s="4">
        <v>11.5</v>
      </c>
      <c r="J1334" s="15">
        <v>12</v>
      </c>
      <c r="K1334" s="1">
        <v>12.5</v>
      </c>
      <c r="L1334" s="4">
        <v>13</v>
      </c>
      <c r="M1334" s="4">
        <v>13.5</v>
      </c>
      <c r="N1334" s="4">
        <v>14</v>
      </c>
      <c r="O1334" s="4">
        <v>14.5</v>
      </c>
      <c r="P1334" s="4">
        <v>15</v>
      </c>
      <c r="Q1334" s="4">
        <v>15.5</v>
      </c>
      <c r="R1334" s="15">
        <v>16</v>
      </c>
      <c r="S1334" s="4">
        <v>16.5</v>
      </c>
      <c r="T1334" s="4">
        <v>17</v>
      </c>
      <c r="U1334" s="2">
        <v>17.5</v>
      </c>
      <c r="V1334" s="4">
        <v>18</v>
      </c>
      <c r="W1334" s="4">
        <v>18.5</v>
      </c>
      <c r="X1334" s="15">
        <v>19</v>
      </c>
      <c r="Y1334" s="4">
        <v>19.5</v>
      </c>
      <c r="Z1334" s="4">
        <v>20</v>
      </c>
      <c r="AA1334" s="4">
        <v>20.5</v>
      </c>
      <c r="AB1334" s="4">
        <v>21</v>
      </c>
      <c r="AC1334" s="4">
        <v>21.5</v>
      </c>
      <c r="AD1334" s="15">
        <v>22</v>
      </c>
      <c r="AE1334" s="1">
        <v>22.5</v>
      </c>
      <c r="AF1334" s="4">
        <v>23</v>
      </c>
      <c r="AG1334" s="4">
        <v>23.5</v>
      </c>
      <c r="AH1334" s="4">
        <v>24</v>
      </c>
      <c r="AI1334" s="4">
        <v>24.5</v>
      </c>
      <c r="AJ1334" s="4">
        <v>25</v>
      </c>
      <c r="AK1334" s="4">
        <v>25</v>
      </c>
      <c r="AL1334" s="4">
        <v>26</v>
      </c>
      <c r="AM1334" s="4">
        <v>26</v>
      </c>
      <c r="AN1334" s="4">
        <v>27</v>
      </c>
      <c r="AO1334" s="2">
        <v>27</v>
      </c>
      <c r="AP1334" s="4">
        <v>28</v>
      </c>
      <c r="AQ1334" s="4">
        <v>28</v>
      </c>
      <c r="AR1334" s="4">
        <v>29</v>
      </c>
      <c r="AS1334" s="4">
        <v>29</v>
      </c>
      <c r="AT1334" s="4">
        <v>30</v>
      </c>
      <c r="AU1334" s="4">
        <v>30</v>
      </c>
      <c r="AV1334" s="4">
        <v>31</v>
      </c>
      <c r="AW1334" s="4">
        <v>31</v>
      </c>
      <c r="AX1334" s="4">
        <v>32</v>
      </c>
      <c r="AY1334" s="1">
        <v>32</v>
      </c>
      <c r="AZ1334" s="4">
        <v>33</v>
      </c>
      <c r="BA1334" s="4">
        <v>33</v>
      </c>
      <c r="BB1334" s="4">
        <v>34</v>
      </c>
      <c r="BC1334" s="4">
        <v>34</v>
      </c>
      <c r="BD1334" s="4">
        <v>35</v>
      </c>
      <c r="BE1334" s="4">
        <v>35</v>
      </c>
      <c r="BF1334" s="4">
        <v>36</v>
      </c>
      <c r="BG1334" s="4">
        <v>36</v>
      </c>
      <c r="BH1334" s="4">
        <v>37</v>
      </c>
      <c r="BI1334" s="2">
        <v>37</v>
      </c>
      <c r="BJ1334" s="17" t="s">
        <v>0</v>
      </c>
    </row>
    <row r="1335" spans="1:62">
      <c r="A1335" s="4" t="s">
        <v>3</v>
      </c>
      <c r="B1335" s="14"/>
      <c r="C1335" s="14"/>
      <c r="D1335" s="14"/>
      <c r="E1335" s="14"/>
      <c r="F1335" s="14"/>
      <c r="G1335" s="14"/>
      <c r="H1335" s="14"/>
      <c r="J1335" s="15"/>
      <c r="R1335" s="15"/>
      <c r="X1335" s="15"/>
      <c r="AD1335" s="15"/>
      <c r="BJ1335" s="17"/>
    </row>
    <row r="1336" spans="1:62">
      <c r="A1336" s="4" t="s">
        <v>1011</v>
      </c>
      <c r="B1336" s="14"/>
      <c r="C1336" s="14"/>
      <c r="D1336" s="14"/>
      <c r="E1336" s="14"/>
      <c r="F1336" s="14"/>
      <c r="G1336" s="14"/>
      <c r="H1336" s="14"/>
      <c r="J1336" s="15"/>
      <c r="R1336" s="15"/>
      <c r="X1336" s="15"/>
      <c r="AD1336" s="15"/>
      <c r="BJ1336" s="17"/>
    </row>
    <row r="1337" spans="1:62">
      <c r="A1337" s="4" t="s">
        <v>545</v>
      </c>
      <c r="B1337" s="14">
        <v>1</v>
      </c>
      <c r="C1337" s="14">
        <v>1</v>
      </c>
      <c r="D1337" s="14">
        <v>1</v>
      </c>
      <c r="E1337" s="14">
        <v>1</v>
      </c>
      <c r="F1337" s="14">
        <v>1</v>
      </c>
      <c r="G1337" s="14">
        <v>1</v>
      </c>
      <c r="H1337" s="14">
        <v>1</v>
      </c>
      <c r="I1337" s="4">
        <v>1</v>
      </c>
      <c r="J1337" s="15">
        <v>1</v>
      </c>
      <c r="K1337" s="1">
        <v>1</v>
      </c>
      <c r="L1337" s="4">
        <v>1</v>
      </c>
      <c r="M1337" s="4">
        <v>1</v>
      </c>
      <c r="N1337" s="4">
        <v>1</v>
      </c>
      <c r="O1337" s="4">
        <v>1</v>
      </c>
      <c r="P1337" s="4">
        <v>1</v>
      </c>
      <c r="Q1337" s="4">
        <v>1</v>
      </c>
      <c r="R1337" s="15">
        <v>1</v>
      </c>
      <c r="S1337" s="4">
        <v>1</v>
      </c>
      <c r="T1337" s="4">
        <v>1</v>
      </c>
      <c r="U1337" s="2">
        <v>1</v>
      </c>
      <c r="V1337" s="4">
        <v>1</v>
      </c>
      <c r="W1337" s="4">
        <v>1</v>
      </c>
      <c r="X1337" s="15">
        <v>1</v>
      </c>
      <c r="Y1337" s="4">
        <v>1</v>
      </c>
      <c r="Z1337" s="4">
        <v>1</v>
      </c>
      <c r="AA1337" s="4">
        <v>1</v>
      </c>
      <c r="AB1337" s="4">
        <v>1</v>
      </c>
      <c r="AC1337" s="4">
        <v>1</v>
      </c>
      <c r="AD1337" s="15">
        <v>1</v>
      </c>
      <c r="AE1337" s="1">
        <v>1</v>
      </c>
      <c r="AF1337" s="4">
        <v>1</v>
      </c>
      <c r="AG1337" s="4">
        <v>1</v>
      </c>
      <c r="AH1337" s="4">
        <v>1</v>
      </c>
      <c r="AI1337" s="4">
        <v>1</v>
      </c>
      <c r="AJ1337" s="4">
        <v>1</v>
      </c>
      <c r="AK1337" s="4">
        <v>1</v>
      </c>
      <c r="AL1337" s="4">
        <v>1</v>
      </c>
      <c r="AM1337" s="4">
        <v>1</v>
      </c>
      <c r="AN1337" s="4">
        <v>1</v>
      </c>
      <c r="AO1337" s="2">
        <v>1</v>
      </c>
      <c r="AP1337" s="4">
        <v>1</v>
      </c>
      <c r="AQ1337" s="4">
        <v>1</v>
      </c>
      <c r="AR1337" s="4">
        <v>1</v>
      </c>
      <c r="AS1337" s="4">
        <v>1</v>
      </c>
      <c r="AT1337" s="4">
        <v>1</v>
      </c>
      <c r="AU1337" s="4">
        <v>1</v>
      </c>
      <c r="AV1337" s="4">
        <v>1</v>
      </c>
      <c r="AW1337" s="4">
        <v>1</v>
      </c>
      <c r="AX1337" s="4">
        <v>1</v>
      </c>
      <c r="AY1337" s="1">
        <v>1</v>
      </c>
      <c r="AZ1337" s="4">
        <v>1</v>
      </c>
      <c r="BA1337" s="4">
        <v>1</v>
      </c>
      <c r="BB1337" s="4">
        <v>1</v>
      </c>
      <c r="BC1337" s="4">
        <v>1</v>
      </c>
      <c r="BD1337" s="4">
        <v>1</v>
      </c>
      <c r="BE1337" s="4">
        <v>1</v>
      </c>
      <c r="BF1337" s="4">
        <v>1</v>
      </c>
      <c r="BG1337" s="4">
        <v>1</v>
      </c>
      <c r="BH1337" s="4">
        <v>1</v>
      </c>
      <c r="BI1337" s="2">
        <v>1</v>
      </c>
      <c r="BJ1337" s="17" t="s">
        <v>0</v>
      </c>
    </row>
    <row r="1338" spans="1:62">
      <c r="A1338" s="4" t="s">
        <v>546</v>
      </c>
      <c r="B1338" s="14">
        <v>30</v>
      </c>
      <c r="C1338" s="14">
        <v>42</v>
      </c>
      <c r="D1338" s="14">
        <v>54</v>
      </c>
      <c r="E1338" s="14">
        <v>66</v>
      </c>
      <c r="F1338" s="14">
        <v>78</v>
      </c>
      <c r="G1338" s="14">
        <v>90</v>
      </c>
      <c r="H1338" s="14">
        <v>102</v>
      </c>
      <c r="I1338" s="4">
        <v>114</v>
      </c>
      <c r="J1338" s="15">
        <v>129</v>
      </c>
      <c r="K1338" s="1">
        <v>144</v>
      </c>
      <c r="L1338" s="4">
        <v>159</v>
      </c>
      <c r="M1338" s="4">
        <v>174</v>
      </c>
      <c r="N1338" s="4">
        <v>189</v>
      </c>
      <c r="O1338" s="4">
        <v>204</v>
      </c>
      <c r="P1338" s="4">
        <v>219</v>
      </c>
      <c r="Q1338" s="4">
        <v>234</v>
      </c>
      <c r="R1338" s="15">
        <v>252</v>
      </c>
      <c r="S1338" s="4">
        <v>270</v>
      </c>
      <c r="T1338" s="4">
        <v>288</v>
      </c>
      <c r="U1338" s="2">
        <v>306</v>
      </c>
      <c r="V1338" s="4">
        <v>324</v>
      </c>
      <c r="W1338" s="4">
        <v>342</v>
      </c>
      <c r="X1338" s="15">
        <v>363</v>
      </c>
      <c r="Y1338" s="4">
        <v>384</v>
      </c>
      <c r="Z1338" s="4">
        <v>405</v>
      </c>
      <c r="AA1338" s="4">
        <v>426</v>
      </c>
      <c r="AB1338" s="4">
        <v>447</v>
      </c>
      <c r="AC1338" s="4">
        <v>468</v>
      </c>
      <c r="AD1338" s="15">
        <v>492</v>
      </c>
      <c r="AE1338" s="1">
        <v>516</v>
      </c>
      <c r="AF1338" s="4">
        <v>540</v>
      </c>
      <c r="AG1338" s="4">
        <v>564</v>
      </c>
      <c r="AH1338" s="4">
        <v>588</v>
      </c>
      <c r="AI1338" s="4">
        <v>612</v>
      </c>
      <c r="AJ1338" s="4">
        <v>636</v>
      </c>
      <c r="AK1338" s="4">
        <v>660</v>
      </c>
      <c r="AL1338" s="4">
        <v>684</v>
      </c>
      <c r="AM1338" s="4">
        <v>708</v>
      </c>
      <c r="AN1338" s="4">
        <v>732</v>
      </c>
      <c r="AO1338" s="2">
        <v>756</v>
      </c>
      <c r="AP1338" s="4">
        <v>780</v>
      </c>
      <c r="AQ1338" s="4">
        <v>804</v>
      </c>
      <c r="AR1338" s="4">
        <v>828</v>
      </c>
      <c r="AS1338" s="4">
        <v>852</v>
      </c>
      <c r="AT1338" s="4">
        <v>876</v>
      </c>
      <c r="AU1338" s="4">
        <v>900</v>
      </c>
      <c r="AV1338" s="4">
        <v>924</v>
      </c>
      <c r="AW1338" s="4">
        <v>948</v>
      </c>
      <c r="AX1338" s="4">
        <v>972</v>
      </c>
      <c r="AY1338" s="1">
        <v>996</v>
      </c>
      <c r="AZ1338" s="4">
        <v>1020</v>
      </c>
      <c r="BA1338" s="4">
        <v>1044</v>
      </c>
      <c r="BB1338" s="4">
        <v>1068</v>
      </c>
      <c r="BC1338" s="4">
        <v>1092</v>
      </c>
      <c r="BD1338" s="4">
        <v>1116</v>
      </c>
      <c r="BE1338" s="4">
        <v>1140</v>
      </c>
      <c r="BF1338" s="4">
        <v>1164</v>
      </c>
      <c r="BG1338" s="4">
        <v>1188</v>
      </c>
      <c r="BH1338" s="4">
        <v>1212</v>
      </c>
      <c r="BI1338" s="2">
        <v>1236</v>
      </c>
      <c r="BJ1338" s="17" t="s">
        <v>0</v>
      </c>
    </row>
    <row r="1339" spans="1:62">
      <c r="A1339" s="4" t="s">
        <v>543</v>
      </c>
      <c r="B1339" s="14">
        <v>4</v>
      </c>
      <c r="C1339" s="14">
        <v>4.2</v>
      </c>
      <c r="D1339" s="14">
        <v>4.5</v>
      </c>
      <c r="E1339" s="14">
        <v>4.7</v>
      </c>
      <c r="F1339" s="14">
        <v>5</v>
      </c>
      <c r="G1339" s="14">
        <v>5.2</v>
      </c>
      <c r="H1339" s="14">
        <v>5.5</v>
      </c>
      <c r="I1339" s="4">
        <v>5.7</v>
      </c>
      <c r="J1339" s="15">
        <v>6</v>
      </c>
      <c r="K1339" s="1">
        <v>6.2</v>
      </c>
      <c r="L1339" s="4">
        <v>6.5</v>
      </c>
      <c r="M1339" s="4">
        <v>6.7</v>
      </c>
      <c r="N1339" s="4">
        <v>7</v>
      </c>
      <c r="O1339" s="4">
        <v>7.2</v>
      </c>
      <c r="P1339" s="4">
        <v>7.5</v>
      </c>
      <c r="Q1339" s="4">
        <v>7.7</v>
      </c>
      <c r="R1339" s="15">
        <v>8</v>
      </c>
      <c r="S1339" s="4">
        <v>8.1999999999999993</v>
      </c>
      <c r="T1339" s="4">
        <v>8.5</v>
      </c>
      <c r="U1339" s="2">
        <v>8.6999999999999993</v>
      </c>
      <c r="V1339" s="4">
        <v>9</v>
      </c>
      <c r="W1339" s="4">
        <v>9.1999999999999993</v>
      </c>
      <c r="X1339" s="15">
        <v>9.5</v>
      </c>
      <c r="Y1339" s="4">
        <v>9.6999999999999993</v>
      </c>
      <c r="Z1339" s="4">
        <v>10</v>
      </c>
      <c r="AA1339" s="4">
        <v>10.199999999999999</v>
      </c>
      <c r="AB1339" s="4">
        <v>10.5</v>
      </c>
      <c r="AC1339" s="4">
        <v>10.7</v>
      </c>
      <c r="AD1339" s="15">
        <v>11</v>
      </c>
      <c r="AE1339" s="1">
        <v>11.2</v>
      </c>
      <c r="AF1339" s="4">
        <v>11.5</v>
      </c>
      <c r="AG1339" s="4">
        <v>11.7</v>
      </c>
      <c r="AH1339" s="4">
        <v>12</v>
      </c>
      <c r="AI1339" s="4">
        <v>12.2</v>
      </c>
      <c r="AJ1339" s="4">
        <v>12.5</v>
      </c>
      <c r="AK1339" s="4">
        <v>12.7</v>
      </c>
      <c r="AL1339" s="4">
        <v>13</v>
      </c>
      <c r="AM1339" s="4">
        <v>13.2</v>
      </c>
      <c r="AN1339" s="4">
        <v>13.5</v>
      </c>
      <c r="AO1339" s="2">
        <v>13.7</v>
      </c>
      <c r="AP1339" s="4">
        <v>14</v>
      </c>
      <c r="AQ1339" s="4">
        <v>14.2</v>
      </c>
      <c r="AR1339" s="4">
        <v>14.5</v>
      </c>
      <c r="AS1339" s="4">
        <v>14.7</v>
      </c>
      <c r="AT1339" s="4">
        <v>15</v>
      </c>
      <c r="AU1339" s="4">
        <v>15.2</v>
      </c>
      <c r="AV1339" s="4">
        <v>15.5</v>
      </c>
      <c r="AW1339" s="4">
        <v>15.7</v>
      </c>
      <c r="AX1339" s="4">
        <v>16</v>
      </c>
      <c r="AY1339" s="1">
        <v>16.2</v>
      </c>
      <c r="AZ1339" s="4">
        <v>16.5</v>
      </c>
      <c r="BA1339" s="4">
        <v>16.7</v>
      </c>
      <c r="BB1339" s="4">
        <v>17</v>
      </c>
      <c r="BC1339" s="4">
        <v>17.2</v>
      </c>
      <c r="BD1339" s="4">
        <v>17.5</v>
      </c>
      <c r="BE1339" s="4">
        <v>17.7</v>
      </c>
      <c r="BF1339" s="4">
        <v>18</v>
      </c>
      <c r="BG1339" s="4">
        <v>18.2</v>
      </c>
      <c r="BH1339" s="4">
        <v>18.5</v>
      </c>
      <c r="BI1339" s="2">
        <v>18.7</v>
      </c>
      <c r="BJ1339" s="17" t="s">
        <v>0</v>
      </c>
    </row>
    <row r="1340" spans="1:62">
      <c r="A1340" s="4" t="s">
        <v>3</v>
      </c>
      <c r="B1340" s="14"/>
      <c r="C1340" s="14"/>
      <c r="D1340" s="14"/>
      <c r="E1340" s="14"/>
      <c r="F1340" s="14"/>
      <c r="G1340" s="14"/>
      <c r="H1340" s="14"/>
      <c r="J1340" s="15"/>
      <c r="R1340" s="15"/>
      <c r="X1340" s="15"/>
      <c r="AD1340" s="15"/>
      <c r="BJ1340" s="17"/>
    </row>
    <row r="1341" spans="1:62">
      <c r="A1341" s="4" t="s">
        <v>1012</v>
      </c>
      <c r="B1341" s="14"/>
      <c r="C1341" s="14"/>
      <c r="D1341" s="14"/>
      <c r="E1341" s="14"/>
      <c r="F1341" s="14"/>
      <c r="G1341" s="14"/>
      <c r="H1341" s="14"/>
      <c r="J1341" s="15"/>
      <c r="R1341" s="15"/>
      <c r="X1341" s="15"/>
      <c r="AD1341" s="15"/>
      <c r="BJ1341" s="17"/>
    </row>
    <row r="1342" spans="1:62">
      <c r="A1342" s="4" t="s">
        <v>1013</v>
      </c>
      <c r="B1342" s="14">
        <v>5</v>
      </c>
      <c r="C1342" s="14">
        <v>5</v>
      </c>
      <c r="D1342" s="14">
        <v>5</v>
      </c>
      <c r="E1342" s="14">
        <v>5</v>
      </c>
      <c r="F1342" s="14">
        <v>6</v>
      </c>
      <c r="G1342" s="14">
        <v>6</v>
      </c>
      <c r="H1342" s="14">
        <v>6</v>
      </c>
      <c r="I1342" s="4">
        <v>6</v>
      </c>
      <c r="J1342" s="15">
        <v>6</v>
      </c>
      <c r="K1342" s="1">
        <v>7</v>
      </c>
      <c r="L1342" s="4">
        <v>7</v>
      </c>
      <c r="M1342" s="4">
        <v>7</v>
      </c>
      <c r="N1342" s="4">
        <v>7</v>
      </c>
      <c r="O1342" s="4">
        <v>7</v>
      </c>
      <c r="P1342" s="4">
        <v>8</v>
      </c>
      <c r="Q1342" s="4">
        <v>8</v>
      </c>
      <c r="R1342" s="15">
        <v>8</v>
      </c>
      <c r="S1342" s="4">
        <v>8</v>
      </c>
      <c r="T1342" s="4">
        <v>8</v>
      </c>
      <c r="U1342" s="2">
        <v>9</v>
      </c>
      <c r="V1342" s="4">
        <v>9</v>
      </c>
      <c r="W1342" s="4">
        <v>9</v>
      </c>
      <c r="X1342" s="15">
        <v>9</v>
      </c>
      <c r="Y1342" s="4">
        <v>9</v>
      </c>
      <c r="Z1342" s="4">
        <v>10</v>
      </c>
      <c r="AA1342" s="4">
        <v>10</v>
      </c>
      <c r="AB1342" s="4">
        <v>10</v>
      </c>
      <c r="AC1342" s="4">
        <v>10</v>
      </c>
      <c r="AD1342" s="15">
        <v>10</v>
      </c>
      <c r="AE1342" s="1">
        <v>11</v>
      </c>
      <c r="AF1342" s="4">
        <v>11</v>
      </c>
      <c r="AG1342" s="4">
        <v>11</v>
      </c>
      <c r="AH1342" s="4">
        <v>11</v>
      </c>
      <c r="AI1342" s="4">
        <v>11</v>
      </c>
      <c r="AJ1342" s="4">
        <v>12</v>
      </c>
      <c r="AK1342" s="4">
        <v>12</v>
      </c>
      <c r="AL1342" s="4">
        <v>12</v>
      </c>
      <c r="AM1342" s="4">
        <v>12</v>
      </c>
      <c r="AN1342" s="4">
        <v>12</v>
      </c>
      <c r="AO1342" s="2">
        <v>13</v>
      </c>
      <c r="AP1342" s="4">
        <v>13</v>
      </c>
      <c r="AQ1342" s="4">
        <v>13</v>
      </c>
      <c r="AR1342" s="4">
        <v>13</v>
      </c>
      <c r="AS1342" s="4">
        <v>13</v>
      </c>
      <c r="AT1342" s="4">
        <v>14</v>
      </c>
      <c r="AU1342" s="4">
        <v>14</v>
      </c>
      <c r="AV1342" s="4">
        <v>14</v>
      </c>
      <c r="AW1342" s="4">
        <v>14</v>
      </c>
      <c r="AX1342" s="4">
        <v>14</v>
      </c>
      <c r="AY1342" s="1">
        <v>14</v>
      </c>
      <c r="AZ1342" s="4">
        <v>14</v>
      </c>
      <c r="BA1342" s="4">
        <v>14</v>
      </c>
      <c r="BB1342" s="4">
        <v>14</v>
      </c>
      <c r="BC1342" s="4">
        <v>14</v>
      </c>
      <c r="BD1342" s="4">
        <v>14</v>
      </c>
      <c r="BE1342" s="4">
        <v>14</v>
      </c>
      <c r="BF1342" s="4">
        <v>14</v>
      </c>
      <c r="BG1342" s="4">
        <v>14</v>
      </c>
      <c r="BH1342" s="4">
        <v>14</v>
      </c>
      <c r="BI1342" s="2">
        <v>14</v>
      </c>
      <c r="BJ1342" s="17" t="s">
        <v>0</v>
      </c>
    </row>
    <row r="1343" spans="1:62">
      <c r="A1343" s="4" t="s">
        <v>545</v>
      </c>
      <c r="B1343" s="14">
        <v>1</v>
      </c>
      <c r="C1343" s="14">
        <v>1</v>
      </c>
      <c r="D1343" s="14">
        <v>1</v>
      </c>
      <c r="E1343" s="14">
        <v>1</v>
      </c>
      <c r="F1343" s="14">
        <v>1</v>
      </c>
      <c r="G1343" s="14">
        <v>1</v>
      </c>
      <c r="H1343" s="14">
        <v>1</v>
      </c>
      <c r="I1343" s="4">
        <v>1</v>
      </c>
      <c r="J1343" s="15">
        <v>1</v>
      </c>
      <c r="K1343" s="1">
        <v>1</v>
      </c>
      <c r="L1343" s="4">
        <v>1</v>
      </c>
      <c r="M1343" s="4">
        <v>1</v>
      </c>
      <c r="N1343" s="4">
        <v>1</v>
      </c>
      <c r="O1343" s="4">
        <v>1</v>
      </c>
      <c r="P1343" s="4">
        <v>1</v>
      </c>
      <c r="Q1343" s="4">
        <v>1</v>
      </c>
      <c r="R1343" s="15">
        <v>1</v>
      </c>
      <c r="S1343" s="4">
        <v>1</v>
      </c>
      <c r="T1343" s="4">
        <v>1</v>
      </c>
      <c r="U1343" s="2">
        <v>1</v>
      </c>
      <c r="V1343" s="4">
        <v>1</v>
      </c>
      <c r="W1343" s="4">
        <v>1</v>
      </c>
      <c r="X1343" s="15">
        <v>1</v>
      </c>
      <c r="Y1343" s="4">
        <v>1</v>
      </c>
      <c r="Z1343" s="4">
        <v>1</v>
      </c>
      <c r="AA1343" s="4">
        <v>1</v>
      </c>
      <c r="AB1343" s="4">
        <v>1</v>
      </c>
      <c r="AC1343" s="4">
        <v>1</v>
      </c>
      <c r="AD1343" s="15">
        <v>1</v>
      </c>
      <c r="AE1343" s="1">
        <v>1</v>
      </c>
      <c r="AF1343" s="4">
        <v>1</v>
      </c>
      <c r="AG1343" s="4">
        <v>1</v>
      </c>
      <c r="AH1343" s="4">
        <v>1</v>
      </c>
      <c r="AI1343" s="4">
        <v>1</v>
      </c>
      <c r="AJ1343" s="4">
        <v>1</v>
      </c>
      <c r="AK1343" s="4">
        <v>1</v>
      </c>
      <c r="AL1343" s="4">
        <v>1</v>
      </c>
      <c r="AM1343" s="4">
        <v>1</v>
      </c>
      <c r="AN1343" s="4">
        <v>1</v>
      </c>
      <c r="AO1343" s="2">
        <v>1</v>
      </c>
      <c r="AP1343" s="4">
        <v>1</v>
      </c>
      <c r="AQ1343" s="4">
        <v>1</v>
      </c>
      <c r="AR1343" s="4">
        <v>1</v>
      </c>
      <c r="AS1343" s="4">
        <v>1</v>
      </c>
      <c r="AT1343" s="4">
        <v>1</v>
      </c>
      <c r="AU1343" s="4">
        <v>1</v>
      </c>
      <c r="AV1343" s="4">
        <v>1</v>
      </c>
      <c r="AW1343" s="4">
        <v>1</v>
      </c>
      <c r="AX1343" s="4">
        <v>1</v>
      </c>
      <c r="AY1343" s="1">
        <v>1</v>
      </c>
      <c r="AZ1343" s="4">
        <v>1</v>
      </c>
      <c r="BA1343" s="4">
        <v>1</v>
      </c>
      <c r="BB1343" s="4">
        <v>1</v>
      </c>
      <c r="BC1343" s="4">
        <v>1</v>
      </c>
      <c r="BD1343" s="4">
        <v>1</v>
      </c>
      <c r="BE1343" s="4">
        <v>1</v>
      </c>
      <c r="BF1343" s="4">
        <v>1</v>
      </c>
      <c r="BG1343" s="4">
        <v>1</v>
      </c>
      <c r="BH1343" s="4">
        <v>1</v>
      </c>
      <c r="BI1343" s="2">
        <v>1</v>
      </c>
      <c r="BJ1343" s="17" t="s">
        <v>0</v>
      </c>
    </row>
    <row r="1344" spans="1:62">
      <c r="A1344" s="4" t="s">
        <v>546</v>
      </c>
      <c r="B1344" s="14">
        <v>40</v>
      </c>
      <c r="C1344" s="14">
        <v>53</v>
      </c>
      <c r="D1344" s="14">
        <v>66</v>
      </c>
      <c r="E1344" s="14">
        <v>79</v>
      </c>
      <c r="F1344" s="14">
        <v>92</v>
      </c>
      <c r="G1344" s="14">
        <v>105</v>
      </c>
      <c r="H1344" s="14">
        <v>118</v>
      </c>
      <c r="I1344" s="4">
        <v>131</v>
      </c>
      <c r="J1344" s="15">
        <v>147</v>
      </c>
      <c r="K1344" s="1">
        <v>163</v>
      </c>
      <c r="L1344" s="4">
        <v>179</v>
      </c>
      <c r="M1344" s="4">
        <v>195</v>
      </c>
      <c r="N1344" s="4">
        <v>211</v>
      </c>
      <c r="O1344" s="4">
        <v>227</v>
      </c>
      <c r="P1344" s="4">
        <v>243</v>
      </c>
      <c r="Q1344" s="4">
        <v>259</v>
      </c>
      <c r="R1344" s="15">
        <v>278</v>
      </c>
      <c r="S1344" s="4">
        <v>297</v>
      </c>
      <c r="T1344" s="4">
        <v>316</v>
      </c>
      <c r="U1344" s="2">
        <v>335</v>
      </c>
      <c r="V1344" s="4">
        <v>354</v>
      </c>
      <c r="W1344" s="4">
        <v>373</v>
      </c>
      <c r="X1344" s="15">
        <v>395</v>
      </c>
      <c r="Y1344" s="4">
        <v>417</v>
      </c>
      <c r="Z1344" s="4">
        <v>439</v>
      </c>
      <c r="AA1344" s="4">
        <v>461</v>
      </c>
      <c r="AB1344" s="4">
        <v>483</v>
      </c>
      <c r="AC1344" s="4">
        <v>505</v>
      </c>
      <c r="AD1344" s="15">
        <v>530</v>
      </c>
      <c r="AE1344" s="1">
        <v>555</v>
      </c>
      <c r="AF1344" s="4">
        <v>580</v>
      </c>
      <c r="AG1344" s="4">
        <v>605</v>
      </c>
      <c r="AH1344" s="4">
        <v>630</v>
      </c>
      <c r="AI1344" s="4">
        <v>655</v>
      </c>
      <c r="AJ1344" s="4">
        <v>680</v>
      </c>
      <c r="AK1344" s="4">
        <v>705</v>
      </c>
      <c r="AL1344" s="4">
        <v>730</v>
      </c>
      <c r="AM1344" s="4">
        <v>755</v>
      </c>
      <c r="AN1344" s="4">
        <v>780</v>
      </c>
      <c r="AO1344" s="2">
        <v>805</v>
      </c>
      <c r="AP1344" s="4">
        <v>830</v>
      </c>
      <c r="AQ1344" s="4">
        <v>855</v>
      </c>
      <c r="AR1344" s="4">
        <v>880</v>
      </c>
      <c r="AS1344" s="4">
        <v>905</v>
      </c>
      <c r="AT1344" s="4">
        <v>930</v>
      </c>
      <c r="AU1344" s="4">
        <v>955</v>
      </c>
      <c r="AV1344" s="4">
        <v>980</v>
      </c>
      <c r="AW1344" s="4">
        <v>1005</v>
      </c>
      <c r="AX1344" s="4">
        <v>1030</v>
      </c>
      <c r="AY1344" s="1">
        <v>1055</v>
      </c>
      <c r="AZ1344" s="4">
        <v>1080</v>
      </c>
      <c r="BA1344" s="4">
        <v>1105</v>
      </c>
      <c r="BB1344" s="4">
        <v>1130</v>
      </c>
      <c r="BC1344" s="4">
        <v>1155</v>
      </c>
      <c r="BD1344" s="4">
        <v>1180</v>
      </c>
      <c r="BE1344" s="4">
        <v>1205</v>
      </c>
      <c r="BF1344" s="4">
        <v>1230</v>
      </c>
      <c r="BG1344" s="4">
        <v>1255</v>
      </c>
      <c r="BH1344" s="4">
        <v>1280</v>
      </c>
      <c r="BI1344" s="2">
        <v>1305</v>
      </c>
      <c r="BJ1344" s="17" t="s">
        <v>0</v>
      </c>
    </row>
    <row r="1345" spans="1:62">
      <c r="A1345" s="4" t="s">
        <v>543</v>
      </c>
      <c r="B1345" s="14">
        <v>8</v>
      </c>
      <c r="C1345" s="14">
        <v>8.5</v>
      </c>
      <c r="D1345" s="14">
        <v>9</v>
      </c>
      <c r="E1345" s="14">
        <v>9.5</v>
      </c>
      <c r="F1345" s="14">
        <v>10</v>
      </c>
      <c r="G1345" s="14">
        <v>10.5</v>
      </c>
      <c r="H1345" s="14">
        <v>11</v>
      </c>
      <c r="I1345" s="4">
        <v>11.5</v>
      </c>
      <c r="J1345" s="15">
        <v>12</v>
      </c>
      <c r="K1345" s="1">
        <v>12.5</v>
      </c>
      <c r="L1345" s="4">
        <v>13</v>
      </c>
      <c r="M1345" s="4">
        <v>13.5</v>
      </c>
      <c r="N1345" s="4">
        <v>14</v>
      </c>
      <c r="O1345" s="4">
        <v>14.5</v>
      </c>
      <c r="P1345" s="4">
        <v>15</v>
      </c>
      <c r="Q1345" s="4">
        <v>15.5</v>
      </c>
      <c r="R1345" s="15">
        <v>16</v>
      </c>
      <c r="S1345" s="4">
        <v>16.5</v>
      </c>
      <c r="T1345" s="4">
        <v>17</v>
      </c>
      <c r="U1345" s="2">
        <v>17.5</v>
      </c>
      <c r="V1345" s="4">
        <v>18</v>
      </c>
      <c r="W1345" s="4">
        <v>18.5</v>
      </c>
      <c r="X1345" s="15">
        <v>19</v>
      </c>
      <c r="Y1345" s="4">
        <v>19.5</v>
      </c>
      <c r="Z1345" s="4">
        <v>20</v>
      </c>
      <c r="AA1345" s="4">
        <v>20.5</v>
      </c>
      <c r="AB1345" s="4">
        <v>21</v>
      </c>
      <c r="AC1345" s="4">
        <v>21.5</v>
      </c>
      <c r="AD1345" s="15">
        <v>22</v>
      </c>
      <c r="AE1345" s="1">
        <v>22.5</v>
      </c>
      <c r="AF1345" s="4">
        <v>23</v>
      </c>
      <c r="AG1345" s="4">
        <v>23.5</v>
      </c>
      <c r="AH1345" s="4">
        <v>24</v>
      </c>
      <c r="AI1345" s="4">
        <v>24.5</v>
      </c>
      <c r="AJ1345" s="4">
        <v>25</v>
      </c>
      <c r="AK1345" s="4">
        <v>25</v>
      </c>
      <c r="AL1345" s="4">
        <v>26</v>
      </c>
      <c r="AM1345" s="4">
        <v>26</v>
      </c>
      <c r="AN1345" s="4">
        <v>27</v>
      </c>
      <c r="AO1345" s="2">
        <v>27</v>
      </c>
      <c r="AP1345" s="4">
        <v>28</v>
      </c>
      <c r="AQ1345" s="4">
        <v>28</v>
      </c>
      <c r="AR1345" s="4">
        <v>29</v>
      </c>
      <c r="AS1345" s="4">
        <v>29</v>
      </c>
      <c r="AT1345" s="4">
        <v>30</v>
      </c>
      <c r="AU1345" s="4">
        <v>30</v>
      </c>
      <c r="AV1345" s="4">
        <v>31</v>
      </c>
      <c r="AW1345" s="4">
        <v>31</v>
      </c>
      <c r="AX1345" s="4">
        <v>32</v>
      </c>
      <c r="AY1345" s="1">
        <v>32</v>
      </c>
      <c r="AZ1345" s="4">
        <v>33</v>
      </c>
      <c r="BA1345" s="4">
        <v>33</v>
      </c>
      <c r="BB1345" s="4">
        <v>34</v>
      </c>
      <c r="BC1345" s="4">
        <v>34</v>
      </c>
      <c r="BD1345" s="4">
        <v>35</v>
      </c>
      <c r="BE1345" s="4">
        <v>35</v>
      </c>
      <c r="BF1345" s="4">
        <v>36</v>
      </c>
      <c r="BG1345" s="4">
        <v>36</v>
      </c>
      <c r="BH1345" s="4">
        <v>37</v>
      </c>
      <c r="BI1345" s="2">
        <v>37</v>
      </c>
      <c r="BJ1345" s="17" t="s">
        <v>0</v>
      </c>
    </row>
    <row r="1346" spans="1:62">
      <c r="A1346" s="4" t="s">
        <v>3</v>
      </c>
      <c r="B1346" s="14"/>
      <c r="C1346" s="14"/>
      <c r="D1346" s="14"/>
      <c r="E1346" s="14"/>
      <c r="F1346" s="14"/>
      <c r="G1346" s="14"/>
      <c r="H1346" s="14"/>
      <c r="J1346" s="15"/>
      <c r="R1346" s="15"/>
      <c r="X1346" s="15"/>
      <c r="AD1346" s="15"/>
      <c r="BJ1346" s="17"/>
    </row>
    <row r="1347" spans="1:62">
      <c r="A1347" s="4" t="s">
        <v>1014</v>
      </c>
      <c r="B1347" s="14"/>
      <c r="C1347" s="14"/>
      <c r="D1347" s="14"/>
      <c r="E1347" s="14"/>
      <c r="F1347" s="14"/>
      <c r="G1347" s="14"/>
      <c r="H1347" s="14"/>
      <c r="J1347" s="15"/>
      <c r="R1347" s="15"/>
      <c r="X1347" s="15"/>
      <c r="AD1347" s="15"/>
      <c r="BJ1347" s="17"/>
    </row>
    <row r="1348" spans="1:62">
      <c r="A1348" s="4" t="s">
        <v>1015</v>
      </c>
      <c r="B1348" s="14" t="s">
        <v>0</v>
      </c>
      <c r="C1348" s="14"/>
      <c r="D1348" s="14"/>
      <c r="E1348" s="14"/>
      <c r="F1348" s="14"/>
      <c r="G1348" s="14"/>
      <c r="H1348" s="14"/>
      <c r="J1348" s="15"/>
      <c r="R1348" s="15"/>
      <c r="X1348" s="15"/>
      <c r="AD1348" s="15"/>
      <c r="BJ1348" s="17"/>
    </row>
    <row r="1349" spans="1:62">
      <c r="A1349" s="4" t="s">
        <v>543</v>
      </c>
      <c r="B1349" s="14">
        <v>24</v>
      </c>
      <c r="C1349" s="14">
        <v>23</v>
      </c>
      <c r="D1349" s="14">
        <v>22</v>
      </c>
      <c r="E1349" s="14">
        <v>21</v>
      </c>
      <c r="F1349" s="14">
        <v>20</v>
      </c>
      <c r="G1349" s="14">
        <v>19</v>
      </c>
      <c r="H1349" s="14">
        <v>18</v>
      </c>
      <c r="I1349" s="4">
        <v>17</v>
      </c>
      <c r="J1349" s="15">
        <v>16</v>
      </c>
      <c r="K1349" s="1">
        <v>15</v>
      </c>
      <c r="L1349" s="4">
        <v>14</v>
      </c>
      <c r="M1349" s="4">
        <v>13</v>
      </c>
      <c r="N1349" s="4">
        <v>12</v>
      </c>
      <c r="O1349" s="4">
        <v>11</v>
      </c>
      <c r="P1349" s="4">
        <v>10</v>
      </c>
      <c r="Q1349" s="4">
        <v>9</v>
      </c>
      <c r="R1349" s="15">
        <v>8</v>
      </c>
      <c r="S1349" s="4">
        <v>7</v>
      </c>
      <c r="T1349" s="4">
        <v>6</v>
      </c>
      <c r="U1349" s="2">
        <v>5</v>
      </c>
      <c r="V1349" s="4">
        <v>4</v>
      </c>
      <c r="W1349" s="4">
        <v>3</v>
      </c>
      <c r="X1349" s="15">
        <v>2</v>
      </c>
      <c r="Y1349" s="4">
        <v>1</v>
      </c>
      <c r="Z1349" s="4">
        <v>1</v>
      </c>
      <c r="AA1349" s="4">
        <v>1</v>
      </c>
      <c r="AB1349" s="4">
        <v>1</v>
      </c>
      <c r="AC1349" s="4">
        <v>1</v>
      </c>
      <c r="AD1349" s="15">
        <v>1</v>
      </c>
      <c r="AE1349" s="1">
        <v>1</v>
      </c>
      <c r="AF1349" s="4">
        <v>1</v>
      </c>
      <c r="AG1349" s="4">
        <v>1</v>
      </c>
      <c r="AH1349" s="4">
        <v>1</v>
      </c>
      <c r="AI1349" s="4">
        <v>1</v>
      </c>
      <c r="AJ1349" s="4">
        <v>1</v>
      </c>
      <c r="AK1349" s="4">
        <v>1</v>
      </c>
      <c r="AL1349" s="4">
        <v>1</v>
      </c>
      <c r="AM1349" s="4">
        <v>1</v>
      </c>
      <c r="AN1349" s="4">
        <v>1</v>
      </c>
      <c r="AO1349" s="2">
        <v>1</v>
      </c>
      <c r="AP1349" s="4">
        <v>1</v>
      </c>
      <c r="AQ1349" s="4">
        <v>1</v>
      </c>
      <c r="AR1349" s="4">
        <v>1</v>
      </c>
      <c r="AS1349" s="4">
        <v>1</v>
      </c>
      <c r="AT1349" s="4">
        <v>1</v>
      </c>
      <c r="AU1349" s="4">
        <v>1</v>
      </c>
      <c r="AV1349" s="4">
        <v>1</v>
      </c>
      <c r="AW1349" s="4">
        <v>1</v>
      </c>
      <c r="AX1349" s="4">
        <v>1</v>
      </c>
      <c r="AY1349" s="1">
        <v>1</v>
      </c>
      <c r="AZ1349" s="4">
        <v>1</v>
      </c>
      <c r="BA1349" s="4">
        <v>1</v>
      </c>
      <c r="BB1349" s="4">
        <v>1</v>
      </c>
      <c r="BC1349" s="4">
        <v>1</v>
      </c>
      <c r="BD1349" s="4">
        <v>1</v>
      </c>
      <c r="BE1349" s="4">
        <v>1</v>
      </c>
      <c r="BF1349" s="4">
        <v>1</v>
      </c>
      <c r="BG1349" s="4">
        <v>1</v>
      </c>
      <c r="BH1349" s="4">
        <v>1</v>
      </c>
      <c r="BI1349" s="2">
        <v>1</v>
      </c>
      <c r="BJ1349" s="17" t="s">
        <v>0</v>
      </c>
    </row>
    <row r="1350" spans="1:62">
      <c r="A1350" s="4" t="s">
        <v>3</v>
      </c>
      <c r="B1350" s="14"/>
      <c r="C1350" s="14"/>
      <c r="D1350" s="14"/>
      <c r="E1350" s="14"/>
      <c r="F1350" s="14"/>
      <c r="G1350" s="14"/>
      <c r="H1350" s="14"/>
      <c r="J1350" s="15"/>
      <c r="R1350" s="15"/>
      <c r="X1350" s="15"/>
      <c r="AD1350" s="15"/>
      <c r="BJ1350" s="17"/>
    </row>
    <row r="1351" spans="1:62">
      <c r="A1351" s="4" t="s">
        <v>7</v>
      </c>
      <c r="B1351" s="14"/>
      <c r="C1351" s="14"/>
      <c r="D1351" s="14"/>
      <c r="E1351" s="14"/>
      <c r="F1351" s="14"/>
      <c r="G1351" s="14"/>
      <c r="H1351" s="14"/>
      <c r="J1351" s="15"/>
      <c r="R1351" s="15"/>
      <c r="X1351" s="15"/>
      <c r="AD1351" s="15"/>
      <c r="BJ1351" s="17"/>
    </row>
    <row r="1352" spans="1:62">
      <c r="A1352" s="4" t="s">
        <v>1016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562</v>
      </c>
      <c r="B1353" s="14">
        <v>144</v>
      </c>
      <c r="C1353" s="14">
        <v>204</v>
      </c>
      <c r="D1353" s="14">
        <v>264</v>
      </c>
      <c r="E1353" s="14">
        <v>324</v>
      </c>
      <c r="F1353" s="14">
        <v>384</v>
      </c>
      <c r="G1353" s="14">
        <v>444</v>
      </c>
      <c r="H1353" s="14">
        <v>504</v>
      </c>
      <c r="I1353" s="4">
        <v>564</v>
      </c>
      <c r="J1353" s="15">
        <v>624</v>
      </c>
      <c r="K1353" s="1">
        <v>684</v>
      </c>
      <c r="L1353" s="4">
        <v>744</v>
      </c>
      <c r="M1353" s="4">
        <v>804</v>
      </c>
      <c r="N1353" s="4">
        <v>864</v>
      </c>
      <c r="O1353" s="4">
        <v>924</v>
      </c>
      <c r="P1353" s="4">
        <v>984</v>
      </c>
      <c r="Q1353" s="4">
        <v>1044</v>
      </c>
      <c r="R1353" s="15">
        <v>1104</v>
      </c>
      <c r="S1353" s="4">
        <v>1164</v>
      </c>
      <c r="T1353" s="4">
        <v>1224</v>
      </c>
      <c r="U1353" s="2">
        <v>1284</v>
      </c>
      <c r="V1353" s="4">
        <v>1344</v>
      </c>
      <c r="W1353" s="4">
        <v>1404</v>
      </c>
      <c r="X1353" s="15">
        <v>1464</v>
      </c>
      <c r="Y1353" s="4">
        <v>1524</v>
      </c>
      <c r="Z1353" s="4">
        <v>1584</v>
      </c>
      <c r="AA1353" s="4">
        <v>1644</v>
      </c>
      <c r="AB1353" s="4">
        <v>1704</v>
      </c>
      <c r="AC1353" s="4">
        <v>1764</v>
      </c>
      <c r="AD1353" s="15">
        <v>1824</v>
      </c>
      <c r="AE1353" s="1">
        <v>1884</v>
      </c>
      <c r="AF1353" s="4">
        <v>1944</v>
      </c>
      <c r="AG1353" s="4">
        <v>2004</v>
      </c>
      <c r="AH1353" s="4">
        <v>2064</v>
      </c>
      <c r="AI1353" s="4">
        <v>2124</v>
      </c>
      <c r="AJ1353" s="4">
        <v>2184</v>
      </c>
      <c r="AK1353" s="4">
        <v>2244</v>
      </c>
      <c r="AL1353" s="4">
        <v>2304</v>
      </c>
      <c r="AM1353" s="4">
        <v>2364</v>
      </c>
      <c r="AN1353" s="4">
        <v>2424</v>
      </c>
      <c r="AO1353" s="2">
        <v>2484</v>
      </c>
      <c r="AP1353" s="4">
        <v>2544</v>
      </c>
      <c r="AQ1353" s="4">
        <v>2604</v>
      </c>
      <c r="AR1353" s="4">
        <v>2664</v>
      </c>
      <c r="AS1353" s="4">
        <v>2724</v>
      </c>
      <c r="AT1353" s="4">
        <v>2784</v>
      </c>
      <c r="AU1353" s="4">
        <v>2844</v>
      </c>
      <c r="AV1353" s="4">
        <v>2904</v>
      </c>
      <c r="AW1353" s="4">
        <v>2964</v>
      </c>
      <c r="AX1353" s="4">
        <v>3024</v>
      </c>
      <c r="AY1353" s="1">
        <v>3084</v>
      </c>
      <c r="AZ1353" s="4">
        <v>3144</v>
      </c>
      <c r="BA1353" s="4">
        <v>3204</v>
      </c>
      <c r="BB1353" s="4">
        <v>3264</v>
      </c>
      <c r="BC1353" s="4">
        <v>3324</v>
      </c>
      <c r="BD1353" s="4">
        <v>3384</v>
      </c>
      <c r="BE1353" s="4">
        <v>3444</v>
      </c>
      <c r="BF1353" s="4">
        <v>3504</v>
      </c>
      <c r="BG1353" s="4">
        <v>3564</v>
      </c>
      <c r="BH1353" s="4">
        <v>3624</v>
      </c>
      <c r="BI1353" s="2">
        <v>3684</v>
      </c>
      <c r="BJ1353" s="17" t="s">
        <v>0</v>
      </c>
    </row>
    <row r="1354" spans="1:62">
      <c r="A1354" s="4" t="s">
        <v>1017</v>
      </c>
      <c r="B1354" s="14">
        <v>15</v>
      </c>
      <c r="C1354" s="14">
        <v>17</v>
      </c>
      <c r="D1354" s="14">
        <v>19</v>
      </c>
      <c r="E1354" s="14">
        <v>21</v>
      </c>
      <c r="F1354" s="14">
        <v>23</v>
      </c>
      <c r="G1354" s="14">
        <v>25</v>
      </c>
      <c r="H1354" s="14">
        <v>27</v>
      </c>
      <c r="I1354" s="4">
        <v>29</v>
      </c>
      <c r="J1354" s="15">
        <v>31</v>
      </c>
      <c r="K1354" s="1">
        <v>33</v>
      </c>
      <c r="L1354" s="4">
        <v>35</v>
      </c>
      <c r="M1354" s="4">
        <v>37</v>
      </c>
      <c r="N1354" s="4">
        <v>39</v>
      </c>
      <c r="O1354" s="4">
        <v>41</v>
      </c>
      <c r="P1354" s="4">
        <v>43</v>
      </c>
      <c r="Q1354" s="4">
        <v>45</v>
      </c>
      <c r="R1354" s="15">
        <v>47</v>
      </c>
      <c r="S1354" s="4">
        <v>49</v>
      </c>
      <c r="T1354" s="4">
        <v>51</v>
      </c>
      <c r="U1354" s="2">
        <v>53</v>
      </c>
      <c r="V1354" s="4">
        <v>55</v>
      </c>
      <c r="W1354" s="4">
        <v>57</v>
      </c>
      <c r="X1354" s="15">
        <v>59</v>
      </c>
      <c r="Y1354" s="4">
        <v>61</v>
      </c>
      <c r="Z1354" s="4">
        <v>63</v>
      </c>
      <c r="AA1354" s="4">
        <v>65</v>
      </c>
      <c r="AB1354" s="4">
        <v>67</v>
      </c>
      <c r="AC1354" s="4">
        <v>69</v>
      </c>
      <c r="AD1354" s="15">
        <v>71</v>
      </c>
      <c r="AE1354" s="1">
        <v>73</v>
      </c>
      <c r="AF1354" s="4">
        <v>75</v>
      </c>
      <c r="AG1354" s="4">
        <v>77</v>
      </c>
      <c r="AH1354" s="4">
        <v>79</v>
      </c>
      <c r="AI1354" s="4">
        <v>81</v>
      </c>
      <c r="AJ1354" s="4">
        <v>83</v>
      </c>
      <c r="AK1354" s="4">
        <v>85</v>
      </c>
      <c r="AL1354" s="4">
        <v>85</v>
      </c>
      <c r="AM1354" s="4">
        <v>85</v>
      </c>
      <c r="AN1354" s="4">
        <v>85</v>
      </c>
      <c r="AO1354" s="2">
        <v>85</v>
      </c>
      <c r="AP1354" s="4">
        <v>85</v>
      </c>
      <c r="AQ1354" s="4">
        <v>85</v>
      </c>
      <c r="AR1354" s="4">
        <v>85</v>
      </c>
      <c r="AS1354" s="4">
        <v>85</v>
      </c>
      <c r="AT1354" s="4">
        <v>85</v>
      </c>
      <c r="AU1354" s="4">
        <v>85</v>
      </c>
      <c r="AV1354" s="4">
        <v>85</v>
      </c>
      <c r="AW1354" s="4">
        <v>85</v>
      </c>
      <c r="AX1354" s="4">
        <v>85</v>
      </c>
      <c r="AY1354" s="1">
        <v>85</v>
      </c>
      <c r="AZ1354" s="4">
        <v>85</v>
      </c>
      <c r="BA1354" s="4">
        <v>85</v>
      </c>
      <c r="BB1354" s="4">
        <v>85</v>
      </c>
      <c r="BC1354" s="4">
        <v>85</v>
      </c>
      <c r="BD1354" s="4">
        <v>85</v>
      </c>
      <c r="BE1354" s="4">
        <v>85</v>
      </c>
      <c r="BF1354" s="4">
        <v>85</v>
      </c>
      <c r="BG1354" s="4">
        <v>85</v>
      </c>
      <c r="BH1354" s="4">
        <v>85</v>
      </c>
      <c r="BI1354" s="2">
        <v>85</v>
      </c>
      <c r="BJ1354" s="17" t="s">
        <v>0</v>
      </c>
    </row>
    <row r="1355" spans="1:62">
      <c r="A1355" s="4" t="s">
        <v>1018</v>
      </c>
      <c r="B1355" s="14" t="s">
        <v>0</v>
      </c>
      <c r="C1355" s="14"/>
      <c r="D1355" s="14"/>
      <c r="E1355" s="14"/>
      <c r="F1355" s="14"/>
      <c r="G1355" s="14"/>
      <c r="H1355" s="14"/>
      <c r="J1355" s="15"/>
      <c r="R1355" s="15"/>
      <c r="X1355" s="15"/>
      <c r="AD1355" s="15"/>
      <c r="BJ1355" s="17"/>
    </row>
    <row r="1356" spans="1:62">
      <c r="A1356" s="4" t="s">
        <v>3</v>
      </c>
      <c r="B1356" s="14"/>
      <c r="C1356" s="14"/>
      <c r="D1356" s="14"/>
      <c r="E1356" s="14"/>
      <c r="F1356" s="14"/>
      <c r="G1356" s="14"/>
      <c r="H1356" s="14"/>
      <c r="J1356" s="15"/>
      <c r="R1356" s="15"/>
      <c r="X1356" s="15"/>
      <c r="AD1356" s="15"/>
      <c r="BJ1356" s="17"/>
    </row>
    <row r="1357" spans="1:62">
      <c r="A1357" s="4" t="s">
        <v>236</v>
      </c>
      <c r="B1357" s="14"/>
      <c r="C1357" s="14"/>
      <c r="D1357" s="14"/>
      <c r="E1357" s="14"/>
      <c r="F1357" s="14"/>
      <c r="G1357" s="14"/>
      <c r="H1357" s="14"/>
      <c r="J1357" s="15"/>
      <c r="R1357" s="15"/>
      <c r="X1357" s="15"/>
      <c r="AD1357" s="15"/>
      <c r="BJ1357" s="17"/>
    </row>
    <row r="1358" spans="1:62">
      <c r="A1358" s="4" t="s">
        <v>1019</v>
      </c>
      <c r="B1358" s="14">
        <v>50</v>
      </c>
      <c r="C1358" s="14">
        <v>62</v>
      </c>
      <c r="D1358" s="14">
        <v>74</v>
      </c>
      <c r="E1358" s="14">
        <v>86</v>
      </c>
      <c r="F1358" s="14">
        <v>98</v>
      </c>
      <c r="G1358" s="14">
        <v>110</v>
      </c>
      <c r="H1358" s="14">
        <v>122</v>
      </c>
      <c r="I1358" s="4">
        <v>134</v>
      </c>
      <c r="J1358" s="15">
        <v>146</v>
      </c>
      <c r="K1358" s="1">
        <v>158</v>
      </c>
      <c r="L1358" s="4">
        <v>170</v>
      </c>
      <c r="M1358" s="4">
        <v>182</v>
      </c>
      <c r="N1358" s="4">
        <v>194</v>
      </c>
      <c r="O1358" s="4">
        <v>206</v>
      </c>
      <c r="P1358" s="4">
        <v>218</v>
      </c>
      <c r="Q1358" s="4">
        <v>230</v>
      </c>
      <c r="R1358" s="15">
        <v>242</v>
      </c>
      <c r="S1358" s="4">
        <v>254</v>
      </c>
      <c r="T1358" s="4">
        <v>266</v>
      </c>
      <c r="U1358" s="2">
        <v>278</v>
      </c>
      <c r="V1358" s="4">
        <v>290</v>
      </c>
      <c r="W1358" s="4">
        <v>302</v>
      </c>
      <c r="X1358" s="15">
        <v>314</v>
      </c>
      <c r="Y1358" s="4">
        <v>326</v>
      </c>
      <c r="Z1358" s="4">
        <v>338</v>
      </c>
      <c r="AA1358" s="4">
        <v>350</v>
      </c>
      <c r="AB1358" s="4">
        <v>362</v>
      </c>
      <c r="AC1358" s="4">
        <v>374</v>
      </c>
      <c r="AD1358" s="15">
        <v>386</v>
      </c>
      <c r="AE1358" s="1">
        <v>398</v>
      </c>
      <c r="AF1358" s="4">
        <v>410</v>
      </c>
      <c r="AG1358" s="4">
        <v>422</v>
      </c>
      <c r="AH1358" s="4">
        <v>434</v>
      </c>
      <c r="AI1358" s="4">
        <v>446</v>
      </c>
      <c r="AJ1358" s="4">
        <v>458</v>
      </c>
      <c r="AK1358" s="4">
        <v>470</v>
      </c>
      <c r="AL1358" s="4">
        <v>482</v>
      </c>
      <c r="AM1358" s="4">
        <v>494</v>
      </c>
      <c r="AN1358" s="4">
        <v>506</v>
      </c>
      <c r="AO1358" s="2">
        <v>518</v>
      </c>
      <c r="AP1358" s="4">
        <v>530</v>
      </c>
      <c r="AQ1358" s="4">
        <v>542</v>
      </c>
      <c r="AR1358" s="4">
        <v>554</v>
      </c>
      <c r="AS1358" s="4">
        <v>566</v>
      </c>
      <c r="AT1358" s="4">
        <v>578</v>
      </c>
      <c r="AU1358" s="4">
        <v>590</v>
      </c>
      <c r="AV1358" s="4">
        <v>602</v>
      </c>
      <c r="AW1358" s="4">
        <v>614</v>
      </c>
      <c r="AX1358" s="4">
        <v>626</v>
      </c>
      <c r="AY1358" s="1">
        <v>638</v>
      </c>
      <c r="AZ1358" s="4">
        <v>650</v>
      </c>
      <c r="BA1358" s="4">
        <v>662</v>
      </c>
      <c r="BB1358" s="4">
        <v>674</v>
      </c>
      <c r="BC1358" s="4">
        <v>686</v>
      </c>
      <c r="BD1358" s="4">
        <v>698</v>
      </c>
      <c r="BE1358" s="4">
        <v>710</v>
      </c>
      <c r="BF1358" s="4">
        <v>722</v>
      </c>
      <c r="BG1358" s="4">
        <v>734</v>
      </c>
      <c r="BH1358" s="4">
        <v>746</v>
      </c>
      <c r="BI1358" s="2">
        <v>758</v>
      </c>
      <c r="BJ1358" s="17" t="s">
        <v>0</v>
      </c>
    </row>
    <row r="1359" spans="1:62">
      <c r="A1359" s="4" t="s">
        <v>3</v>
      </c>
      <c r="B1359" s="14"/>
      <c r="C1359" s="14"/>
      <c r="D1359" s="14"/>
      <c r="E1359" s="14"/>
      <c r="F1359" s="14"/>
      <c r="G1359" s="14"/>
      <c r="H1359" s="14"/>
      <c r="J1359" s="15"/>
      <c r="R1359" s="15"/>
      <c r="X1359" s="15"/>
      <c r="AD1359" s="15"/>
      <c r="BJ1359" s="17"/>
    </row>
    <row r="1360" spans="1:62">
      <c r="A1360" s="4" t="s">
        <v>1020</v>
      </c>
      <c r="B1360" s="14"/>
      <c r="C1360" s="14"/>
      <c r="D1360" s="14"/>
      <c r="E1360" s="14"/>
      <c r="F1360" s="14"/>
      <c r="G1360" s="14"/>
      <c r="H1360" s="14"/>
      <c r="J1360" s="15"/>
      <c r="R1360" s="15"/>
      <c r="X1360" s="15"/>
      <c r="AD1360" s="15"/>
      <c r="BJ1360" s="17"/>
    </row>
    <row r="1361" spans="1:62">
      <c r="A1361" s="4" t="s">
        <v>1021</v>
      </c>
      <c r="B1361" s="14" t="s">
        <v>0</v>
      </c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562</v>
      </c>
      <c r="B1362" s="14">
        <v>32</v>
      </c>
      <c r="C1362" s="14">
        <v>40</v>
      </c>
      <c r="D1362" s="14">
        <v>48</v>
      </c>
      <c r="E1362" s="14">
        <v>56</v>
      </c>
      <c r="F1362" s="14">
        <v>64</v>
      </c>
      <c r="G1362" s="14">
        <v>72</v>
      </c>
      <c r="H1362" s="14">
        <v>80</v>
      </c>
      <c r="I1362" s="4">
        <v>88</v>
      </c>
      <c r="J1362" s="15">
        <v>96</v>
      </c>
      <c r="K1362" s="1">
        <v>104</v>
      </c>
      <c r="L1362" s="4">
        <v>112</v>
      </c>
      <c r="M1362" s="4">
        <v>120</v>
      </c>
      <c r="N1362" s="4">
        <v>128</v>
      </c>
      <c r="O1362" s="4">
        <v>136</v>
      </c>
      <c r="P1362" s="4">
        <v>144</v>
      </c>
      <c r="Q1362" s="4">
        <v>152</v>
      </c>
      <c r="R1362" s="15">
        <v>160</v>
      </c>
      <c r="S1362" s="4">
        <v>168</v>
      </c>
      <c r="T1362" s="4">
        <v>176</v>
      </c>
      <c r="U1362" s="2">
        <v>184</v>
      </c>
      <c r="V1362" s="4">
        <v>192</v>
      </c>
      <c r="W1362" s="4">
        <v>200</v>
      </c>
      <c r="X1362" s="15">
        <v>208</v>
      </c>
      <c r="Y1362" s="4">
        <v>216</v>
      </c>
      <c r="Z1362" s="4">
        <v>224</v>
      </c>
      <c r="AA1362" s="4">
        <v>232</v>
      </c>
      <c r="AB1362" s="4">
        <v>240</v>
      </c>
      <c r="AC1362" s="4">
        <v>248</v>
      </c>
      <c r="AD1362" s="15">
        <v>256</v>
      </c>
      <c r="AE1362" s="1">
        <v>264</v>
      </c>
      <c r="AF1362" s="4">
        <v>272</v>
      </c>
      <c r="AG1362" s="4">
        <v>280</v>
      </c>
      <c r="AH1362" s="4">
        <v>288</v>
      </c>
      <c r="AI1362" s="4">
        <v>296</v>
      </c>
      <c r="AJ1362" s="4">
        <v>304</v>
      </c>
      <c r="AK1362" s="4">
        <v>312</v>
      </c>
      <c r="AL1362" s="4">
        <v>320</v>
      </c>
      <c r="AM1362" s="4">
        <v>328</v>
      </c>
      <c r="AN1362" s="4">
        <v>336</v>
      </c>
      <c r="AO1362" s="2">
        <v>344</v>
      </c>
      <c r="AP1362" s="4">
        <v>352</v>
      </c>
      <c r="AQ1362" s="4">
        <v>360</v>
      </c>
      <c r="AR1362" s="4">
        <v>368</v>
      </c>
      <c r="AS1362" s="4">
        <v>376</v>
      </c>
      <c r="AT1362" s="4">
        <v>384</v>
      </c>
      <c r="AU1362" s="4">
        <v>392</v>
      </c>
      <c r="AV1362" s="4">
        <v>400</v>
      </c>
      <c r="AW1362" s="4">
        <v>408</v>
      </c>
      <c r="AX1362" s="4">
        <v>416</v>
      </c>
      <c r="AY1362" s="1">
        <v>424</v>
      </c>
      <c r="AZ1362" s="4">
        <v>432</v>
      </c>
      <c r="BA1362" s="4">
        <v>440</v>
      </c>
      <c r="BB1362" s="4">
        <v>448</v>
      </c>
      <c r="BC1362" s="4">
        <v>456</v>
      </c>
      <c r="BD1362" s="4">
        <v>464</v>
      </c>
      <c r="BE1362" s="4">
        <v>472</v>
      </c>
      <c r="BF1362" s="4">
        <v>480</v>
      </c>
      <c r="BG1362" s="4">
        <v>488</v>
      </c>
      <c r="BH1362" s="4">
        <v>496</v>
      </c>
      <c r="BI1362" s="2">
        <v>504</v>
      </c>
      <c r="BJ1362" s="17" t="s">
        <v>0</v>
      </c>
    </row>
    <row r="1363" spans="1:62">
      <c r="A1363" s="4" t="s">
        <v>545</v>
      </c>
      <c r="B1363" s="14">
        <v>1</v>
      </c>
      <c r="C1363" s="14">
        <v>3</v>
      </c>
      <c r="D1363" s="14">
        <v>5</v>
      </c>
      <c r="E1363" s="14">
        <v>7</v>
      </c>
      <c r="F1363" s="14">
        <v>9</v>
      </c>
      <c r="G1363" s="14">
        <v>11</v>
      </c>
      <c r="H1363" s="14">
        <v>13</v>
      </c>
      <c r="I1363" s="4">
        <v>15</v>
      </c>
      <c r="J1363" s="15">
        <v>18</v>
      </c>
      <c r="K1363" s="1">
        <v>21</v>
      </c>
      <c r="L1363" s="4">
        <v>24</v>
      </c>
      <c r="M1363" s="4">
        <v>27</v>
      </c>
      <c r="N1363" s="4">
        <v>30</v>
      </c>
      <c r="O1363" s="4">
        <v>33</v>
      </c>
      <c r="P1363" s="4">
        <v>36</v>
      </c>
      <c r="Q1363" s="4">
        <v>39</v>
      </c>
      <c r="R1363" s="15">
        <v>43</v>
      </c>
      <c r="S1363" s="4">
        <v>47</v>
      </c>
      <c r="T1363" s="4">
        <v>51</v>
      </c>
      <c r="U1363" s="2">
        <v>55</v>
      </c>
      <c r="V1363" s="4">
        <v>59</v>
      </c>
      <c r="W1363" s="4">
        <v>63</v>
      </c>
      <c r="X1363" s="15">
        <v>68</v>
      </c>
      <c r="Y1363" s="4">
        <v>73</v>
      </c>
      <c r="Z1363" s="4">
        <v>78</v>
      </c>
      <c r="AA1363" s="4">
        <v>83</v>
      </c>
      <c r="AB1363" s="4">
        <v>88</v>
      </c>
      <c r="AC1363" s="4">
        <v>93</v>
      </c>
      <c r="AD1363" s="15">
        <v>99</v>
      </c>
      <c r="AE1363" s="1">
        <v>105</v>
      </c>
      <c r="AF1363" s="4">
        <v>111</v>
      </c>
      <c r="AG1363" s="4">
        <v>117</v>
      </c>
      <c r="AH1363" s="4">
        <v>123</v>
      </c>
      <c r="AI1363" s="4">
        <v>129</v>
      </c>
      <c r="AJ1363" s="4">
        <v>135</v>
      </c>
      <c r="AK1363" s="4">
        <v>141</v>
      </c>
      <c r="AL1363" s="4">
        <v>147</v>
      </c>
      <c r="AM1363" s="4">
        <v>153</v>
      </c>
      <c r="AN1363" s="4">
        <v>159</v>
      </c>
      <c r="AO1363" s="2">
        <v>165</v>
      </c>
      <c r="AP1363" s="4">
        <v>171</v>
      </c>
      <c r="AQ1363" s="4">
        <v>177</v>
      </c>
      <c r="AR1363" s="4">
        <v>183</v>
      </c>
      <c r="AS1363" s="4">
        <v>189</v>
      </c>
      <c r="AT1363" s="4">
        <v>195</v>
      </c>
      <c r="AU1363" s="4">
        <v>201</v>
      </c>
      <c r="AV1363" s="4">
        <v>207</v>
      </c>
      <c r="AW1363" s="4">
        <v>213</v>
      </c>
      <c r="AX1363" s="4">
        <v>219</v>
      </c>
      <c r="AY1363" s="1">
        <v>225</v>
      </c>
      <c r="AZ1363" s="4">
        <v>231</v>
      </c>
      <c r="BA1363" s="4">
        <v>237</v>
      </c>
      <c r="BB1363" s="4">
        <v>243</v>
      </c>
      <c r="BC1363" s="4">
        <v>249</v>
      </c>
      <c r="BD1363" s="4">
        <v>255</v>
      </c>
      <c r="BE1363" s="4">
        <v>261</v>
      </c>
      <c r="BF1363" s="4">
        <v>267</v>
      </c>
      <c r="BG1363" s="4">
        <v>273</v>
      </c>
      <c r="BH1363" s="4">
        <v>279</v>
      </c>
      <c r="BI1363" s="2">
        <v>285</v>
      </c>
      <c r="BJ1363" s="17" t="s">
        <v>0</v>
      </c>
    </row>
    <row r="1364" spans="1:62">
      <c r="A1364" s="4" t="s">
        <v>546</v>
      </c>
      <c r="B1364" s="14">
        <v>100</v>
      </c>
      <c r="C1364" s="14">
        <v>104</v>
      </c>
      <c r="D1364" s="14">
        <v>108</v>
      </c>
      <c r="E1364" s="14">
        <v>112</v>
      </c>
      <c r="F1364" s="14">
        <v>116</v>
      </c>
      <c r="G1364" s="14">
        <v>120</v>
      </c>
      <c r="H1364" s="14">
        <v>124</v>
      </c>
      <c r="I1364" s="4">
        <v>128</v>
      </c>
      <c r="J1364" s="15">
        <v>133</v>
      </c>
      <c r="K1364" s="1">
        <v>138</v>
      </c>
      <c r="L1364" s="4">
        <v>143</v>
      </c>
      <c r="M1364" s="4">
        <v>148</v>
      </c>
      <c r="N1364" s="4">
        <v>153</v>
      </c>
      <c r="O1364" s="4">
        <v>158</v>
      </c>
      <c r="P1364" s="4">
        <v>163</v>
      </c>
      <c r="Q1364" s="4">
        <v>168</v>
      </c>
      <c r="R1364" s="15">
        <v>174</v>
      </c>
      <c r="S1364" s="4">
        <v>180</v>
      </c>
      <c r="T1364" s="4">
        <v>186</v>
      </c>
      <c r="U1364" s="2">
        <v>192</v>
      </c>
      <c r="V1364" s="4">
        <v>198</v>
      </c>
      <c r="W1364" s="4">
        <v>204</v>
      </c>
      <c r="X1364" s="15">
        <v>211</v>
      </c>
      <c r="Y1364" s="4">
        <v>218</v>
      </c>
      <c r="Z1364" s="4">
        <v>225</v>
      </c>
      <c r="AA1364" s="4">
        <v>232</v>
      </c>
      <c r="AB1364" s="4">
        <v>239</v>
      </c>
      <c r="AC1364" s="4">
        <v>246</v>
      </c>
      <c r="AD1364" s="15">
        <v>254</v>
      </c>
      <c r="AE1364" s="1">
        <v>262</v>
      </c>
      <c r="AF1364" s="4">
        <v>270</v>
      </c>
      <c r="AG1364" s="4">
        <v>278</v>
      </c>
      <c r="AH1364" s="4">
        <v>286</v>
      </c>
      <c r="AI1364" s="4">
        <v>294</v>
      </c>
      <c r="AJ1364" s="4">
        <v>302</v>
      </c>
      <c r="AK1364" s="4">
        <v>310</v>
      </c>
      <c r="AL1364" s="4">
        <v>318</v>
      </c>
      <c r="AM1364" s="4">
        <v>326</v>
      </c>
      <c r="AN1364" s="4">
        <v>334</v>
      </c>
      <c r="AO1364" s="2">
        <v>342</v>
      </c>
      <c r="AP1364" s="4">
        <v>350</v>
      </c>
      <c r="AQ1364" s="4">
        <v>358</v>
      </c>
      <c r="AR1364" s="4">
        <v>366</v>
      </c>
      <c r="AS1364" s="4">
        <v>374</v>
      </c>
      <c r="AT1364" s="4">
        <v>382</v>
      </c>
      <c r="AU1364" s="4">
        <v>390</v>
      </c>
      <c r="AV1364" s="4">
        <v>398</v>
      </c>
      <c r="AW1364" s="4">
        <v>406</v>
      </c>
      <c r="AX1364" s="4">
        <v>414</v>
      </c>
      <c r="AY1364" s="1">
        <v>422</v>
      </c>
      <c r="AZ1364" s="4">
        <v>430</v>
      </c>
      <c r="BA1364" s="4">
        <v>438</v>
      </c>
      <c r="BB1364" s="4">
        <v>446</v>
      </c>
      <c r="BC1364" s="4">
        <v>454</v>
      </c>
      <c r="BD1364" s="4">
        <v>462</v>
      </c>
      <c r="BE1364" s="4">
        <v>470</v>
      </c>
      <c r="BF1364" s="4">
        <v>478</v>
      </c>
      <c r="BG1364" s="4">
        <v>486</v>
      </c>
      <c r="BH1364" s="4">
        <v>494</v>
      </c>
      <c r="BI1364" s="2">
        <v>502</v>
      </c>
      <c r="BJ1364" s="17" t="s">
        <v>0</v>
      </c>
    </row>
    <row r="1365" spans="1:62">
      <c r="A1365" s="4" t="s">
        <v>3</v>
      </c>
      <c r="B1365" s="14"/>
      <c r="C1365" s="14"/>
      <c r="D1365" s="14"/>
      <c r="E1365" s="14"/>
      <c r="F1365" s="14"/>
      <c r="G1365" s="14"/>
      <c r="H1365" s="14"/>
      <c r="J1365" s="15"/>
      <c r="R1365" s="15"/>
      <c r="X1365" s="15"/>
      <c r="AD1365" s="15"/>
      <c r="BJ1365" s="17"/>
    </row>
    <row r="1366" spans="1:62">
      <c r="B1366" s="14"/>
      <c r="C1366" s="14"/>
      <c r="D1366" s="14"/>
      <c r="E1366" s="14"/>
      <c r="F1366" s="14"/>
      <c r="G1366" s="14"/>
      <c r="H1366" s="14"/>
      <c r="J1366" s="15"/>
      <c r="R1366" s="15"/>
      <c r="X1366" s="15"/>
      <c r="AD1366" s="15"/>
      <c r="BJ1366" s="17"/>
    </row>
    <row r="1367" spans="1:62">
      <c r="A1367" s="4" t="s">
        <v>1022</v>
      </c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A1368" s="4" t="s">
        <v>602</v>
      </c>
      <c r="B1368" s="14">
        <v>3</v>
      </c>
      <c r="C1368" s="14">
        <v>5</v>
      </c>
      <c r="D1368" s="14">
        <v>7</v>
      </c>
      <c r="E1368" s="14">
        <v>9</v>
      </c>
      <c r="F1368" s="14">
        <v>11</v>
      </c>
      <c r="G1368" s="14">
        <v>13</v>
      </c>
      <c r="H1368" s="14">
        <v>15</v>
      </c>
      <c r="I1368" s="4">
        <v>17</v>
      </c>
      <c r="J1368" s="15">
        <v>25</v>
      </c>
      <c r="K1368" s="1">
        <v>33</v>
      </c>
      <c r="L1368" s="4">
        <v>41</v>
      </c>
      <c r="M1368" s="4">
        <v>49</v>
      </c>
      <c r="N1368" s="4">
        <v>57</v>
      </c>
      <c r="O1368" s="4">
        <v>65</v>
      </c>
      <c r="P1368" s="4">
        <v>73</v>
      </c>
      <c r="Q1368" s="4">
        <v>81</v>
      </c>
      <c r="R1368" s="15">
        <v>96</v>
      </c>
      <c r="S1368" s="4">
        <v>111</v>
      </c>
      <c r="T1368" s="4">
        <v>126</v>
      </c>
      <c r="U1368" s="2">
        <v>141</v>
      </c>
      <c r="V1368" s="4">
        <v>156</v>
      </c>
      <c r="W1368" s="4">
        <v>171</v>
      </c>
      <c r="X1368" s="15">
        <v>194</v>
      </c>
      <c r="Y1368" s="4">
        <v>217</v>
      </c>
      <c r="Z1368" s="4">
        <v>240</v>
      </c>
      <c r="AA1368" s="4">
        <v>263</v>
      </c>
      <c r="AB1368" s="4">
        <v>286</v>
      </c>
      <c r="AC1368" s="4">
        <v>309</v>
      </c>
      <c r="AD1368" s="15">
        <v>332</v>
      </c>
      <c r="AE1368" s="1">
        <v>355</v>
      </c>
      <c r="AF1368" s="4">
        <v>378</v>
      </c>
      <c r="AG1368" s="4">
        <v>401</v>
      </c>
      <c r="AH1368" s="4">
        <v>424</v>
      </c>
      <c r="AI1368" s="4">
        <v>447</v>
      </c>
      <c r="AJ1368" s="4">
        <v>470</v>
      </c>
      <c r="AK1368" s="4">
        <v>493</v>
      </c>
      <c r="AL1368" s="4">
        <v>516</v>
      </c>
      <c r="AM1368" s="4">
        <v>539</v>
      </c>
      <c r="AN1368" s="4">
        <v>562</v>
      </c>
      <c r="AO1368" s="2">
        <v>585</v>
      </c>
      <c r="AP1368" s="4">
        <v>608</v>
      </c>
      <c r="AQ1368" s="4">
        <v>631</v>
      </c>
      <c r="AR1368" s="4">
        <v>654</v>
      </c>
      <c r="AS1368" s="4">
        <v>677</v>
      </c>
      <c r="AT1368" s="4">
        <v>700</v>
      </c>
      <c r="AU1368" s="4">
        <v>723</v>
      </c>
      <c r="AV1368" s="4">
        <v>746</v>
      </c>
      <c r="AW1368" s="4">
        <v>769</v>
      </c>
      <c r="AX1368" s="4">
        <v>792</v>
      </c>
      <c r="AY1368" s="1">
        <v>815</v>
      </c>
      <c r="AZ1368" s="4">
        <v>838</v>
      </c>
      <c r="BA1368" s="4">
        <v>861</v>
      </c>
      <c r="BB1368" s="4">
        <v>884</v>
      </c>
      <c r="BC1368" s="4">
        <v>907</v>
      </c>
      <c r="BD1368" s="4">
        <v>930</v>
      </c>
      <c r="BE1368" s="4">
        <v>953</v>
      </c>
      <c r="BF1368" s="4">
        <v>976</v>
      </c>
      <c r="BG1368" s="4">
        <v>999</v>
      </c>
      <c r="BH1368" s="4">
        <v>1022</v>
      </c>
      <c r="BI1368" s="2">
        <v>1045</v>
      </c>
      <c r="BJ1368" s="17" t="s">
        <v>0</v>
      </c>
    </row>
    <row r="1369" spans="1:62">
      <c r="A1369" s="4" t="s">
        <v>603</v>
      </c>
      <c r="B1369" s="14">
        <v>6</v>
      </c>
      <c r="C1369" s="14">
        <v>9</v>
      </c>
      <c r="D1369" s="14">
        <v>12</v>
      </c>
      <c r="E1369" s="14">
        <v>15</v>
      </c>
      <c r="F1369" s="14">
        <v>18</v>
      </c>
      <c r="G1369" s="14">
        <v>21</v>
      </c>
      <c r="H1369" s="14">
        <v>24</v>
      </c>
      <c r="I1369" s="4">
        <v>27</v>
      </c>
      <c r="J1369" s="15">
        <v>36</v>
      </c>
      <c r="K1369" s="1">
        <v>45</v>
      </c>
      <c r="L1369" s="4">
        <v>54</v>
      </c>
      <c r="M1369" s="4">
        <v>63</v>
      </c>
      <c r="N1369" s="4">
        <v>72</v>
      </c>
      <c r="O1369" s="4">
        <v>81</v>
      </c>
      <c r="P1369" s="4">
        <v>90</v>
      </c>
      <c r="Q1369" s="4">
        <v>99</v>
      </c>
      <c r="R1369" s="15">
        <v>115</v>
      </c>
      <c r="S1369" s="4">
        <v>131</v>
      </c>
      <c r="T1369" s="4">
        <v>147</v>
      </c>
      <c r="U1369" s="2">
        <v>163</v>
      </c>
      <c r="V1369" s="4">
        <v>179</v>
      </c>
      <c r="W1369" s="4">
        <v>195</v>
      </c>
      <c r="X1369" s="15">
        <v>219</v>
      </c>
      <c r="Y1369" s="4">
        <v>243</v>
      </c>
      <c r="Z1369" s="4">
        <v>267</v>
      </c>
      <c r="AA1369" s="4">
        <v>291</v>
      </c>
      <c r="AB1369" s="4">
        <v>315</v>
      </c>
      <c r="AC1369" s="4">
        <v>339</v>
      </c>
      <c r="AD1369" s="15">
        <v>363</v>
      </c>
      <c r="AE1369" s="1">
        <v>387</v>
      </c>
      <c r="AF1369" s="4">
        <v>411</v>
      </c>
      <c r="AG1369" s="4">
        <v>435</v>
      </c>
      <c r="AH1369" s="4">
        <v>459</v>
      </c>
      <c r="AI1369" s="4">
        <v>483</v>
      </c>
      <c r="AJ1369" s="4">
        <v>507</v>
      </c>
      <c r="AK1369" s="4">
        <v>531</v>
      </c>
      <c r="AL1369" s="4">
        <v>555</v>
      </c>
      <c r="AM1369" s="4">
        <v>579</v>
      </c>
      <c r="AN1369" s="4">
        <v>603</v>
      </c>
      <c r="AO1369" s="2">
        <v>627</v>
      </c>
      <c r="AP1369" s="4">
        <v>651</v>
      </c>
      <c r="AQ1369" s="4">
        <v>675</v>
      </c>
      <c r="AR1369" s="4">
        <v>699</v>
      </c>
      <c r="AS1369" s="4">
        <v>723</v>
      </c>
      <c r="AT1369" s="4">
        <v>747</v>
      </c>
      <c r="AU1369" s="4">
        <v>771</v>
      </c>
      <c r="AV1369" s="4">
        <v>795</v>
      </c>
      <c r="AW1369" s="4">
        <v>819</v>
      </c>
      <c r="AX1369" s="4">
        <v>843</v>
      </c>
      <c r="AY1369" s="1">
        <v>867</v>
      </c>
      <c r="AZ1369" s="4">
        <v>891</v>
      </c>
      <c r="BA1369" s="4">
        <v>915</v>
      </c>
      <c r="BB1369" s="4">
        <v>939</v>
      </c>
      <c r="BC1369" s="4">
        <v>963</v>
      </c>
      <c r="BD1369" s="4">
        <v>987</v>
      </c>
      <c r="BE1369" s="4">
        <v>1011</v>
      </c>
      <c r="BF1369" s="4">
        <v>1035</v>
      </c>
      <c r="BG1369" s="4">
        <v>1059</v>
      </c>
      <c r="BH1369" s="4">
        <v>1083</v>
      </c>
      <c r="BI1369" s="2">
        <v>1107</v>
      </c>
      <c r="BJ1369" s="17" t="s">
        <v>0</v>
      </c>
    </row>
    <row r="1370" spans="1:62">
      <c r="A1370" s="4" t="s">
        <v>543</v>
      </c>
      <c r="B1370" s="14">
        <v>2.5</v>
      </c>
      <c r="C1370" s="14">
        <v>2.75</v>
      </c>
      <c r="D1370" s="14">
        <v>3</v>
      </c>
      <c r="E1370" s="14">
        <v>3.25</v>
      </c>
      <c r="F1370" s="14">
        <v>3.5</v>
      </c>
      <c r="G1370" s="14">
        <v>3.75</v>
      </c>
      <c r="H1370" s="14">
        <v>4</v>
      </c>
      <c r="I1370" s="4">
        <v>4.25</v>
      </c>
      <c r="J1370" s="15">
        <v>4.5</v>
      </c>
      <c r="K1370" s="1">
        <v>4.75</v>
      </c>
      <c r="L1370" s="4">
        <v>5</v>
      </c>
      <c r="M1370" s="4">
        <v>5.25</v>
      </c>
      <c r="N1370" s="4">
        <v>5.5</v>
      </c>
      <c r="O1370" s="4">
        <v>5.75</v>
      </c>
      <c r="P1370" s="4">
        <v>6</v>
      </c>
      <c r="Q1370" s="4">
        <v>6.25</v>
      </c>
      <c r="R1370" s="15">
        <v>6.5</v>
      </c>
      <c r="S1370" s="4">
        <v>6.75</v>
      </c>
      <c r="T1370" s="4">
        <v>7</v>
      </c>
      <c r="U1370" s="2">
        <v>7.25</v>
      </c>
      <c r="V1370" s="4">
        <v>7.5</v>
      </c>
      <c r="W1370" s="4">
        <v>7.75</v>
      </c>
      <c r="X1370" s="15">
        <v>8</v>
      </c>
      <c r="Y1370" s="4">
        <v>8.25</v>
      </c>
      <c r="Z1370" s="4">
        <v>8.5</v>
      </c>
      <c r="AA1370" s="4">
        <v>8.75</v>
      </c>
      <c r="AB1370" s="4">
        <v>9</v>
      </c>
      <c r="AC1370" s="4">
        <v>9.25</v>
      </c>
      <c r="AD1370" s="15">
        <v>9.5</v>
      </c>
      <c r="AE1370" s="1">
        <v>9.75</v>
      </c>
      <c r="AF1370" s="4">
        <v>10</v>
      </c>
      <c r="AG1370" s="4">
        <v>10.25</v>
      </c>
      <c r="AH1370" s="4">
        <v>10.5</v>
      </c>
      <c r="AI1370" s="4">
        <v>10.75</v>
      </c>
      <c r="AJ1370" s="4">
        <v>11</v>
      </c>
      <c r="AK1370" s="4">
        <v>11.25</v>
      </c>
      <c r="AL1370" s="4">
        <v>11.5</v>
      </c>
      <c r="AM1370" s="4">
        <v>11.75</v>
      </c>
      <c r="AN1370" s="4">
        <v>12</v>
      </c>
      <c r="AO1370" s="2">
        <v>12.25</v>
      </c>
      <c r="AP1370" s="4">
        <v>12.5</v>
      </c>
      <c r="AQ1370" s="4">
        <v>12.75</v>
      </c>
      <c r="AR1370" s="4">
        <v>13</v>
      </c>
      <c r="AS1370" s="4">
        <v>13.25</v>
      </c>
      <c r="AT1370" s="4">
        <v>13.5</v>
      </c>
      <c r="AU1370" s="4">
        <v>13.75</v>
      </c>
      <c r="AV1370" s="4">
        <v>14</v>
      </c>
      <c r="AW1370" s="4">
        <v>14.25</v>
      </c>
      <c r="AX1370" s="4">
        <v>14.5</v>
      </c>
      <c r="AY1370" s="1">
        <v>14.75</v>
      </c>
      <c r="AZ1370" s="4">
        <v>15</v>
      </c>
      <c r="BA1370" s="4">
        <v>15.25</v>
      </c>
      <c r="BB1370" s="4">
        <v>15.5</v>
      </c>
      <c r="BC1370" s="4">
        <v>15.75</v>
      </c>
      <c r="BD1370" s="4">
        <v>16</v>
      </c>
      <c r="BE1370" s="4">
        <v>16.25</v>
      </c>
      <c r="BF1370" s="4">
        <v>16.5</v>
      </c>
      <c r="BG1370" s="4">
        <v>16.75</v>
      </c>
      <c r="BH1370" s="4">
        <v>17</v>
      </c>
      <c r="BI1370" s="2">
        <v>17.25</v>
      </c>
      <c r="BJ1370" s="17" t="s">
        <v>0</v>
      </c>
    </row>
    <row r="1371" spans="1:62">
      <c r="A1371" s="4" t="s">
        <v>3</v>
      </c>
      <c r="B1371" s="14"/>
      <c r="C1371" s="14"/>
      <c r="D1371" s="14"/>
      <c r="E1371" s="14"/>
      <c r="F1371" s="14"/>
      <c r="G1371" s="14"/>
      <c r="H1371" s="14"/>
      <c r="J1371" s="15"/>
      <c r="R1371" s="15"/>
      <c r="X1371" s="15"/>
      <c r="AD1371" s="15"/>
      <c r="BJ1371" s="17"/>
    </row>
    <row r="1372" spans="1:62">
      <c r="A1372" s="4" t="s">
        <v>1023</v>
      </c>
      <c r="B1372" s="14"/>
      <c r="C1372" s="14"/>
      <c r="D1372" s="14"/>
      <c r="E1372" s="14"/>
      <c r="F1372" s="14"/>
      <c r="G1372" s="14"/>
      <c r="H1372" s="14"/>
      <c r="J1372" s="15"/>
      <c r="R1372" s="15"/>
      <c r="X1372" s="15"/>
      <c r="AD1372" s="15"/>
      <c r="BJ1372" s="17"/>
    </row>
    <row r="1373" spans="1:62">
      <c r="A1373" s="4" t="s">
        <v>1024</v>
      </c>
      <c r="B1373" s="14">
        <v>30</v>
      </c>
      <c r="C1373" s="14">
        <v>42</v>
      </c>
      <c r="D1373" s="14">
        <v>54</v>
      </c>
      <c r="E1373" s="14">
        <v>66</v>
      </c>
      <c r="F1373" s="14">
        <v>78</v>
      </c>
      <c r="G1373" s="14">
        <v>90</v>
      </c>
      <c r="H1373" s="14">
        <v>102</v>
      </c>
      <c r="I1373" s="4">
        <v>114</v>
      </c>
      <c r="J1373" s="15">
        <v>126</v>
      </c>
      <c r="K1373" s="1">
        <v>138</v>
      </c>
      <c r="L1373" s="4">
        <v>150</v>
      </c>
      <c r="M1373" s="4">
        <v>162</v>
      </c>
      <c r="N1373" s="4">
        <v>174</v>
      </c>
      <c r="O1373" s="4">
        <v>186</v>
      </c>
      <c r="P1373" s="4">
        <v>198</v>
      </c>
      <c r="Q1373" s="4">
        <v>210</v>
      </c>
      <c r="R1373" s="15">
        <v>222</v>
      </c>
      <c r="S1373" s="4">
        <v>234</v>
      </c>
      <c r="T1373" s="4">
        <v>246</v>
      </c>
      <c r="U1373" s="2">
        <v>258</v>
      </c>
      <c r="V1373" s="4">
        <v>270</v>
      </c>
      <c r="W1373" s="4">
        <v>282</v>
      </c>
      <c r="X1373" s="15">
        <v>294</v>
      </c>
      <c r="Y1373" s="4">
        <v>306</v>
      </c>
      <c r="Z1373" s="4">
        <v>318</v>
      </c>
      <c r="AA1373" s="4">
        <v>330</v>
      </c>
      <c r="AB1373" s="4">
        <v>342</v>
      </c>
      <c r="AC1373" s="4">
        <v>354</v>
      </c>
      <c r="AD1373" s="15">
        <v>366</v>
      </c>
      <c r="AE1373" s="1">
        <v>378</v>
      </c>
      <c r="AF1373" s="4">
        <v>390</v>
      </c>
      <c r="AG1373" s="4">
        <v>402</v>
      </c>
      <c r="AH1373" s="4">
        <v>414</v>
      </c>
      <c r="AI1373" s="4">
        <v>426</v>
      </c>
      <c r="AJ1373" s="4">
        <v>438</v>
      </c>
      <c r="AK1373" s="4">
        <v>450</v>
      </c>
      <c r="AL1373" s="4">
        <v>462</v>
      </c>
      <c r="AM1373" s="4">
        <v>474</v>
      </c>
      <c r="AN1373" s="4">
        <v>486</v>
      </c>
      <c r="AO1373" s="2">
        <v>498</v>
      </c>
      <c r="AP1373" s="4">
        <v>510</v>
      </c>
      <c r="AQ1373" s="4">
        <v>522</v>
      </c>
      <c r="AR1373" s="4">
        <v>534</v>
      </c>
      <c r="AS1373" s="4">
        <v>546</v>
      </c>
      <c r="AT1373" s="4">
        <v>558</v>
      </c>
      <c r="AU1373" s="4">
        <v>570</v>
      </c>
      <c r="AV1373" s="4">
        <v>582</v>
      </c>
      <c r="AW1373" s="4">
        <v>594</v>
      </c>
      <c r="AX1373" s="4">
        <v>606</v>
      </c>
      <c r="AY1373" s="1">
        <v>618</v>
      </c>
      <c r="AZ1373" s="4">
        <v>630</v>
      </c>
      <c r="BA1373" s="4">
        <v>642</v>
      </c>
      <c r="BB1373" s="4">
        <v>654</v>
      </c>
      <c r="BC1373" s="4">
        <v>666</v>
      </c>
      <c r="BD1373" s="4">
        <v>678</v>
      </c>
      <c r="BE1373" s="4">
        <v>690</v>
      </c>
      <c r="BF1373" s="4">
        <v>702</v>
      </c>
      <c r="BG1373" s="4">
        <v>714</v>
      </c>
      <c r="BH1373" s="4">
        <v>726</v>
      </c>
      <c r="BI1373" s="2">
        <v>738</v>
      </c>
      <c r="BJ1373" s="17" t="s">
        <v>0</v>
      </c>
    </row>
    <row r="1374" spans="1:62">
      <c r="A1374" s="4" t="s">
        <v>1025</v>
      </c>
      <c r="B1374" s="14">
        <v>20</v>
      </c>
      <c r="C1374" s="14">
        <v>30</v>
      </c>
      <c r="D1374" s="14">
        <v>40</v>
      </c>
      <c r="E1374" s="14">
        <v>50</v>
      </c>
      <c r="F1374" s="14">
        <v>60</v>
      </c>
      <c r="G1374" s="14">
        <v>70</v>
      </c>
      <c r="H1374" s="14">
        <v>80</v>
      </c>
      <c r="I1374" s="4">
        <v>90</v>
      </c>
      <c r="J1374" s="15">
        <v>100</v>
      </c>
      <c r="K1374" s="1">
        <v>110</v>
      </c>
      <c r="L1374" s="4">
        <v>120</v>
      </c>
      <c r="M1374" s="4">
        <v>130</v>
      </c>
      <c r="N1374" s="4">
        <v>140</v>
      </c>
      <c r="O1374" s="4">
        <v>150</v>
      </c>
      <c r="P1374" s="4">
        <v>160</v>
      </c>
      <c r="Q1374" s="4">
        <v>170</v>
      </c>
      <c r="R1374" s="15">
        <v>180</v>
      </c>
      <c r="S1374" s="4">
        <v>190</v>
      </c>
      <c r="T1374" s="4">
        <v>200</v>
      </c>
      <c r="U1374" s="2">
        <v>210</v>
      </c>
      <c r="V1374" s="4">
        <v>220</v>
      </c>
      <c r="W1374" s="4">
        <v>230</v>
      </c>
      <c r="X1374" s="15">
        <v>240</v>
      </c>
      <c r="Y1374" s="4">
        <v>250</v>
      </c>
      <c r="Z1374" s="4">
        <v>260</v>
      </c>
      <c r="AA1374" s="4">
        <v>270</v>
      </c>
      <c r="AB1374" s="4">
        <v>280</v>
      </c>
      <c r="AC1374" s="4">
        <v>290</v>
      </c>
      <c r="AD1374" s="15">
        <v>300</v>
      </c>
      <c r="AE1374" s="1">
        <v>310</v>
      </c>
      <c r="AF1374" s="4">
        <v>320</v>
      </c>
      <c r="AG1374" s="4">
        <v>330</v>
      </c>
      <c r="AH1374" s="4">
        <v>340</v>
      </c>
      <c r="AI1374" s="4">
        <v>350</v>
      </c>
      <c r="AJ1374" s="4">
        <v>360</v>
      </c>
      <c r="AK1374" s="4">
        <v>370</v>
      </c>
      <c r="AL1374" s="4">
        <v>380</v>
      </c>
      <c r="AM1374" s="4">
        <v>390</v>
      </c>
      <c r="AN1374" s="4">
        <v>400</v>
      </c>
      <c r="AO1374" s="2">
        <v>410</v>
      </c>
      <c r="AP1374" s="4">
        <v>420</v>
      </c>
      <c r="AQ1374" s="4">
        <v>430</v>
      </c>
      <c r="AR1374" s="4">
        <v>440</v>
      </c>
      <c r="AS1374" s="4">
        <v>450</v>
      </c>
      <c r="AT1374" s="4">
        <v>460</v>
      </c>
      <c r="AU1374" s="4">
        <v>470</v>
      </c>
      <c r="AV1374" s="4">
        <v>480</v>
      </c>
      <c r="AW1374" s="4">
        <v>490</v>
      </c>
      <c r="AX1374" s="4">
        <v>500</v>
      </c>
      <c r="AY1374" s="1">
        <v>510</v>
      </c>
      <c r="AZ1374" s="4">
        <v>520</v>
      </c>
      <c r="BA1374" s="4">
        <v>530</v>
      </c>
      <c r="BB1374" s="4">
        <v>540</v>
      </c>
      <c r="BC1374" s="4">
        <v>550</v>
      </c>
      <c r="BD1374" s="4">
        <v>560</v>
      </c>
      <c r="BE1374" s="4">
        <v>570</v>
      </c>
      <c r="BF1374" s="4">
        <v>580</v>
      </c>
      <c r="BG1374" s="4">
        <v>590</v>
      </c>
      <c r="BH1374" s="4">
        <v>600</v>
      </c>
      <c r="BI1374" s="2">
        <v>610</v>
      </c>
      <c r="BJ1374" s="17" t="s">
        <v>0</v>
      </c>
    </row>
    <row r="1375" spans="1:62">
      <c r="A1375" s="4" t="s">
        <v>3</v>
      </c>
      <c r="B1375" s="14"/>
      <c r="C1375" s="14"/>
      <c r="D1375" s="14"/>
      <c r="E1375" s="14"/>
      <c r="F1375" s="14"/>
      <c r="G1375" s="14"/>
      <c r="H1375" s="14"/>
      <c r="J1375" s="15"/>
      <c r="R1375" s="15"/>
      <c r="X1375" s="15"/>
      <c r="AD1375" s="15"/>
      <c r="BJ1375" s="17"/>
    </row>
    <row r="1376" spans="1:62">
      <c r="A1376" s="4" t="s">
        <v>1026</v>
      </c>
      <c r="B1376" s="14"/>
      <c r="C1376" s="14"/>
      <c r="D1376" s="14"/>
      <c r="E1376" s="14"/>
      <c r="F1376" s="14"/>
      <c r="G1376" s="14"/>
      <c r="H1376" s="14"/>
      <c r="J1376" s="15"/>
      <c r="R1376" s="15"/>
      <c r="X1376" s="15"/>
      <c r="AD1376" s="15"/>
      <c r="BJ1376" s="17"/>
    </row>
    <row r="1377" spans="1:62">
      <c r="A1377" s="4" t="s">
        <v>562</v>
      </c>
      <c r="B1377" s="14">
        <v>3</v>
      </c>
      <c r="C1377" s="14">
        <v>3.2</v>
      </c>
      <c r="D1377" s="14">
        <v>3.4</v>
      </c>
      <c r="E1377" s="14">
        <v>3.6</v>
      </c>
      <c r="F1377" s="14">
        <v>3.8</v>
      </c>
      <c r="G1377" s="14">
        <v>4</v>
      </c>
      <c r="H1377" s="14">
        <v>4.2</v>
      </c>
      <c r="I1377" s="4">
        <v>4.4000000000000004</v>
      </c>
      <c r="J1377" s="15">
        <v>4.5999999999999996</v>
      </c>
      <c r="K1377" s="1">
        <v>4.8</v>
      </c>
      <c r="L1377" s="4">
        <v>5</v>
      </c>
      <c r="M1377" s="4">
        <v>5.2</v>
      </c>
      <c r="N1377" s="4">
        <v>5.4</v>
      </c>
      <c r="O1377" s="4">
        <v>5.6</v>
      </c>
      <c r="P1377" s="4">
        <v>5.8</v>
      </c>
      <c r="Q1377" s="4">
        <v>6</v>
      </c>
      <c r="R1377" s="15">
        <v>6.2</v>
      </c>
      <c r="S1377" s="4">
        <v>6.4</v>
      </c>
      <c r="T1377" s="4">
        <v>6.6</v>
      </c>
      <c r="U1377" s="2">
        <v>6.8</v>
      </c>
      <c r="V1377" s="4">
        <v>7</v>
      </c>
      <c r="W1377" s="4">
        <v>7.2</v>
      </c>
      <c r="X1377" s="15">
        <v>7.4</v>
      </c>
      <c r="Y1377" s="4">
        <v>7.6</v>
      </c>
      <c r="Z1377" s="4">
        <v>7.8</v>
      </c>
      <c r="AA1377" s="4">
        <v>8</v>
      </c>
      <c r="AB1377" s="4">
        <v>8.1999999999999993</v>
      </c>
      <c r="AC1377" s="4">
        <v>8.4</v>
      </c>
      <c r="AD1377" s="15">
        <v>8.6</v>
      </c>
      <c r="AE1377" s="1">
        <v>8.8000000000000007</v>
      </c>
      <c r="AF1377" s="4">
        <v>9</v>
      </c>
      <c r="AG1377" s="4">
        <v>9.1999999999999993</v>
      </c>
      <c r="AH1377" s="4">
        <v>9.4</v>
      </c>
      <c r="AI1377" s="4">
        <v>9.6</v>
      </c>
      <c r="AJ1377" s="4">
        <v>9.8000000000000007</v>
      </c>
      <c r="AK1377" s="4">
        <v>10</v>
      </c>
      <c r="AL1377" s="4">
        <v>10</v>
      </c>
      <c r="AM1377" s="4">
        <v>10</v>
      </c>
      <c r="AN1377" s="4">
        <v>10</v>
      </c>
      <c r="AO1377" s="2">
        <v>10</v>
      </c>
      <c r="AP1377" s="4">
        <v>10</v>
      </c>
      <c r="AQ1377" s="4">
        <v>10</v>
      </c>
      <c r="AR1377" s="4">
        <v>10</v>
      </c>
      <c r="AS1377" s="4">
        <v>10</v>
      </c>
      <c r="AT1377" s="4">
        <v>10</v>
      </c>
      <c r="AU1377" s="4">
        <v>10</v>
      </c>
      <c r="AV1377" s="4">
        <v>10</v>
      </c>
      <c r="AW1377" s="4">
        <v>10</v>
      </c>
      <c r="AX1377" s="4">
        <v>10</v>
      </c>
      <c r="AY1377" s="1">
        <v>10</v>
      </c>
      <c r="AZ1377" s="4">
        <v>10</v>
      </c>
      <c r="BA1377" s="4">
        <v>10</v>
      </c>
      <c r="BB1377" s="4">
        <v>10</v>
      </c>
      <c r="BC1377" s="4">
        <v>10</v>
      </c>
      <c r="BD1377" s="4">
        <v>10</v>
      </c>
      <c r="BE1377" s="4">
        <v>10</v>
      </c>
      <c r="BF1377" s="4">
        <v>10</v>
      </c>
      <c r="BG1377" s="4">
        <v>10</v>
      </c>
      <c r="BH1377" s="4">
        <v>10</v>
      </c>
      <c r="BI1377" s="2">
        <v>10</v>
      </c>
      <c r="BJ1377" s="17" t="s">
        <v>0</v>
      </c>
    </row>
    <row r="1378" spans="1:62">
      <c r="A1378" s="4" t="s">
        <v>602</v>
      </c>
      <c r="B1378" s="14">
        <v>0</v>
      </c>
      <c r="C1378" s="14">
        <v>1</v>
      </c>
      <c r="D1378" s="14">
        <v>1</v>
      </c>
      <c r="E1378" s="14">
        <v>2</v>
      </c>
      <c r="F1378" s="14">
        <v>2</v>
      </c>
      <c r="G1378" s="14">
        <v>3</v>
      </c>
      <c r="H1378" s="14">
        <v>4</v>
      </c>
      <c r="I1378" s="4">
        <v>4</v>
      </c>
      <c r="J1378" s="15">
        <v>5</v>
      </c>
      <c r="K1378" s="1">
        <v>5</v>
      </c>
      <c r="L1378" s="4">
        <v>6</v>
      </c>
      <c r="M1378" s="4">
        <v>7</v>
      </c>
      <c r="N1378" s="4">
        <v>7</v>
      </c>
      <c r="O1378" s="4">
        <v>8</v>
      </c>
      <c r="P1378" s="4">
        <v>8</v>
      </c>
      <c r="Q1378" s="4">
        <v>9</v>
      </c>
      <c r="R1378" s="15">
        <v>12</v>
      </c>
      <c r="S1378" s="4">
        <v>15</v>
      </c>
      <c r="T1378" s="4">
        <v>18</v>
      </c>
      <c r="U1378" s="2">
        <v>21</v>
      </c>
      <c r="V1378" s="4">
        <v>24</v>
      </c>
      <c r="W1378" s="4">
        <v>27</v>
      </c>
      <c r="X1378" s="15">
        <v>32</v>
      </c>
      <c r="Y1378" s="4">
        <v>36</v>
      </c>
      <c r="Z1378" s="4">
        <v>41</v>
      </c>
      <c r="AA1378" s="4">
        <v>46</v>
      </c>
      <c r="AB1378" s="4">
        <v>50</v>
      </c>
      <c r="AC1378" s="4">
        <v>55</v>
      </c>
      <c r="AD1378" s="15">
        <v>60</v>
      </c>
      <c r="AE1378" s="1">
        <v>65</v>
      </c>
      <c r="AF1378" s="4">
        <v>69</v>
      </c>
      <c r="AG1378" s="4">
        <v>74</v>
      </c>
      <c r="AH1378" s="4">
        <v>79</v>
      </c>
      <c r="AI1378" s="4">
        <v>84</v>
      </c>
      <c r="AJ1378" s="4">
        <v>88</v>
      </c>
      <c r="AK1378" s="4">
        <v>93</v>
      </c>
      <c r="AL1378" s="4">
        <v>98</v>
      </c>
      <c r="AM1378" s="4">
        <v>103</v>
      </c>
      <c r="AN1378" s="4">
        <v>107</v>
      </c>
      <c r="AO1378" s="2">
        <v>112</v>
      </c>
      <c r="AP1378" s="4">
        <v>117</v>
      </c>
      <c r="AQ1378" s="4">
        <v>122</v>
      </c>
      <c r="AR1378" s="4">
        <v>126</v>
      </c>
      <c r="AS1378" s="4">
        <v>131</v>
      </c>
      <c r="AT1378" s="4">
        <v>136</v>
      </c>
      <c r="AU1378" s="4">
        <v>141</v>
      </c>
      <c r="AV1378" s="4">
        <v>145</v>
      </c>
      <c r="AW1378" s="4">
        <v>150</v>
      </c>
      <c r="AX1378" s="4">
        <v>155</v>
      </c>
      <c r="AY1378" s="1">
        <v>160</v>
      </c>
      <c r="AZ1378" s="4">
        <v>164</v>
      </c>
      <c r="BA1378" s="4">
        <v>169</v>
      </c>
      <c r="BB1378" s="4">
        <v>174</v>
      </c>
      <c r="BC1378" s="4">
        <v>179</v>
      </c>
      <c r="BD1378" s="4">
        <v>183</v>
      </c>
      <c r="BE1378" s="4">
        <v>188</v>
      </c>
      <c r="BF1378" s="4">
        <v>193</v>
      </c>
      <c r="BG1378" s="4">
        <v>198</v>
      </c>
      <c r="BH1378" s="4">
        <v>202</v>
      </c>
      <c r="BI1378" s="2">
        <v>207</v>
      </c>
      <c r="BJ1378" s="17" t="s">
        <v>0</v>
      </c>
    </row>
    <row r="1379" spans="1:62">
      <c r="A1379" s="4" t="s">
        <v>603</v>
      </c>
      <c r="B1379" s="14">
        <v>1</v>
      </c>
      <c r="C1379" s="14">
        <v>1</v>
      </c>
      <c r="D1379" s="14">
        <v>2</v>
      </c>
      <c r="E1379" s="14">
        <v>2</v>
      </c>
      <c r="F1379" s="14">
        <v>3</v>
      </c>
      <c r="G1379" s="14">
        <v>4</v>
      </c>
      <c r="H1379" s="14">
        <v>4</v>
      </c>
      <c r="I1379" s="4">
        <v>5</v>
      </c>
      <c r="J1379" s="15">
        <v>6</v>
      </c>
      <c r="K1379" s="1">
        <v>7</v>
      </c>
      <c r="L1379" s="4">
        <v>8</v>
      </c>
      <c r="M1379" s="4">
        <v>10</v>
      </c>
      <c r="N1379" s="4">
        <v>11</v>
      </c>
      <c r="O1379" s="4">
        <v>12</v>
      </c>
      <c r="P1379" s="4">
        <v>13</v>
      </c>
      <c r="Q1379" s="4">
        <v>14</v>
      </c>
      <c r="R1379" s="15">
        <v>18</v>
      </c>
      <c r="S1379" s="4">
        <v>21</v>
      </c>
      <c r="T1379" s="4">
        <v>25</v>
      </c>
      <c r="U1379" s="2">
        <v>29</v>
      </c>
      <c r="V1379" s="4">
        <v>32</v>
      </c>
      <c r="W1379" s="4">
        <v>36</v>
      </c>
      <c r="X1379" s="15">
        <v>41</v>
      </c>
      <c r="Y1379" s="4">
        <v>46</v>
      </c>
      <c r="Z1379" s="4">
        <v>52</v>
      </c>
      <c r="AA1379" s="4">
        <v>57</v>
      </c>
      <c r="AB1379" s="4">
        <v>62</v>
      </c>
      <c r="AC1379" s="4">
        <v>68</v>
      </c>
      <c r="AD1379" s="15">
        <v>73</v>
      </c>
      <c r="AE1379" s="1">
        <v>78</v>
      </c>
      <c r="AF1379" s="4">
        <v>84</v>
      </c>
      <c r="AG1379" s="4">
        <v>89</v>
      </c>
      <c r="AH1379" s="4">
        <v>94</v>
      </c>
      <c r="AI1379" s="4">
        <v>100</v>
      </c>
      <c r="AJ1379" s="4">
        <v>105</v>
      </c>
      <c r="AK1379" s="4">
        <v>110</v>
      </c>
      <c r="AL1379" s="4">
        <v>116</v>
      </c>
      <c r="AM1379" s="4">
        <v>121</v>
      </c>
      <c r="AN1379" s="4">
        <v>126</v>
      </c>
      <c r="AO1379" s="2">
        <v>132</v>
      </c>
      <c r="AP1379" s="4">
        <v>137</v>
      </c>
      <c r="AQ1379" s="4">
        <v>142</v>
      </c>
      <c r="AR1379" s="4">
        <v>148</v>
      </c>
      <c r="AS1379" s="4">
        <v>153</v>
      </c>
      <c r="AT1379" s="4">
        <v>158</v>
      </c>
      <c r="AU1379" s="4">
        <v>164</v>
      </c>
      <c r="AV1379" s="4">
        <v>169</v>
      </c>
      <c r="AW1379" s="4">
        <v>174</v>
      </c>
      <c r="AX1379" s="4">
        <v>180</v>
      </c>
      <c r="AY1379" s="1">
        <v>185</v>
      </c>
      <c r="AZ1379" s="4">
        <v>190</v>
      </c>
      <c r="BA1379" s="4">
        <v>196</v>
      </c>
      <c r="BB1379" s="4">
        <v>201</v>
      </c>
      <c r="BC1379" s="4">
        <v>206</v>
      </c>
      <c r="BD1379" s="4">
        <v>212</v>
      </c>
      <c r="BE1379" s="4">
        <v>217</v>
      </c>
      <c r="BF1379" s="4">
        <v>222</v>
      </c>
      <c r="BG1379" s="4">
        <v>228</v>
      </c>
      <c r="BH1379" s="4">
        <v>233</v>
      </c>
      <c r="BI1379" s="2">
        <v>238</v>
      </c>
      <c r="BJ1379" s="17" t="s">
        <v>0</v>
      </c>
    </row>
    <row r="1380" spans="1:62">
      <c r="A1380" s="4" t="s">
        <v>612</v>
      </c>
      <c r="B1380" s="14">
        <v>1</v>
      </c>
      <c r="C1380" s="14">
        <v>2</v>
      </c>
      <c r="D1380" s="14">
        <v>3</v>
      </c>
      <c r="E1380" s="14">
        <v>4</v>
      </c>
      <c r="F1380" s="14">
        <v>5</v>
      </c>
      <c r="G1380" s="14">
        <v>7</v>
      </c>
      <c r="H1380" s="14">
        <v>8</v>
      </c>
      <c r="I1380" s="4">
        <v>9</v>
      </c>
      <c r="J1380" s="15">
        <v>10</v>
      </c>
      <c r="K1380" s="1">
        <v>11</v>
      </c>
      <c r="L1380" s="4">
        <v>12</v>
      </c>
      <c r="M1380" s="4">
        <v>14</v>
      </c>
      <c r="N1380" s="4">
        <v>15</v>
      </c>
      <c r="O1380" s="4">
        <v>16</v>
      </c>
      <c r="P1380" s="4">
        <v>17</v>
      </c>
      <c r="Q1380" s="4">
        <v>18</v>
      </c>
      <c r="R1380" s="15">
        <v>24</v>
      </c>
      <c r="S1380" s="4">
        <v>30</v>
      </c>
      <c r="T1380" s="4">
        <v>36</v>
      </c>
      <c r="U1380" s="2">
        <v>42</v>
      </c>
      <c r="V1380" s="4">
        <v>48</v>
      </c>
      <c r="W1380" s="4">
        <v>53</v>
      </c>
      <c r="X1380" s="15">
        <v>63</v>
      </c>
      <c r="Y1380" s="4">
        <v>72</v>
      </c>
      <c r="Z1380" s="4">
        <v>82</v>
      </c>
      <c r="AA1380" s="4">
        <v>91</v>
      </c>
      <c r="AB1380" s="4">
        <v>100</v>
      </c>
      <c r="AC1380" s="4">
        <v>110</v>
      </c>
      <c r="AD1380" s="15">
        <v>119</v>
      </c>
      <c r="AE1380" s="1">
        <v>128</v>
      </c>
      <c r="AF1380" s="4">
        <v>138</v>
      </c>
      <c r="AG1380" s="4">
        <v>147</v>
      </c>
      <c r="AH1380" s="4">
        <v>157</v>
      </c>
      <c r="AI1380" s="4">
        <v>166</v>
      </c>
      <c r="AJ1380" s="4">
        <v>175</v>
      </c>
      <c r="AK1380" s="4">
        <v>185</v>
      </c>
      <c r="AL1380" s="4">
        <v>194</v>
      </c>
      <c r="AM1380" s="4">
        <v>203</v>
      </c>
      <c r="AN1380" s="4">
        <v>213</v>
      </c>
      <c r="AO1380" s="2">
        <v>222</v>
      </c>
      <c r="AP1380" s="4">
        <v>232</v>
      </c>
      <c r="AQ1380" s="4">
        <v>241</v>
      </c>
      <c r="AR1380" s="4">
        <v>250</v>
      </c>
      <c r="AS1380" s="4">
        <v>260</v>
      </c>
      <c r="AT1380" s="4">
        <v>269</v>
      </c>
      <c r="AU1380" s="4">
        <v>278</v>
      </c>
      <c r="AV1380" s="4">
        <v>288</v>
      </c>
      <c r="AW1380" s="4">
        <v>297</v>
      </c>
      <c r="AX1380" s="4">
        <v>307</v>
      </c>
      <c r="AY1380" s="1">
        <v>316</v>
      </c>
      <c r="AZ1380" s="4">
        <v>325</v>
      </c>
      <c r="BA1380" s="4">
        <v>335</v>
      </c>
      <c r="BB1380" s="4">
        <v>344</v>
      </c>
      <c r="BC1380" s="4">
        <v>353</v>
      </c>
      <c r="BD1380" s="4">
        <v>363</v>
      </c>
      <c r="BE1380" s="4">
        <v>372</v>
      </c>
      <c r="BF1380" s="4">
        <v>382</v>
      </c>
      <c r="BG1380" s="4">
        <v>391</v>
      </c>
      <c r="BH1380" s="4">
        <v>400</v>
      </c>
      <c r="BI1380" s="2">
        <v>410</v>
      </c>
      <c r="BJ1380" s="17" t="s">
        <v>0</v>
      </c>
    </row>
    <row r="1381" spans="1:62">
      <c r="A1381" s="4" t="s">
        <v>613</v>
      </c>
      <c r="B1381" s="14">
        <v>2</v>
      </c>
      <c r="C1381" s="14">
        <v>3</v>
      </c>
      <c r="D1381" s="14">
        <v>4</v>
      </c>
      <c r="E1381" s="14">
        <v>5</v>
      </c>
      <c r="F1381" s="14">
        <v>7</v>
      </c>
      <c r="G1381" s="14">
        <v>8</v>
      </c>
      <c r="H1381" s="14">
        <v>9</v>
      </c>
      <c r="I1381" s="4">
        <v>10</v>
      </c>
      <c r="J1381" s="15">
        <v>12</v>
      </c>
      <c r="K1381" s="1">
        <v>15</v>
      </c>
      <c r="L1381" s="4">
        <v>17</v>
      </c>
      <c r="M1381" s="4">
        <v>19</v>
      </c>
      <c r="N1381" s="4">
        <v>22</v>
      </c>
      <c r="O1381" s="4">
        <v>24</v>
      </c>
      <c r="P1381" s="4">
        <v>26</v>
      </c>
      <c r="Q1381" s="4">
        <v>29</v>
      </c>
      <c r="R1381" s="15">
        <v>36</v>
      </c>
      <c r="S1381" s="4">
        <v>43</v>
      </c>
      <c r="T1381" s="4">
        <v>50</v>
      </c>
      <c r="U1381" s="2">
        <v>57</v>
      </c>
      <c r="V1381" s="4">
        <v>64</v>
      </c>
      <c r="W1381" s="4">
        <v>71</v>
      </c>
      <c r="X1381" s="15">
        <v>82</v>
      </c>
      <c r="Y1381" s="4">
        <v>92</v>
      </c>
      <c r="Z1381" s="4">
        <v>103</v>
      </c>
      <c r="AA1381" s="4">
        <v>113</v>
      </c>
      <c r="AB1381" s="4">
        <v>124</v>
      </c>
      <c r="AC1381" s="4">
        <v>134</v>
      </c>
      <c r="AD1381" s="15">
        <v>145</v>
      </c>
      <c r="AE1381" s="1">
        <v>155</v>
      </c>
      <c r="AF1381" s="4">
        <v>166</v>
      </c>
      <c r="AG1381" s="4">
        <v>176</v>
      </c>
      <c r="AH1381" s="4">
        <v>187</v>
      </c>
      <c r="AI1381" s="4">
        <v>198</v>
      </c>
      <c r="AJ1381" s="4">
        <v>208</v>
      </c>
      <c r="AK1381" s="4">
        <v>219</v>
      </c>
      <c r="AL1381" s="4">
        <v>229</v>
      </c>
      <c r="AM1381" s="4">
        <v>240</v>
      </c>
      <c r="AN1381" s="4">
        <v>250</v>
      </c>
      <c r="AO1381" s="2">
        <v>261</v>
      </c>
      <c r="AP1381" s="4">
        <v>271</v>
      </c>
      <c r="AQ1381" s="4">
        <v>282</v>
      </c>
      <c r="AR1381" s="4">
        <v>292</v>
      </c>
      <c r="AS1381" s="4">
        <v>303</v>
      </c>
      <c r="AT1381" s="4">
        <v>313</v>
      </c>
      <c r="AU1381" s="4">
        <v>324</v>
      </c>
      <c r="AV1381" s="4">
        <v>334</v>
      </c>
      <c r="AW1381" s="4">
        <v>345</v>
      </c>
      <c r="AX1381" s="4">
        <v>355</v>
      </c>
      <c r="AY1381" s="1">
        <v>366</v>
      </c>
      <c r="AZ1381" s="4">
        <v>376</v>
      </c>
      <c r="BA1381" s="4">
        <v>387</v>
      </c>
      <c r="BB1381" s="4">
        <v>397</v>
      </c>
      <c r="BC1381" s="4">
        <v>408</v>
      </c>
      <c r="BD1381" s="4">
        <v>418</v>
      </c>
      <c r="BE1381" s="4">
        <v>429</v>
      </c>
      <c r="BF1381" s="4">
        <v>439</v>
      </c>
      <c r="BG1381" s="4">
        <v>450</v>
      </c>
      <c r="BH1381" s="4">
        <v>460</v>
      </c>
      <c r="BI1381" s="2">
        <v>471</v>
      </c>
      <c r="BJ1381" s="17" t="s">
        <v>0</v>
      </c>
    </row>
    <row r="1382" spans="1:62">
      <c r="A1382" s="4" t="s">
        <v>1027</v>
      </c>
      <c r="B1382" s="14">
        <v>33</v>
      </c>
      <c r="C1382" s="14">
        <v>35</v>
      </c>
      <c r="D1382" s="14">
        <v>37</v>
      </c>
      <c r="E1382" s="14">
        <v>38</v>
      </c>
      <c r="F1382" s="14">
        <v>40</v>
      </c>
      <c r="G1382" s="14">
        <v>41</v>
      </c>
      <c r="H1382" s="14">
        <v>41</v>
      </c>
      <c r="I1382" s="4">
        <v>42</v>
      </c>
      <c r="J1382" s="15">
        <v>43</v>
      </c>
      <c r="K1382" s="1">
        <v>43</v>
      </c>
      <c r="L1382" s="4">
        <v>44</v>
      </c>
      <c r="M1382" s="4">
        <v>44</v>
      </c>
      <c r="N1382" s="4">
        <v>45</v>
      </c>
      <c r="O1382" s="4">
        <v>45</v>
      </c>
      <c r="P1382" s="4">
        <v>45</v>
      </c>
      <c r="Q1382" s="4">
        <v>46</v>
      </c>
      <c r="R1382" s="15">
        <v>47</v>
      </c>
      <c r="S1382" s="4">
        <v>47</v>
      </c>
      <c r="T1382" s="4">
        <v>47</v>
      </c>
      <c r="U1382" s="2">
        <v>47</v>
      </c>
      <c r="V1382" s="4">
        <v>47</v>
      </c>
      <c r="W1382" s="4">
        <v>47</v>
      </c>
      <c r="X1382" s="15">
        <v>47</v>
      </c>
      <c r="Y1382" s="4">
        <v>47</v>
      </c>
      <c r="Z1382" s="4">
        <v>47</v>
      </c>
      <c r="AA1382" s="4">
        <v>47</v>
      </c>
      <c r="AB1382" s="4">
        <v>48</v>
      </c>
      <c r="AC1382" s="4">
        <v>48</v>
      </c>
      <c r="AD1382" s="15">
        <v>48</v>
      </c>
      <c r="AE1382" s="1">
        <v>48</v>
      </c>
      <c r="AF1382" s="4">
        <v>48</v>
      </c>
      <c r="AG1382" s="4">
        <v>48</v>
      </c>
      <c r="AH1382" s="4">
        <v>48</v>
      </c>
      <c r="AI1382" s="4">
        <v>48</v>
      </c>
      <c r="AJ1382" s="4">
        <v>48</v>
      </c>
      <c r="AK1382" s="4">
        <v>48</v>
      </c>
      <c r="AL1382" s="4">
        <v>48</v>
      </c>
      <c r="AM1382" s="4">
        <v>49</v>
      </c>
      <c r="AN1382" s="4">
        <v>49</v>
      </c>
      <c r="AO1382" s="2">
        <v>49</v>
      </c>
      <c r="AP1382" s="4">
        <v>49</v>
      </c>
      <c r="AQ1382" s="4">
        <v>49</v>
      </c>
      <c r="AR1382" s="4">
        <v>49</v>
      </c>
      <c r="AS1382" s="4">
        <v>49</v>
      </c>
      <c r="AT1382" s="4">
        <v>49</v>
      </c>
      <c r="AU1382" s="4">
        <v>49</v>
      </c>
      <c r="AV1382" s="4">
        <v>49</v>
      </c>
      <c r="AW1382" s="4">
        <v>49</v>
      </c>
      <c r="AX1382" s="4">
        <v>49</v>
      </c>
      <c r="AY1382" s="1">
        <v>49</v>
      </c>
      <c r="AZ1382" s="4">
        <v>49</v>
      </c>
      <c r="BA1382" s="4">
        <v>49</v>
      </c>
      <c r="BB1382" s="4">
        <v>49</v>
      </c>
      <c r="BC1382" s="4">
        <v>49</v>
      </c>
      <c r="BD1382" s="4">
        <v>49</v>
      </c>
      <c r="BE1382" s="4">
        <v>49</v>
      </c>
      <c r="BF1382" s="4">
        <v>49</v>
      </c>
      <c r="BG1382" s="4">
        <v>49</v>
      </c>
      <c r="BH1382" s="4">
        <v>49</v>
      </c>
      <c r="BI1382" s="2">
        <v>50</v>
      </c>
      <c r="BJ1382" s="17" t="s">
        <v>0</v>
      </c>
    </row>
    <row r="1383" spans="1:62">
      <c r="A1383" s="4" t="s">
        <v>543</v>
      </c>
      <c r="B1383" s="14">
        <v>11</v>
      </c>
      <c r="C1383" s="14">
        <v>11.5</v>
      </c>
      <c r="D1383" s="14">
        <v>12</v>
      </c>
      <c r="E1383" s="14">
        <v>12.5</v>
      </c>
      <c r="F1383" s="14">
        <v>13</v>
      </c>
      <c r="G1383" s="14">
        <v>13.5</v>
      </c>
      <c r="H1383" s="14">
        <v>14</v>
      </c>
      <c r="I1383" s="4">
        <v>14.5</v>
      </c>
      <c r="J1383" s="15">
        <v>15</v>
      </c>
      <c r="K1383" s="1">
        <v>15.5</v>
      </c>
      <c r="L1383" s="4">
        <v>16</v>
      </c>
      <c r="M1383" s="4">
        <v>16.5</v>
      </c>
      <c r="N1383" s="4">
        <v>17</v>
      </c>
      <c r="O1383" s="4">
        <v>17.5</v>
      </c>
      <c r="P1383" s="4">
        <v>18</v>
      </c>
      <c r="Q1383" s="4">
        <v>18.5</v>
      </c>
      <c r="R1383" s="15">
        <v>19</v>
      </c>
      <c r="S1383" s="4">
        <v>19.5</v>
      </c>
      <c r="T1383" s="4">
        <v>20</v>
      </c>
      <c r="U1383" s="2">
        <v>20.5</v>
      </c>
      <c r="V1383" s="4">
        <v>21</v>
      </c>
      <c r="W1383" s="4">
        <v>21.5</v>
      </c>
      <c r="X1383" s="15">
        <v>22</v>
      </c>
      <c r="Y1383" s="4">
        <v>22.5</v>
      </c>
      <c r="Z1383" s="4">
        <v>23</v>
      </c>
      <c r="AA1383" s="4">
        <v>23.5</v>
      </c>
      <c r="AB1383" s="4">
        <v>24</v>
      </c>
      <c r="AC1383" s="4">
        <v>24.5</v>
      </c>
      <c r="AD1383" s="15">
        <v>25</v>
      </c>
      <c r="AE1383" s="1">
        <v>25.5</v>
      </c>
      <c r="AF1383" s="4">
        <v>26</v>
      </c>
      <c r="AG1383" s="4">
        <v>26.5</v>
      </c>
      <c r="AH1383" s="4">
        <v>27</v>
      </c>
      <c r="AI1383" s="4">
        <v>27.5</v>
      </c>
      <c r="AJ1383" s="4">
        <v>28</v>
      </c>
      <c r="AK1383" s="4">
        <v>28.5</v>
      </c>
      <c r="AL1383" s="4">
        <v>29</v>
      </c>
      <c r="AM1383" s="4">
        <v>29.5</v>
      </c>
      <c r="AN1383" s="4">
        <v>30</v>
      </c>
      <c r="AO1383" s="2">
        <v>30.5</v>
      </c>
      <c r="AP1383" s="4">
        <v>31</v>
      </c>
      <c r="AQ1383" s="4">
        <v>31.5</v>
      </c>
      <c r="AR1383" s="4">
        <v>32</v>
      </c>
      <c r="AS1383" s="4">
        <v>32.5</v>
      </c>
      <c r="AT1383" s="4">
        <v>33</v>
      </c>
      <c r="AU1383" s="4">
        <v>33.5</v>
      </c>
      <c r="AV1383" s="4">
        <v>34</v>
      </c>
      <c r="AW1383" s="4">
        <v>34.5</v>
      </c>
      <c r="AX1383" s="4">
        <v>35</v>
      </c>
      <c r="AY1383" s="1">
        <v>35.5</v>
      </c>
      <c r="AZ1383" s="4">
        <v>36</v>
      </c>
      <c r="BA1383" s="4">
        <v>36.5</v>
      </c>
      <c r="BB1383" s="4">
        <v>37</v>
      </c>
      <c r="BC1383" s="4">
        <v>37.5</v>
      </c>
      <c r="BD1383" s="4">
        <v>38</v>
      </c>
      <c r="BE1383" s="4">
        <v>38.5</v>
      </c>
      <c r="BF1383" s="4">
        <v>39</v>
      </c>
      <c r="BG1383" s="4">
        <v>39.5</v>
      </c>
      <c r="BH1383" s="4">
        <v>40</v>
      </c>
      <c r="BI1383" s="2">
        <v>40.5</v>
      </c>
      <c r="BJ1383" s="17" t="s">
        <v>0</v>
      </c>
    </row>
    <row r="1384" spans="1:62">
      <c r="A1384" s="4" t="s">
        <v>3</v>
      </c>
      <c r="B1384" s="14"/>
      <c r="C1384" s="14"/>
      <c r="D1384" s="14"/>
      <c r="E1384" s="14"/>
      <c r="F1384" s="14"/>
      <c r="G1384" s="14"/>
      <c r="H1384" s="14"/>
      <c r="J1384" s="15"/>
      <c r="R1384" s="15"/>
      <c r="X1384" s="15"/>
      <c r="AD1384" s="15"/>
      <c r="BJ1384" s="17"/>
    </row>
    <row r="1385" spans="1:62">
      <c r="A1385" s="4" t="s">
        <v>1028</v>
      </c>
      <c r="B1385" s="14"/>
      <c r="C1385" s="14"/>
      <c r="D1385" s="14"/>
      <c r="E1385" s="14"/>
      <c r="F1385" s="14"/>
      <c r="G1385" s="14"/>
      <c r="H1385" s="14"/>
      <c r="J1385" s="15"/>
      <c r="R1385" s="15"/>
      <c r="X1385" s="15"/>
      <c r="AD1385" s="15"/>
      <c r="BJ1385" s="17"/>
    </row>
    <row r="1386" spans="1:62">
      <c r="A1386" s="4" t="s">
        <v>602</v>
      </c>
      <c r="B1386" s="14">
        <v>7</v>
      </c>
      <c r="C1386" s="14">
        <v>16</v>
      </c>
      <c r="D1386" s="14">
        <v>25</v>
      </c>
      <c r="E1386" s="14">
        <v>34</v>
      </c>
      <c r="F1386" s="14">
        <v>43</v>
      </c>
      <c r="G1386" s="14">
        <v>52</v>
      </c>
      <c r="H1386" s="14">
        <v>61</v>
      </c>
      <c r="I1386" s="4">
        <v>70</v>
      </c>
      <c r="J1386" s="15">
        <v>88</v>
      </c>
      <c r="K1386" s="1">
        <v>106</v>
      </c>
      <c r="L1386" s="4">
        <v>124</v>
      </c>
      <c r="M1386" s="4">
        <v>142</v>
      </c>
      <c r="N1386" s="4">
        <v>160</v>
      </c>
      <c r="O1386" s="4">
        <v>178</v>
      </c>
      <c r="P1386" s="4">
        <v>196</v>
      </c>
      <c r="Q1386" s="4">
        <v>214</v>
      </c>
      <c r="R1386" s="15">
        <v>250</v>
      </c>
      <c r="S1386" s="4">
        <v>286</v>
      </c>
      <c r="T1386" s="4">
        <v>322</v>
      </c>
      <c r="U1386" s="2">
        <v>358</v>
      </c>
      <c r="V1386" s="4">
        <v>394</v>
      </c>
      <c r="W1386" s="4">
        <v>430</v>
      </c>
      <c r="X1386" s="15">
        <v>483</v>
      </c>
      <c r="Y1386" s="4">
        <v>537</v>
      </c>
      <c r="Z1386" s="4">
        <v>591</v>
      </c>
      <c r="AA1386" s="4">
        <v>645</v>
      </c>
      <c r="AB1386" s="4">
        <v>699</v>
      </c>
      <c r="AC1386" s="4">
        <v>753</v>
      </c>
      <c r="AD1386" s="15">
        <v>807</v>
      </c>
      <c r="AE1386" s="1">
        <v>861</v>
      </c>
      <c r="AF1386" s="4">
        <v>915</v>
      </c>
      <c r="AG1386" s="4">
        <v>969</v>
      </c>
      <c r="AH1386" s="4">
        <v>1023</v>
      </c>
      <c r="AI1386" s="4">
        <v>1076</v>
      </c>
      <c r="AJ1386" s="4">
        <v>1130</v>
      </c>
      <c r="AK1386" s="4">
        <v>1184</v>
      </c>
      <c r="AL1386" s="4">
        <v>1238</v>
      </c>
      <c r="AM1386" s="4">
        <v>1292</v>
      </c>
      <c r="AN1386" s="4">
        <v>1346</v>
      </c>
      <c r="AO1386" s="2">
        <v>1400</v>
      </c>
      <c r="AP1386" s="4">
        <v>1454</v>
      </c>
      <c r="AQ1386" s="4">
        <v>1508</v>
      </c>
      <c r="AR1386" s="4">
        <v>1562</v>
      </c>
      <c r="AS1386" s="4">
        <v>1616</v>
      </c>
      <c r="AT1386" s="4">
        <v>1669</v>
      </c>
      <c r="AU1386" s="4">
        <v>1723</v>
      </c>
      <c r="AV1386" s="4">
        <v>1777</v>
      </c>
      <c r="AW1386" s="4">
        <v>1831</v>
      </c>
      <c r="AX1386" s="4">
        <v>1885</v>
      </c>
      <c r="AY1386" s="1">
        <v>1939</v>
      </c>
      <c r="AZ1386" s="4">
        <v>1993</v>
      </c>
      <c r="BA1386" s="4">
        <v>2047</v>
      </c>
      <c r="BB1386" s="4">
        <v>2101</v>
      </c>
      <c r="BC1386" s="4">
        <v>2155</v>
      </c>
      <c r="BD1386" s="4">
        <v>2208</v>
      </c>
      <c r="BE1386" s="4">
        <v>2262</v>
      </c>
      <c r="BF1386" s="4">
        <v>2316</v>
      </c>
      <c r="BG1386" s="4">
        <v>2370</v>
      </c>
      <c r="BH1386" s="4">
        <v>2424</v>
      </c>
      <c r="BI1386" s="2">
        <v>2478</v>
      </c>
      <c r="BJ1386" s="17" t="s">
        <v>0</v>
      </c>
    </row>
    <row r="1387" spans="1:62">
      <c r="A1387" s="4" t="s">
        <v>603</v>
      </c>
      <c r="B1387" s="14">
        <v>13</v>
      </c>
      <c r="C1387" s="14">
        <v>22</v>
      </c>
      <c r="D1387" s="14">
        <v>32</v>
      </c>
      <c r="E1387" s="14">
        <v>41</v>
      </c>
      <c r="F1387" s="14">
        <v>50</v>
      </c>
      <c r="G1387" s="14">
        <v>60</v>
      </c>
      <c r="H1387" s="14">
        <v>69</v>
      </c>
      <c r="I1387" s="4">
        <v>78</v>
      </c>
      <c r="J1387" s="15">
        <v>97</v>
      </c>
      <c r="K1387" s="1">
        <v>116</v>
      </c>
      <c r="L1387" s="4">
        <v>135</v>
      </c>
      <c r="M1387" s="4">
        <v>153</v>
      </c>
      <c r="N1387" s="4">
        <v>172</v>
      </c>
      <c r="O1387" s="4">
        <v>191</v>
      </c>
      <c r="P1387" s="4">
        <v>210</v>
      </c>
      <c r="Q1387" s="4">
        <v>228</v>
      </c>
      <c r="R1387" s="15">
        <v>266</v>
      </c>
      <c r="S1387" s="4">
        <v>303</v>
      </c>
      <c r="T1387" s="4">
        <v>341</v>
      </c>
      <c r="U1387" s="2">
        <v>378</v>
      </c>
      <c r="V1387" s="4">
        <v>416</v>
      </c>
      <c r="W1387" s="4">
        <v>453</v>
      </c>
      <c r="X1387" s="15">
        <v>510</v>
      </c>
      <c r="Y1387" s="4">
        <v>566</v>
      </c>
      <c r="Z1387" s="4">
        <v>622</v>
      </c>
      <c r="AA1387" s="4">
        <v>678</v>
      </c>
      <c r="AB1387" s="4">
        <v>735</v>
      </c>
      <c r="AC1387" s="4">
        <v>791</v>
      </c>
      <c r="AD1387" s="15">
        <v>847</v>
      </c>
      <c r="AE1387" s="1">
        <v>903</v>
      </c>
      <c r="AF1387" s="4">
        <v>960</v>
      </c>
      <c r="AG1387" s="4">
        <v>1016</v>
      </c>
      <c r="AH1387" s="4">
        <v>1072</v>
      </c>
      <c r="AI1387" s="4">
        <v>1128</v>
      </c>
      <c r="AJ1387" s="4">
        <v>1185</v>
      </c>
      <c r="AK1387" s="4">
        <v>1241</v>
      </c>
      <c r="AL1387" s="4">
        <v>1297</v>
      </c>
      <c r="AM1387" s="4">
        <v>1353</v>
      </c>
      <c r="AN1387" s="4">
        <v>1410</v>
      </c>
      <c r="AO1387" s="2">
        <v>1466</v>
      </c>
      <c r="AP1387" s="4">
        <v>1522</v>
      </c>
      <c r="AQ1387" s="4">
        <v>1578</v>
      </c>
      <c r="AR1387" s="4">
        <v>1635</v>
      </c>
      <c r="AS1387" s="4">
        <v>1691</v>
      </c>
      <c r="AT1387" s="4">
        <v>1747</v>
      </c>
      <c r="AU1387" s="4">
        <v>1803</v>
      </c>
      <c r="AV1387" s="4">
        <v>1860</v>
      </c>
      <c r="AW1387" s="4">
        <v>1916</v>
      </c>
      <c r="AX1387" s="4">
        <v>1972</v>
      </c>
      <c r="AY1387" s="1">
        <v>2028</v>
      </c>
      <c r="AZ1387" s="4">
        <v>2085</v>
      </c>
      <c r="BA1387" s="4">
        <v>2141</v>
      </c>
      <c r="BB1387" s="4">
        <v>2197</v>
      </c>
      <c r="BC1387" s="4">
        <v>2253</v>
      </c>
      <c r="BD1387" s="4">
        <v>2310</v>
      </c>
      <c r="BE1387" s="4">
        <v>2366</v>
      </c>
      <c r="BF1387" s="4">
        <v>2422</v>
      </c>
      <c r="BG1387" s="4">
        <v>2478</v>
      </c>
      <c r="BH1387" s="4">
        <v>2535</v>
      </c>
      <c r="BI1387" s="2">
        <v>2591</v>
      </c>
      <c r="BJ1387" s="17" t="s">
        <v>0</v>
      </c>
    </row>
    <row r="1388" spans="1:62">
      <c r="A1388" s="4" t="s">
        <v>1029</v>
      </c>
      <c r="B1388" s="14">
        <v>-5</v>
      </c>
      <c r="C1388" s="14">
        <v>-6</v>
      </c>
      <c r="D1388" s="14">
        <v>-7</v>
      </c>
      <c r="E1388" s="14">
        <v>-8</v>
      </c>
      <c r="F1388" s="14">
        <v>-9</v>
      </c>
      <c r="G1388" s="14">
        <v>-10</v>
      </c>
      <c r="H1388" s="14">
        <v>-11</v>
      </c>
      <c r="I1388" s="4">
        <v>-12</v>
      </c>
      <c r="J1388" s="15">
        <v>-13</v>
      </c>
      <c r="K1388" s="1">
        <v>-14</v>
      </c>
      <c r="L1388" s="4">
        <v>-15</v>
      </c>
      <c r="M1388" s="4">
        <v>-16</v>
      </c>
      <c r="N1388" s="4">
        <v>-17</v>
      </c>
      <c r="O1388" s="4">
        <v>-18</v>
      </c>
      <c r="P1388" s="4">
        <v>-19</v>
      </c>
      <c r="Q1388" s="4">
        <v>-20</v>
      </c>
      <c r="R1388" s="15">
        <v>-21</v>
      </c>
      <c r="S1388" s="4">
        <v>-22</v>
      </c>
      <c r="T1388" s="4">
        <v>-23</v>
      </c>
      <c r="U1388" s="2">
        <v>-24</v>
      </c>
      <c r="V1388" s="4">
        <v>-25</v>
      </c>
      <c r="W1388" s="4">
        <v>-26</v>
      </c>
      <c r="X1388" s="15">
        <v>-27</v>
      </c>
      <c r="Y1388" s="4">
        <v>-28</v>
      </c>
      <c r="Z1388" s="4">
        <v>-29</v>
      </c>
      <c r="AA1388" s="4">
        <v>-30</v>
      </c>
      <c r="AB1388" s="4">
        <v>-31</v>
      </c>
      <c r="AC1388" s="4">
        <v>-32</v>
      </c>
      <c r="AD1388" s="15">
        <v>-33</v>
      </c>
      <c r="AE1388" s="1">
        <v>-34</v>
      </c>
      <c r="AF1388" s="4">
        <v>-35</v>
      </c>
      <c r="AG1388" s="4">
        <v>-36</v>
      </c>
      <c r="AH1388" s="4">
        <v>-37</v>
      </c>
      <c r="AI1388" s="4">
        <v>-38</v>
      </c>
      <c r="AJ1388" s="4">
        <v>-39</v>
      </c>
      <c r="AK1388" s="4">
        <v>-40</v>
      </c>
      <c r="AL1388" s="4">
        <v>-41</v>
      </c>
      <c r="AM1388" s="4">
        <v>-42</v>
      </c>
      <c r="AN1388" s="4">
        <v>-43</v>
      </c>
      <c r="AO1388" s="2">
        <v>-44</v>
      </c>
      <c r="AP1388" s="4">
        <v>-45</v>
      </c>
      <c r="AQ1388" s="4">
        <v>-46</v>
      </c>
      <c r="AR1388" s="4">
        <v>-47</v>
      </c>
      <c r="AS1388" s="4">
        <v>-48</v>
      </c>
      <c r="AT1388" s="4">
        <v>-49</v>
      </c>
      <c r="AU1388" s="4">
        <v>-50</v>
      </c>
      <c r="AV1388" s="4">
        <v>-50</v>
      </c>
      <c r="AW1388" s="4">
        <v>-50</v>
      </c>
      <c r="AX1388" s="4">
        <v>-50</v>
      </c>
      <c r="AY1388" s="1">
        <v>-50</v>
      </c>
      <c r="AZ1388" s="4">
        <v>-50</v>
      </c>
      <c r="BA1388" s="4">
        <v>-50</v>
      </c>
      <c r="BB1388" s="4">
        <v>-50</v>
      </c>
      <c r="BC1388" s="4">
        <v>-50</v>
      </c>
      <c r="BD1388" s="4">
        <v>-50</v>
      </c>
      <c r="BE1388" s="4">
        <v>-50</v>
      </c>
      <c r="BF1388" s="4">
        <v>-50</v>
      </c>
      <c r="BG1388" s="4">
        <v>-50</v>
      </c>
      <c r="BH1388" s="4">
        <v>-50</v>
      </c>
      <c r="BI1388" s="2">
        <v>-50</v>
      </c>
      <c r="BJ1388" s="17" t="s">
        <v>0</v>
      </c>
    </row>
    <row r="1389" spans="1:62">
      <c r="A1389" s="4" t="s">
        <v>1030</v>
      </c>
      <c r="B1389" s="14">
        <v>2</v>
      </c>
      <c r="C1389" s="14">
        <v>2</v>
      </c>
      <c r="D1389" s="14">
        <v>2.6</v>
      </c>
      <c r="E1389" s="14">
        <v>3.3</v>
      </c>
      <c r="F1389" s="14">
        <v>4</v>
      </c>
      <c r="G1389" s="14">
        <v>4</v>
      </c>
      <c r="H1389" s="14">
        <v>4.5999999999999996</v>
      </c>
      <c r="I1389" s="4">
        <v>5.3</v>
      </c>
      <c r="J1389" s="15">
        <v>6</v>
      </c>
      <c r="K1389" s="1">
        <v>6</v>
      </c>
      <c r="L1389" s="4">
        <v>6.6</v>
      </c>
      <c r="M1389" s="4">
        <v>7.3</v>
      </c>
      <c r="N1389" s="4">
        <v>8</v>
      </c>
      <c r="O1389" s="4">
        <v>8</v>
      </c>
      <c r="P1389" s="4">
        <v>8.6</v>
      </c>
      <c r="Q1389" s="4">
        <v>9.3000000000000007</v>
      </c>
      <c r="R1389" s="15">
        <v>10</v>
      </c>
      <c r="S1389" s="4">
        <v>10</v>
      </c>
      <c r="T1389" s="4">
        <v>10.6</v>
      </c>
      <c r="U1389" s="2">
        <v>11.3</v>
      </c>
      <c r="V1389" s="4">
        <v>12</v>
      </c>
      <c r="W1389" s="4">
        <v>12</v>
      </c>
      <c r="X1389" s="15">
        <v>12.6</v>
      </c>
      <c r="Y1389" s="4">
        <v>13.3</v>
      </c>
      <c r="Z1389" s="4">
        <v>14</v>
      </c>
      <c r="AA1389" s="4">
        <v>14</v>
      </c>
      <c r="AB1389" s="4">
        <v>14.6</v>
      </c>
      <c r="AC1389" s="4">
        <v>15.3</v>
      </c>
      <c r="AD1389" s="15">
        <v>16</v>
      </c>
      <c r="AE1389" s="1">
        <v>16</v>
      </c>
      <c r="AF1389" s="4">
        <v>16.600000000000001</v>
      </c>
      <c r="AG1389" s="4">
        <v>17.3</v>
      </c>
      <c r="AH1389" s="4">
        <v>18</v>
      </c>
      <c r="AI1389" s="4">
        <v>18</v>
      </c>
      <c r="AJ1389" s="4">
        <v>18.600000000000001</v>
      </c>
      <c r="AK1389" s="4">
        <v>19.3</v>
      </c>
      <c r="AL1389" s="4">
        <v>20</v>
      </c>
      <c r="AM1389" s="4">
        <v>20</v>
      </c>
      <c r="AN1389" s="4">
        <v>20.6</v>
      </c>
      <c r="AO1389" s="2">
        <v>21.3</v>
      </c>
      <c r="AP1389" s="4">
        <v>22</v>
      </c>
      <c r="AQ1389" s="4">
        <v>22</v>
      </c>
      <c r="AR1389" s="4">
        <v>22.6</v>
      </c>
      <c r="AS1389" s="4">
        <v>23.3</v>
      </c>
      <c r="AT1389" s="4">
        <v>24</v>
      </c>
      <c r="AU1389" s="4">
        <v>24</v>
      </c>
      <c r="AV1389" s="4">
        <v>24.6</v>
      </c>
      <c r="AW1389" s="4">
        <v>25.3</v>
      </c>
      <c r="AX1389" s="4">
        <v>26</v>
      </c>
      <c r="AY1389" s="1">
        <v>26</v>
      </c>
      <c r="AZ1389" s="4">
        <v>26.6</v>
      </c>
      <c r="BA1389" s="4">
        <v>27.3</v>
      </c>
      <c r="BB1389" s="4">
        <v>28</v>
      </c>
      <c r="BC1389" s="4">
        <v>28</v>
      </c>
      <c r="BD1389" s="4">
        <v>28.6</v>
      </c>
      <c r="BE1389" s="4">
        <v>29.3</v>
      </c>
      <c r="BF1389" s="4">
        <v>30</v>
      </c>
      <c r="BG1389" s="4">
        <v>30</v>
      </c>
      <c r="BH1389" s="4">
        <v>30.6</v>
      </c>
      <c r="BI1389" s="2">
        <v>31.3</v>
      </c>
      <c r="BJ1389" s="17" t="s">
        <v>0</v>
      </c>
    </row>
    <row r="1390" spans="1:62">
      <c r="A1390" s="4" t="s">
        <v>543</v>
      </c>
      <c r="B1390" s="14">
        <v>1</v>
      </c>
      <c r="C1390" s="14">
        <v>1</v>
      </c>
      <c r="D1390" s="14">
        <v>2</v>
      </c>
      <c r="E1390" s="14">
        <v>2</v>
      </c>
      <c r="F1390" s="14">
        <v>3</v>
      </c>
      <c r="G1390" s="14">
        <v>3</v>
      </c>
      <c r="H1390" s="14">
        <v>4</v>
      </c>
      <c r="I1390" s="4">
        <v>4</v>
      </c>
      <c r="J1390" s="15">
        <v>5</v>
      </c>
      <c r="K1390" s="1">
        <v>5</v>
      </c>
      <c r="L1390" s="4">
        <v>6</v>
      </c>
      <c r="M1390" s="4">
        <v>6</v>
      </c>
      <c r="N1390" s="4">
        <v>7</v>
      </c>
      <c r="O1390" s="4">
        <v>7</v>
      </c>
      <c r="P1390" s="4">
        <v>8</v>
      </c>
      <c r="Q1390" s="4">
        <v>8</v>
      </c>
      <c r="R1390" s="15">
        <v>9</v>
      </c>
      <c r="S1390" s="4">
        <v>9</v>
      </c>
      <c r="T1390" s="4">
        <v>10</v>
      </c>
      <c r="U1390" s="2">
        <v>10</v>
      </c>
      <c r="V1390" s="4">
        <v>11</v>
      </c>
      <c r="W1390" s="4">
        <v>11</v>
      </c>
      <c r="X1390" s="15">
        <v>12</v>
      </c>
      <c r="Y1390" s="4">
        <v>12</v>
      </c>
      <c r="Z1390" s="4">
        <v>13</v>
      </c>
      <c r="AA1390" s="4">
        <v>13</v>
      </c>
      <c r="AB1390" s="4">
        <v>14</v>
      </c>
      <c r="AC1390" s="4">
        <v>14</v>
      </c>
      <c r="AD1390" s="15">
        <v>15</v>
      </c>
      <c r="AE1390" s="1">
        <v>15</v>
      </c>
      <c r="AF1390" s="4">
        <v>16</v>
      </c>
      <c r="AG1390" s="4">
        <v>16</v>
      </c>
      <c r="AH1390" s="4">
        <v>17</v>
      </c>
      <c r="AI1390" s="4">
        <v>17</v>
      </c>
      <c r="AJ1390" s="4">
        <v>18</v>
      </c>
      <c r="AK1390" s="4">
        <v>18</v>
      </c>
      <c r="AL1390" s="4">
        <v>19</v>
      </c>
      <c r="AM1390" s="4">
        <v>19</v>
      </c>
      <c r="AN1390" s="4">
        <v>20</v>
      </c>
      <c r="AO1390" s="2">
        <v>20</v>
      </c>
      <c r="AP1390" s="4">
        <v>21</v>
      </c>
      <c r="AQ1390" s="4">
        <v>21</v>
      </c>
      <c r="AR1390" s="4">
        <v>22</v>
      </c>
      <c r="AS1390" s="4">
        <v>22</v>
      </c>
      <c r="AT1390" s="4">
        <v>23</v>
      </c>
      <c r="AU1390" s="4">
        <v>23</v>
      </c>
      <c r="AV1390" s="4">
        <v>24</v>
      </c>
      <c r="AW1390" s="4">
        <v>24</v>
      </c>
      <c r="AX1390" s="4">
        <v>25</v>
      </c>
      <c r="AY1390" s="1">
        <v>25</v>
      </c>
      <c r="AZ1390" s="4">
        <v>26</v>
      </c>
      <c r="BA1390" s="4">
        <v>26</v>
      </c>
      <c r="BB1390" s="4">
        <v>27</v>
      </c>
      <c r="BC1390" s="4">
        <v>27</v>
      </c>
      <c r="BD1390" s="4">
        <v>28</v>
      </c>
      <c r="BE1390" s="4">
        <v>28</v>
      </c>
      <c r="BF1390" s="4">
        <v>29</v>
      </c>
      <c r="BG1390" s="4">
        <v>29</v>
      </c>
      <c r="BH1390" s="4">
        <v>30</v>
      </c>
      <c r="BI1390" s="2">
        <v>30</v>
      </c>
      <c r="BJ1390" s="17" t="s">
        <v>0</v>
      </c>
    </row>
    <row r="1391" spans="1:62">
      <c r="A1391" s="4" t="s">
        <v>3</v>
      </c>
      <c r="B1391" s="14"/>
      <c r="C1391" s="14"/>
      <c r="D1391" s="14"/>
      <c r="E1391" s="14"/>
      <c r="F1391" s="14"/>
      <c r="G1391" s="14"/>
      <c r="H1391" s="14"/>
      <c r="J1391" s="15"/>
      <c r="R1391" s="15"/>
      <c r="X1391" s="15"/>
      <c r="AD1391" s="15"/>
      <c r="BJ1391" s="17"/>
    </row>
    <row r="1392" spans="1:62">
      <c r="A1392" s="4" t="s">
        <v>1031</v>
      </c>
      <c r="B1392" s="14"/>
      <c r="C1392" s="14"/>
      <c r="D1392" s="14"/>
      <c r="E1392" s="14"/>
      <c r="F1392" s="14"/>
      <c r="G1392" s="14"/>
      <c r="H1392" s="14"/>
      <c r="J1392" s="15"/>
      <c r="R1392" s="15"/>
      <c r="X1392" s="15"/>
      <c r="AD1392" s="15"/>
      <c r="BJ1392" s="17"/>
    </row>
    <row r="1393" spans="1:62">
      <c r="A1393" s="4" t="s">
        <v>565</v>
      </c>
      <c r="B1393" s="14" t="s">
        <v>0</v>
      </c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602</v>
      </c>
      <c r="B1394" s="14">
        <v>6</v>
      </c>
      <c r="C1394" s="14">
        <v>12</v>
      </c>
      <c r="D1394" s="14">
        <v>19</v>
      </c>
      <c r="E1394" s="14">
        <v>25</v>
      </c>
      <c r="F1394" s="14">
        <v>32</v>
      </c>
      <c r="G1394" s="14">
        <v>38</v>
      </c>
      <c r="H1394" s="14">
        <v>45</v>
      </c>
      <c r="I1394" s="4">
        <v>51</v>
      </c>
      <c r="J1394" s="15">
        <v>63</v>
      </c>
      <c r="K1394" s="1">
        <v>74</v>
      </c>
      <c r="L1394" s="4">
        <v>86</v>
      </c>
      <c r="M1394" s="4">
        <v>97</v>
      </c>
      <c r="N1394" s="4">
        <v>109</v>
      </c>
      <c r="O1394" s="4">
        <v>120</v>
      </c>
      <c r="P1394" s="4">
        <v>132</v>
      </c>
      <c r="Q1394" s="4">
        <v>143</v>
      </c>
      <c r="R1394" s="15">
        <v>157</v>
      </c>
      <c r="S1394" s="4">
        <v>171</v>
      </c>
      <c r="T1394" s="4">
        <v>185</v>
      </c>
      <c r="U1394" s="2">
        <v>199</v>
      </c>
      <c r="V1394" s="4">
        <v>213</v>
      </c>
      <c r="W1394" s="4">
        <v>227</v>
      </c>
      <c r="X1394" s="15">
        <v>244</v>
      </c>
      <c r="Y1394" s="4">
        <v>260</v>
      </c>
      <c r="Z1394" s="4">
        <v>277</v>
      </c>
      <c r="AA1394" s="4">
        <v>293</v>
      </c>
      <c r="AB1394" s="4">
        <v>310</v>
      </c>
      <c r="AC1394" s="4">
        <v>326</v>
      </c>
      <c r="AD1394" s="15">
        <v>345</v>
      </c>
      <c r="AE1394" s="1">
        <v>364</v>
      </c>
      <c r="AF1394" s="4">
        <v>383</v>
      </c>
      <c r="AG1394" s="4">
        <v>402</v>
      </c>
      <c r="AH1394" s="4">
        <v>421</v>
      </c>
      <c r="AI1394" s="4">
        <v>440</v>
      </c>
      <c r="AJ1394" s="4">
        <v>459</v>
      </c>
      <c r="AK1394" s="4">
        <v>478</v>
      </c>
      <c r="AL1394" s="4">
        <v>497</v>
      </c>
      <c r="AM1394" s="4">
        <v>516</v>
      </c>
      <c r="AN1394" s="4">
        <v>535</v>
      </c>
      <c r="AO1394" s="2">
        <v>554</v>
      </c>
      <c r="AP1394" s="4">
        <v>573</v>
      </c>
      <c r="AQ1394" s="4">
        <v>592</v>
      </c>
      <c r="AR1394" s="4">
        <v>611</v>
      </c>
      <c r="AS1394" s="4">
        <v>630</v>
      </c>
      <c r="AT1394" s="4">
        <v>649</v>
      </c>
      <c r="AU1394" s="4">
        <v>668</v>
      </c>
      <c r="AV1394" s="4">
        <v>687</v>
      </c>
      <c r="AW1394" s="4">
        <v>706</v>
      </c>
      <c r="AX1394" s="4">
        <v>725</v>
      </c>
      <c r="AY1394" s="1">
        <v>744</v>
      </c>
      <c r="AZ1394" s="4">
        <v>763</v>
      </c>
      <c r="BA1394" s="4">
        <v>782</v>
      </c>
      <c r="BB1394" s="4">
        <v>801</v>
      </c>
      <c r="BC1394" s="4">
        <v>820</v>
      </c>
      <c r="BD1394" s="4">
        <v>839</v>
      </c>
      <c r="BE1394" s="4">
        <v>858</v>
      </c>
      <c r="BF1394" s="4">
        <v>877</v>
      </c>
      <c r="BG1394" s="4">
        <v>896</v>
      </c>
      <c r="BH1394" s="4">
        <v>915</v>
      </c>
      <c r="BI1394" s="2">
        <v>934</v>
      </c>
      <c r="BJ1394" s="17" t="s">
        <v>0</v>
      </c>
    </row>
    <row r="1395" spans="1:62">
      <c r="A1395" s="4" t="s">
        <v>603</v>
      </c>
      <c r="B1395" s="14">
        <v>14</v>
      </c>
      <c r="C1395" s="14">
        <v>21</v>
      </c>
      <c r="D1395" s="14">
        <v>29</v>
      </c>
      <c r="E1395" s="14">
        <v>36</v>
      </c>
      <c r="F1395" s="14">
        <v>44</v>
      </c>
      <c r="G1395" s="14">
        <v>51</v>
      </c>
      <c r="H1395" s="14">
        <v>59</v>
      </c>
      <c r="I1395" s="4">
        <v>66</v>
      </c>
      <c r="J1395" s="15">
        <v>79</v>
      </c>
      <c r="K1395" s="1">
        <v>91</v>
      </c>
      <c r="L1395" s="4">
        <v>104</v>
      </c>
      <c r="M1395" s="4">
        <v>116</v>
      </c>
      <c r="N1395" s="4">
        <v>129</v>
      </c>
      <c r="O1395" s="4">
        <v>141</v>
      </c>
      <c r="P1395" s="4">
        <v>154</v>
      </c>
      <c r="Q1395" s="4">
        <v>166</v>
      </c>
      <c r="R1395" s="15">
        <v>181</v>
      </c>
      <c r="S1395" s="4">
        <v>196</v>
      </c>
      <c r="T1395" s="4">
        <v>211</v>
      </c>
      <c r="U1395" s="2">
        <v>226</v>
      </c>
      <c r="V1395" s="4">
        <v>241</v>
      </c>
      <c r="W1395" s="4">
        <v>256</v>
      </c>
      <c r="X1395" s="15">
        <v>274</v>
      </c>
      <c r="Y1395" s="4">
        <v>291</v>
      </c>
      <c r="Z1395" s="4">
        <v>309</v>
      </c>
      <c r="AA1395" s="4">
        <v>326</v>
      </c>
      <c r="AB1395" s="4">
        <v>344</v>
      </c>
      <c r="AC1395" s="4">
        <v>361</v>
      </c>
      <c r="AD1395" s="15">
        <v>381</v>
      </c>
      <c r="AE1395" s="1">
        <v>401</v>
      </c>
      <c r="AF1395" s="4">
        <v>421</v>
      </c>
      <c r="AG1395" s="4">
        <v>441</v>
      </c>
      <c r="AH1395" s="4">
        <v>461</v>
      </c>
      <c r="AI1395" s="4">
        <v>481</v>
      </c>
      <c r="AJ1395" s="4">
        <v>501</v>
      </c>
      <c r="AK1395" s="4">
        <v>521</v>
      </c>
      <c r="AL1395" s="4">
        <v>541</v>
      </c>
      <c r="AM1395" s="4">
        <v>561</v>
      </c>
      <c r="AN1395" s="4">
        <v>581</v>
      </c>
      <c r="AO1395" s="2">
        <v>601</v>
      </c>
      <c r="AP1395" s="4">
        <v>621</v>
      </c>
      <c r="AQ1395" s="4">
        <v>641</v>
      </c>
      <c r="AR1395" s="4">
        <v>661</v>
      </c>
      <c r="AS1395" s="4">
        <v>681</v>
      </c>
      <c r="AT1395" s="4">
        <v>701</v>
      </c>
      <c r="AU1395" s="4">
        <v>721</v>
      </c>
      <c r="AV1395" s="4">
        <v>741</v>
      </c>
      <c r="AW1395" s="4">
        <v>761</v>
      </c>
      <c r="AX1395" s="4">
        <v>781</v>
      </c>
      <c r="AY1395" s="1">
        <v>801</v>
      </c>
      <c r="AZ1395" s="4">
        <v>821</v>
      </c>
      <c r="BA1395" s="4">
        <v>841</v>
      </c>
      <c r="BB1395" s="4">
        <v>861</v>
      </c>
      <c r="BC1395" s="4">
        <v>881</v>
      </c>
      <c r="BD1395" s="4">
        <v>901</v>
      </c>
      <c r="BE1395" s="4">
        <v>921</v>
      </c>
      <c r="BF1395" s="4">
        <v>941</v>
      </c>
      <c r="BG1395" s="4">
        <v>961</v>
      </c>
      <c r="BH1395" s="4">
        <v>981</v>
      </c>
      <c r="BI1395" s="2">
        <v>1001</v>
      </c>
      <c r="BJ1395" s="17" t="s">
        <v>0</v>
      </c>
    </row>
    <row r="1396" spans="1:62">
      <c r="A1396" s="4" t="s">
        <v>543</v>
      </c>
      <c r="B1396" s="14">
        <v>5</v>
      </c>
      <c r="C1396" s="14">
        <v>5.25</v>
      </c>
      <c r="D1396" s="14">
        <v>5.5</v>
      </c>
      <c r="E1396" s="14">
        <v>5.75</v>
      </c>
      <c r="F1396" s="14">
        <v>6</v>
      </c>
      <c r="G1396" s="14">
        <v>6.25</v>
      </c>
      <c r="H1396" s="14">
        <v>6.5</v>
      </c>
      <c r="I1396" s="4">
        <v>6.75</v>
      </c>
      <c r="J1396" s="15">
        <v>7</v>
      </c>
      <c r="K1396" s="1">
        <v>7.25</v>
      </c>
      <c r="L1396" s="4">
        <v>7.5</v>
      </c>
      <c r="M1396" s="4">
        <v>7.75</v>
      </c>
      <c r="N1396" s="4">
        <v>8</v>
      </c>
      <c r="O1396" s="4">
        <v>8.25</v>
      </c>
      <c r="P1396" s="4">
        <v>8.5</v>
      </c>
      <c r="Q1396" s="4">
        <v>8.75</v>
      </c>
      <c r="R1396" s="15">
        <v>9</v>
      </c>
      <c r="S1396" s="4">
        <v>9.25</v>
      </c>
      <c r="T1396" s="4">
        <v>9.5</v>
      </c>
      <c r="U1396" s="2">
        <v>9.75</v>
      </c>
      <c r="V1396" s="4">
        <v>10</v>
      </c>
      <c r="W1396" s="4">
        <v>10.25</v>
      </c>
      <c r="X1396" s="15">
        <v>10.5</v>
      </c>
      <c r="Y1396" s="4">
        <v>10.75</v>
      </c>
      <c r="Z1396" s="4">
        <v>11</v>
      </c>
      <c r="AA1396" s="4">
        <v>11.25</v>
      </c>
      <c r="AB1396" s="4">
        <v>11.5</v>
      </c>
      <c r="AC1396" s="4">
        <v>11.75</v>
      </c>
      <c r="AD1396" s="15">
        <v>12</v>
      </c>
      <c r="AE1396" s="1">
        <v>12.25</v>
      </c>
      <c r="AF1396" s="4">
        <v>12.5</v>
      </c>
      <c r="AG1396" s="4">
        <v>12.75</v>
      </c>
      <c r="AH1396" s="4">
        <v>13</v>
      </c>
      <c r="AI1396" s="4">
        <v>13.25</v>
      </c>
      <c r="AJ1396" s="4">
        <v>13.5</v>
      </c>
      <c r="AK1396" s="4">
        <v>13.75</v>
      </c>
      <c r="AL1396" s="4">
        <v>14</v>
      </c>
      <c r="AM1396" s="4">
        <v>14.25</v>
      </c>
      <c r="AN1396" s="4">
        <v>14.5</v>
      </c>
      <c r="AO1396" s="2">
        <v>14.75</v>
      </c>
      <c r="AP1396" s="4">
        <v>15</v>
      </c>
      <c r="AQ1396" s="4">
        <v>15.25</v>
      </c>
      <c r="AR1396" s="4">
        <v>15.5</v>
      </c>
      <c r="AS1396" s="4">
        <v>15.75</v>
      </c>
      <c r="AT1396" s="4">
        <v>16</v>
      </c>
      <c r="AU1396" s="4">
        <v>16.25</v>
      </c>
      <c r="AV1396" s="4">
        <v>16.5</v>
      </c>
      <c r="AW1396" s="4">
        <v>16.75</v>
      </c>
      <c r="AX1396" s="4">
        <v>17</v>
      </c>
      <c r="AY1396" s="1">
        <v>17.25</v>
      </c>
      <c r="AZ1396" s="4">
        <v>17.5</v>
      </c>
      <c r="BA1396" s="4">
        <v>17.75</v>
      </c>
      <c r="BB1396" s="4">
        <v>18</v>
      </c>
      <c r="BC1396" s="4">
        <v>18.25</v>
      </c>
      <c r="BD1396" s="4">
        <v>18.5</v>
      </c>
      <c r="BE1396" s="4">
        <v>18.75</v>
      </c>
      <c r="BF1396" s="4">
        <v>19</v>
      </c>
      <c r="BG1396" s="4">
        <v>19.25</v>
      </c>
      <c r="BH1396" s="4">
        <v>19.5</v>
      </c>
      <c r="BI1396" s="2">
        <v>19.75</v>
      </c>
      <c r="BJ1396" s="17" t="s">
        <v>0</v>
      </c>
    </row>
    <row r="1397" spans="1:62">
      <c r="A1397" s="4" t="s">
        <v>3</v>
      </c>
      <c r="B1397" s="14"/>
      <c r="C1397" s="14"/>
      <c r="D1397" s="14"/>
      <c r="E1397" s="14"/>
      <c r="F1397" s="14"/>
      <c r="G1397" s="14"/>
      <c r="H1397" s="14"/>
      <c r="J1397" s="15"/>
      <c r="R1397" s="15"/>
      <c r="X1397" s="15"/>
      <c r="AD1397" s="15"/>
      <c r="BJ1397" s="17"/>
    </row>
    <row r="1398" spans="1:62">
      <c r="A1398" s="4" t="s">
        <v>1032</v>
      </c>
      <c r="B1398" s="14"/>
      <c r="C1398" s="14"/>
      <c r="D1398" s="14"/>
      <c r="E1398" s="14"/>
      <c r="F1398" s="14"/>
      <c r="G1398" s="14"/>
      <c r="H1398" s="14"/>
      <c r="J1398" s="15"/>
      <c r="R1398" s="15"/>
      <c r="X1398" s="15"/>
      <c r="AD1398" s="15"/>
      <c r="BJ1398" s="17"/>
    </row>
    <row r="1399" spans="1:62">
      <c r="A1399" s="4" t="s">
        <v>602</v>
      </c>
      <c r="B1399" s="14">
        <v>187</v>
      </c>
      <c r="C1399" s="14">
        <v>257</v>
      </c>
      <c r="D1399" s="14">
        <v>328</v>
      </c>
      <c r="E1399" s="14">
        <v>398</v>
      </c>
      <c r="F1399" s="14">
        <v>468</v>
      </c>
      <c r="G1399" s="14">
        <v>539</v>
      </c>
      <c r="H1399" s="14">
        <v>609</v>
      </c>
      <c r="I1399" s="4">
        <v>679</v>
      </c>
      <c r="J1399" s="15">
        <v>754</v>
      </c>
      <c r="K1399" s="1">
        <v>829</v>
      </c>
      <c r="L1399" s="4">
        <v>904</v>
      </c>
      <c r="M1399" s="4">
        <v>979</v>
      </c>
      <c r="N1399" s="4">
        <v>1054</v>
      </c>
      <c r="O1399" s="4">
        <v>1129</v>
      </c>
      <c r="P1399" s="4">
        <v>1204</v>
      </c>
      <c r="Q1399" s="4">
        <v>1279</v>
      </c>
      <c r="R1399" s="15">
        <v>1359</v>
      </c>
      <c r="S1399" s="4">
        <v>1439</v>
      </c>
      <c r="T1399" s="4">
        <v>1518</v>
      </c>
      <c r="U1399" s="2">
        <v>1598</v>
      </c>
      <c r="V1399" s="4">
        <v>1678</v>
      </c>
      <c r="W1399" s="4">
        <v>1757</v>
      </c>
      <c r="X1399" s="15">
        <v>1842</v>
      </c>
      <c r="Y1399" s="4">
        <v>1926</v>
      </c>
      <c r="Z1399" s="4">
        <v>2010</v>
      </c>
      <c r="AA1399" s="4">
        <v>2095</v>
      </c>
      <c r="AB1399" s="4">
        <v>2179</v>
      </c>
      <c r="AC1399" s="4">
        <v>2264</v>
      </c>
      <c r="AD1399" s="15">
        <v>2353</v>
      </c>
      <c r="AE1399" s="1">
        <v>2442</v>
      </c>
      <c r="AF1399" s="4">
        <v>2531</v>
      </c>
      <c r="AG1399" s="4">
        <v>2620</v>
      </c>
      <c r="AH1399" s="4">
        <v>2709</v>
      </c>
      <c r="AI1399" s="4">
        <v>2798</v>
      </c>
      <c r="AJ1399" s="4">
        <v>2887</v>
      </c>
      <c r="AK1399" s="4">
        <v>2976</v>
      </c>
      <c r="AL1399" s="4">
        <v>3065</v>
      </c>
      <c r="AM1399" s="4">
        <v>3154</v>
      </c>
      <c r="AN1399" s="4">
        <v>3243</v>
      </c>
      <c r="AO1399" s="2">
        <v>3332</v>
      </c>
      <c r="AP1399" s="4">
        <v>3421</v>
      </c>
      <c r="AQ1399" s="4">
        <v>3510</v>
      </c>
      <c r="AR1399" s="4">
        <v>3600</v>
      </c>
      <c r="AS1399" s="4">
        <v>3689</v>
      </c>
      <c r="AT1399" s="4">
        <v>3778</v>
      </c>
      <c r="AU1399" s="4">
        <v>3867</v>
      </c>
      <c r="AV1399" s="4">
        <v>3956</v>
      </c>
      <c r="AW1399" s="4">
        <v>4045</v>
      </c>
      <c r="AX1399" s="4">
        <v>4134</v>
      </c>
      <c r="AY1399" s="1">
        <v>4223</v>
      </c>
      <c r="AZ1399" s="4">
        <v>4312</v>
      </c>
      <c r="BA1399" s="4">
        <v>4401</v>
      </c>
      <c r="BB1399" s="4">
        <v>4490</v>
      </c>
      <c r="BC1399" s="4">
        <v>4579</v>
      </c>
      <c r="BD1399" s="4">
        <v>4668</v>
      </c>
      <c r="BE1399" s="4">
        <v>4757</v>
      </c>
      <c r="BF1399" s="4">
        <v>4846</v>
      </c>
      <c r="BG1399" s="4">
        <v>4935</v>
      </c>
      <c r="BH1399" s="4">
        <v>5025</v>
      </c>
      <c r="BI1399" s="2">
        <v>5114</v>
      </c>
      <c r="BJ1399" s="17" t="s">
        <v>0</v>
      </c>
    </row>
    <row r="1400" spans="1:62">
      <c r="A1400" s="4" t="s">
        <v>603</v>
      </c>
      <c r="B1400" s="14">
        <v>304</v>
      </c>
      <c r="C1400" s="14">
        <v>375</v>
      </c>
      <c r="D1400" s="14">
        <v>445</v>
      </c>
      <c r="E1400" s="14">
        <v>515</v>
      </c>
      <c r="F1400" s="14">
        <v>585</v>
      </c>
      <c r="G1400" s="14">
        <v>656</v>
      </c>
      <c r="H1400" s="14">
        <v>726</v>
      </c>
      <c r="I1400" s="4">
        <v>796</v>
      </c>
      <c r="J1400" s="15">
        <v>871</v>
      </c>
      <c r="K1400" s="1">
        <v>946</v>
      </c>
      <c r="L1400" s="4">
        <v>1021</v>
      </c>
      <c r="M1400" s="4">
        <v>1096</v>
      </c>
      <c r="N1400" s="4">
        <v>1171</v>
      </c>
      <c r="O1400" s="4">
        <v>1246</v>
      </c>
      <c r="P1400" s="4">
        <v>1321</v>
      </c>
      <c r="Q1400" s="4">
        <v>1396</v>
      </c>
      <c r="R1400" s="15">
        <v>1476</v>
      </c>
      <c r="S1400" s="4">
        <v>1556</v>
      </c>
      <c r="T1400" s="4">
        <v>1635</v>
      </c>
      <c r="U1400" s="2">
        <v>1715</v>
      </c>
      <c r="V1400" s="4">
        <v>1795</v>
      </c>
      <c r="W1400" s="4">
        <v>1875</v>
      </c>
      <c r="X1400" s="15">
        <v>1959</v>
      </c>
      <c r="Y1400" s="4">
        <v>2043</v>
      </c>
      <c r="Z1400" s="4">
        <v>2128</v>
      </c>
      <c r="AA1400" s="4">
        <v>2212</v>
      </c>
      <c r="AB1400" s="4">
        <v>2296</v>
      </c>
      <c r="AC1400" s="4">
        <v>2381</v>
      </c>
      <c r="AD1400" s="15">
        <v>2470</v>
      </c>
      <c r="AE1400" s="1">
        <v>2559</v>
      </c>
      <c r="AF1400" s="4">
        <v>2648</v>
      </c>
      <c r="AG1400" s="4">
        <v>2737</v>
      </c>
      <c r="AH1400" s="4">
        <v>2826</v>
      </c>
      <c r="AI1400" s="4">
        <v>2915</v>
      </c>
      <c r="AJ1400" s="4">
        <v>3004</v>
      </c>
      <c r="AK1400" s="4">
        <v>3093</v>
      </c>
      <c r="AL1400" s="4">
        <v>3182</v>
      </c>
      <c r="AM1400" s="4">
        <v>3271</v>
      </c>
      <c r="AN1400" s="4">
        <v>3360</v>
      </c>
      <c r="AO1400" s="2">
        <v>3450</v>
      </c>
      <c r="AP1400" s="4">
        <v>3539</v>
      </c>
      <c r="AQ1400" s="4">
        <v>3628</v>
      </c>
      <c r="AR1400" s="4">
        <v>3717</v>
      </c>
      <c r="AS1400" s="4">
        <v>3806</v>
      </c>
      <c r="AT1400" s="4">
        <v>3895</v>
      </c>
      <c r="AU1400" s="4">
        <v>3984</v>
      </c>
      <c r="AV1400" s="4">
        <v>4073</v>
      </c>
      <c r="AW1400" s="4">
        <v>4162</v>
      </c>
      <c r="AX1400" s="4">
        <v>4251</v>
      </c>
      <c r="AY1400" s="1">
        <v>4340</v>
      </c>
      <c r="AZ1400" s="4">
        <v>4429</v>
      </c>
      <c r="BA1400" s="4">
        <v>4518</v>
      </c>
      <c r="BB1400" s="4">
        <v>4607</v>
      </c>
      <c r="BC1400" s="4">
        <v>4696</v>
      </c>
      <c r="BD1400" s="4">
        <v>4785</v>
      </c>
      <c r="BE1400" s="4">
        <v>4875</v>
      </c>
      <c r="BF1400" s="4">
        <v>4964</v>
      </c>
      <c r="BG1400" s="4">
        <v>5053</v>
      </c>
      <c r="BH1400" s="4">
        <v>5142</v>
      </c>
      <c r="BI1400" s="2">
        <v>5231</v>
      </c>
      <c r="BJ1400" s="17" t="s">
        <v>0</v>
      </c>
    </row>
    <row r="1401" spans="1:62">
      <c r="A1401" s="4" t="s">
        <v>1033</v>
      </c>
      <c r="B1401" s="14">
        <v>4</v>
      </c>
      <c r="C1401" s="14">
        <v>6</v>
      </c>
      <c r="D1401" s="14">
        <v>7</v>
      </c>
      <c r="E1401" s="14">
        <v>8</v>
      </c>
      <c r="F1401" s="14">
        <v>10</v>
      </c>
      <c r="G1401" s="14">
        <v>11</v>
      </c>
      <c r="H1401" s="14">
        <v>12</v>
      </c>
      <c r="I1401" s="4">
        <v>14</v>
      </c>
      <c r="J1401" s="15">
        <v>15</v>
      </c>
      <c r="K1401" s="1">
        <v>16</v>
      </c>
      <c r="L1401" s="4">
        <v>18</v>
      </c>
      <c r="M1401" s="4">
        <v>19</v>
      </c>
      <c r="N1401" s="4">
        <v>20</v>
      </c>
      <c r="O1401" s="4">
        <v>22</v>
      </c>
      <c r="P1401" s="4">
        <v>23</v>
      </c>
      <c r="Q1401" s="4">
        <v>24</v>
      </c>
      <c r="R1401" s="15">
        <v>26</v>
      </c>
      <c r="S1401" s="4">
        <v>27</v>
      </c>
      <c r="T1401" s="4">
        <v>28</v>
      </c>
      <c r="U1401" s="2">
        <v>30</v>
      </c>
      <c r="V1401" s="4">
        <v>31</v>
      </c>
      <c r="W1401" s="4">
        <v>32</v>
      </c>
      <c r="X1401" s="15">
        <v>34</v>
      </c>
      <c r="Y1401" s="4">
        <v>35</v>
      </c>
      <c r="Z1401" s="4">
        <v>36</v>
      </c>
      <c r="AA1401" s="4">
        <v>38</v>
      </c>
      <c r="AB1401" s="4">
        <v>39</v>
      </c>
      <c r="AC1401" s="4">
        <v>40</v>
      </c>
      <c r="AD1401" s="15">
        <v>42</v>
      </c>
      <c r="AE1401" s="1">
        <v>43</v>
      </c>
      <c r="AF1401" s="4">
        <v>44</v>
      </c>
      <c r="AG1401" s="4">
        <v>46</v>
      </c>
      <c r="AH1401" s="4">
        <v>47</v>
      </c>
      <c r="AI1401" s="4">
        <v>48</v>
      </c>
      <c r="AJ1401" s="4">
        <v>50</v>
      </c>
      <c r="AK1401" s="4">
        <v>51</v>
      </c>
      <c r="AL1401" s="4">
        <v>52</v>
      </c>
      <c r="AM1401" s="4">
        <v>54</v>
      </c>
      <c r="AN1401" s="4">
        <v>55</v>
      </c>
      <c r="AO1401" s="2">
        <v>56</v>
      </c>
      <c r="AP1401" s="4">
        <v>58</v>
      </c>
      <c r="AQ1401" s="4">
        <v>59</v>
      </c>
      <c r="AR1401" s="4">
        <v>60</v>
      </c>
      <c r="AS1401" s="4">
        <v>62</v>
      </c>
      <c r="AT1401" s="4">
        <v>63</v>
      </c>
      <c r="AU1401" s="4">
        <v>64</v>
      </c>
      <c r="AV1401" s="4">
        <v>66</v>
      </c>
      <c r="AW1401" s="4">
        <v>67</v>
      </c>
      <c r="AX1401" s="4">
        <v>68</v>
      </c>
      <c r="AY1401" s="1">
        <v>70</v>
      </c>
      <c r="AZ1401" s="4">
        <v>71</v>
      </c>
      <c r="BA1401" s="4">
        <v>72</v>
      </c>
      <c r="BB1401" s="4">
        <v>74</v>
      </c>
      <c r="BC1401" s="4">
        <v>75</v>
      </c>
      <c r="BD1401" s="4">
        <v>76</v>
      </c>
      <c r="BE1401" s="4">
        <v>78</v>
      </c>
      <c r="BF1401" s="4">
        <v>79</v>
      </c>
      <c r="BG1401" s="4">
        <v>80</v>
      </c>
      <c r="BH1401" s="4">
        <v>82</v>
      </c>
      <c r="BI1401" s="2">
        <v>83</v>
      </c>
      <c r="BJ1401" s="17" t="s">
        <v>0</v>
      </c>
    </row>
    <row r="1402" spans="1:62">
      <c r="A1402" s="4" t="s">
        <v>543</v>
      </c>
      <c r="B1402" s="14">
        <v>22</v>
      </c>
      <c r="C1402" s="14">
        <v>23</v>
      </c>
      <c r="D1402" s="14">
        <v>24</v>
      </c>
      <c r="E1402" s="14">
        <v>25</v>
      </c>
      <c r="F1402" s="14">
        <v>26</v>
      </c>
      <c r="G1402" s="14">
        <v>27</v>
      </c>
      <c r="H1402" s="14">
        <v>28</v>
      </c>
      <c r="I1402" s="4">
        <v>29</v>
      </c>
      <c r="J1402" s="15">
        <v>30</v>
      </c>
      <c r="K1402" s="1">
        <v>31</v>
      </c>
      <c r="L1402" s="4">
        <v>32</v>
      </c>
      <c r="M1402" s="4">
        <v>33</v>
      </c>
      <c r="N1402" s="4">
        <v>34</v>
      </c>
      <c r="O1402" s="4">
        <v>35</v>
      </c>
      <c r="P1402" s="4">
        <v>36</v>
      </c>
      <c r="Q1402" s="4">
        <v>37</v>
      </c>
      <c r="R1402" s="15">
        <v>38</v>
      </c>
      <c r="S1402" s="4">
        <v>39</v>
      </c>
      <c r="T1402" s="4">
        <v>40</v>
      </c>
      <c r="U1402" s="2">
        <v>41</v>
      </c>
      <c r="V1402" s="4">
        <v>42</v>
      </c>
      <c r="W1402" s="4">
        <v>43</v>
      </c>
      <c r="X1402" s="15">
        <v>44</v>
      </c>
      <c r="Y1402" s="4">
        <v>45</v>
      </c>
      <c r="Z1402" s="4">
        <v>46</v>
      </c>
      <c r="AA1402" s="4">
        <v>47</v>
      </c>
      <c r="AB1402" s="4">
        <v>48</v>
      </c>
      <c r="AC1402" s="4">
        <v>49</v>
      </c>
      <c r="AD1402" s="15">
        <v>50</v>
      </c>
      <c r="AE1402" s="1">
        <v>51</v>
      </c>
      <c r="AF1402" s="4">
        <v>52</v>
      </c>
      <c r="AG1402" s="4">
        <v>53</v>
      </c>
      <c r="AH1402" s="4">
        <v>54</v>
      </c>
      <c r="AI1402" s="4">
        <v>55</v>
      </c>
      <c r="AJ1402" s="4">
        <v>56</v>
      </c>
      <c r="AK1402" s="4">
        <v>57</v>
      </c>
      <c r="AL1402" s="4">
        <v>58</v>
      </c>
      <c r="AM1402" s="4">
        <v>59</v>
      </c>
      <c r="AN1402" s="4">
        <v>60</v>
      </c>
      <c r="AO1402" s="2">
        <v>61</v>
      </c>
      <c r="AP1402" s="4">
        <v>62</v>
      </c>
      <c r="AQ1402" s="4">
        <v>63</v>
      </c>
      <c r="AR1402" s="4">
        <v>64</v>
      </c>
      <c r="AS1402" s="4">
        <v>65</v>
      </c>
      <c r="AT1402" s="4">
        <v>66</v>
      </c>
      <c r="AU1402" s="4">
        <v>67</v>
      </c>
      <c r="AV1402" s="4">
        <v>68</v>
      </c>
      <c r="AW1402" s="4">
        <v>69</v>
      </c>
      <c r="AX1402" s="4">
        <v>70</v>
      </c>
      <c r="AY1402" s="1">
        <v>71</v>
      </c>
      <c r="AZ1402" s="4">
        <v>72</v>
      </c>
      <c r="BA1402" s="4">
        <v>73</v>
      </c>
      <c r="BB1402" s="4">
        <v>74</v>
      </c>
      <c r="BC1402" s="4">
        <v>75</v>
      </c>
      <c r="BD1402" s="4">
        <v>76</v>
      </c>
      <c r="BE1402" s="4">
        <v>77</v>
      </c>
      <c r="BF1402" s="4">
        <v>78</v>
      </c>
      <c r="BG1402" s="4">
        <v>79</v>
      </c>
      <c r="BH1402" s="4">
        <v>80</v>
      </c>
      <c r="BI1402" s="2">
        <v>81</v>
      </c>
      <c r="BJ1402" s="17" t="s">
        <v>0</v>
      </c>
    </row>
    <row r="1403" spans="1:62">
      <c r="A1403" s="4" t="s">
        <v>3</v>
      </c>
      <c r="B1403" s="14"/>
      <c r="C1403" s="14"/>
      <c r="D1403" s="14"/>
      <c r="E1403" s="14"/>
      <c r="F1403" s="14"/>
      <c r="G1403" s="14"/>
      <c r="H1403" s="14"/>
      <c r="J1403" s="15"/>
      <c r="R1403" s="15"/>
      <c r="X1403" s="15"/>
      <c r="AD1403" s="15"/>
      <c r="BJ1403" s="17"/>
    </row>
    <row r="1404" spans="1:62">
      <c r="A1404" s="4" t="s">
        <v>1034</v>
      </c>
      <c r="B1404" s="14"/>
      <c r="C1404" s="14"/>
      <c r="D1404" s="14"/>
      <c r="E1404" s="14"/>
      <c r="F1404" s="14"/>
      <c r="G1404" s="14"/>
      <c r="H1404" s="14"/>
      <c r="J1404" s="15"/>
      <c r="R1404" s="15"/>
      <c r="X1404" s="15"/>
      <c r="AD1404" s="15"/>
      <c r="BJ1404" s="17"/>
    </row>
    <row r="1405" spans="1:62">
      <c r="A1405" s="4" t="s">
        <v>562</v>
      </c>
      <c r="B1405" s="14">
        <v>300</v>
      </c>
      <c r="C1405" s="14">
        <v>300</v>
      </c>
      <c r="D1405" s="14">
        <v>300</v>
      </c>
      <c r="E1405" s="14">
        <v>300</v>
      </c>
      <c r="F1405" s="14">
        <v>300</v>
      </c>
      <c r="G1405" s="14">
        <v>300</v>
      </c>
      <c r="H1405" s="14">
        <v>300</v>
      </c>
      <c r="I1405" s="4">
        <v>300</v>
      </c>
      <c r="J1405" s="15">
        <v>300</v>
      </c>
      <c r="K1405" s="1">
        <v>300</v>
      </c>
      <c r="L1405" s="4">
        <v>300</v>
      </c>
      <c r="M1405" s="4">
        <v>300</v>
      </c>
      <c r="N1405" s="4">
        <v>300</v>
      </c>
      <c r="O1405" s="4">
        <v>300</v>
      </c>
      <c r="P1405" s="4">
        <v>300</v>
      </c>
      <c r="Q1405" s="4">
        <v>300</v>
      </c>
      <c r="R1405" s="15">
        <v>300</v>
      </c>
      <c r="S1405" s="4">
        <v>300</v>
      </c>
      <c r="T1405" s="4">
        <v>300</v>
      </c>
      <c r="U1405" s="2">
        <v>300</v>
      </c>
      <c r="V1405" s="4">
        <v>300</v>
      </c>
      <c r="W1405" s="4">
        <v>300</v>
      </c>
      <c r="X1405" s="15">
        <v>300</v>
      </c>
      <c r="Y1405" s="4">
        <v>300</v>
      </c>
      <c r="Z1405" s="4">
        <v>300</v>
      </c>
      <c r="AA1405" s="4">
        <v>300</v>
      </c>
      <c r="AB1405" s="4">
        <v>300</v>
      </c>
      <c r="AC1405" s="4">
        <v>300</v>
      </c>
      <c r="AD1405" s="15">
        <v>300</v>
      </c>
      <c r="AE1405" s="1">
        <v>300</v>
      </c>
      <c r="AF1405" s="4">
        <v>300</v>
      </c>
      <c r="AG1405" s="4">
        <v>300</v>
      </c>
      <c r="AH1405" s="4">
        <v>300</v>
      </c>
      <c r="AI1405" s="4">
        <v>300</v>
      </c>
      <c r="AJ1405" s="4">
        <v>300</v>
      </c>
      <c r="AK1405" s="4">
        <v>300</v>
      </c>
      <c r="AL1405" s="4">
        <v>300</v>
      </c>
      <c r="AM1405" s="4">
        <v>300</v>
      </c>
      <c r="AN1405" s="4">
        <v>300</v>
      </c>
      <c r="AO1405" s="2">
        <v>300</v>
      </c>
      <c r="AP1405" s="4">
        <v>300</v>
      </c>
      <c r="AQ1405" s="4">
        <v>300</v>
      </c>
      <c r="AR1405" s="4">
        <v>300</v>
      </c>
      <c r="AS1405" s="4">
        <v>300</v>
      </c>
      <c r="AT1405" s="4">
        <v>300</v>
      </c>
      <c r="AU1405" s="4">
        <v>300</v>
      </c>
      <c r="AV1405" s="4">
        <v>300</v>
      </c>
      <c r="AW1405" s="4">
        <v>300</v>
      </c>
      <c r="AX1405" s="4">
        <v>300</v>
      </c>
      <c r="AY1405" s="1">
        <v>300</v>
      </c>
      <c r="AZ1405" s="4">
        <v>300</v>
      </c>
      <c r="BA1405" s="4">
        <v>300</v>
      </c>
      <c r="BB1405" s="4">
        <v>300</v>
      </c>
      <c r="BC1405" s="4">
        <v>300</v>
      </c>
      <c r="BD1405" s="4">
        <v>300</v>
      </c>
      <c r="BE1405" s="4">
        <v>300</v>
      </c>
      <c r="BF1405" s="4">
        <v>300</v>
      </c>
      <c r="BG1405" s="4">
        <v>300</v>
      </c>
      <c r="BH1405" s="4">
        <v>300</v>
      </c>
      <c r="BI1405" s="2">
        <v>300</v>
      </c>
      <c r="BJ1405" s="17" t="s">
        <v>0</v>
      </c>
    </row>
    <row r="1406" spans="1:62">
      <c r="A1406" s="4" t="s">
        <v>602</v>
      </c>
      <c r="B1406" s="14">
        <v>12</v>
      </c>
      <c r="C1406" s="14">
        <v>15</v>
      </c>
      <c r="D1406" s="14">
        <v>18</v>
      </c>
      <c r="E1406" s="14">
        <v>21</v>
      </c>
      <c r="F1406" s="14">
        <v>24</v>
      </c>
      <c r="G1406" s="14">
        <v>27</v>
      </c>
      <c r="H1406" s="14">
        <v>30</v>
      </c>
      <c r="I1406" s="4">
        <v>33</v>
      </c>
      <c r="J1406" s="15">
        <v>39</v>
      </c>
      <c r="K1406" s="1">
        <v>45</v>
      </c>
      <c r="L1406" s="4">
        <v>51</v>
      </c>
      <c r="M1406" s="4">
        <v>57</v>
      </c>
      <c r="N1406" s="4">
        <v>63</v>
      </c>
      <c r="O1406" s="4">
        <v>69</v>
      </c>
      <c r="P1406" s="4">
        <v>75</v>
      </c>
      <c r="Q1406" s="4">
        <v>81</v>
      </c>
      <c r="R1406" s="15">
        <v>90</v>
      </c>
      <c r="S1406" s="4">
        <v>99</v>
      </c>
      <c r="T1406" s="4">
        <v>108</v>
      </c>
      <c r="U1406" s="2">
        <v>117</v>
      </c>
      <c r="V1406" s="4">
        <v>126</v>
      </c>
      <c r="W1406" s="4">
        <v>135</v>
      </c>
      <c r="X1406" s="15">
        <v>150</v>
      </c>
      <c r="Y1406" s="4">
        <v>165</v>
      </c>
      <c r="Z1406" s="4">
        <v>180</v>
      </c>
      <c r="AA1406" s="4">
        <v>195</v>
      </c>
      <c r="AB1406" s="4">
        <v>210</v>
      </c>
      <c r="AC1406" s="4">
        <v>225</v>
      </c>
      <c r="AD1406" s="15">
        <v>249</v>
      </c>
      <c r="AE1406" s="1">
        <v>273</v>
      </c>
      <c r="AF1406" s="4">
        <v>297</v>
      </c>
      <c r="AG1406" s="4">
        <v>321</v>
      </c>
      <c r="AH1406" s="4">
        <v>345</v>
      </c>
      <c r="AI1406" s="4">
        <v>369</v>
      </c>
      <c r="AJ1406" s="4">
        <v>393</v>
      </c>
      <c r="AK1406" s="4">
        <v>417</v>
      </c>
      <c r="AL1406" s="4">
        <v>441</v>
      </c>
      <c r="AM1406" s="4">
        <v>465</v>
      </c>
      <c r="AN1406" s="4">
        <v>489</v>
      </c>
      <c r="AO1406" s="2">
        <v>513</v>
      </c>
      <c r="AP1406" s="4">
        <v>537</v>
      </c>
      <c r="AQ1406" s="4">
        <v>561</v>
      </c>
      <c r="AR1406" s="4">
        <v>585</v>
      </c>
      <c r="AS1406" s="4">
        <v>609</v>
      </c>
      <c r="AT1406" s="4">
        <v>633</v>
      </c>
      <c r="AU1406" s="4">
        <v>657</v>
      </c>
      <c r="AV1406" s="4">
        <v>681</v>
      </c>
      <c r="AW1406" s="4">
        <v>705</v>
      </c>
      <c r="AX1406" s="4">
        <v>729</v>
      </c>
      <c r="AY1406" s="1">
        <v>753</v>
      </c>
      <c r="AZ1406" s="4">
        <v>777</v>
      </c>
      <c r="BA1406" s="4">
        <v>801</v>
      </c>
      <c r="BB1406" s="4">
        <v>825</v>
      </c>
      <c r="BC1406" s="4">
        <v>849</v>
      </c>
      <c r="BD1406" s="4">
        <v>873</v>
      </c>
      <c r="BE1406" s="4">
        <v>897</v>
      </c>
      <c r="BF1406" s="4">
        <v>921</v>
      </c>
      <c r="BG1406" s="4">
        <v>945</v>
      </c>
      <c r="BH1406" s="4">
        <v>969</v>
      </c>
      <c r="BI1406" s="2">
        <v>993</v>
      </c>
      <c r="BJ1406" s="17" t="s">
        <v>0</v>
      </c>
    </row>
    <row r="1407" spans="1:62">
      <c r="A1407" s="4" t="s">
        <v>603</v>
      </c>
      <c r="B1407" s="14">
        <v>17</v>
      </c>
      <c r="C1407" s="14">
        <v>21</v>
      </c>
      <c r="D1407" s="14">
        <v>25</v>
      </c>
      <c r="E1407" s="14">
        <v>29</v>
      </c>
      <c r="F1407" s="14">
        <v>33</v>
      </c>
      <c r="G1407" s="14">
        <v>37</v>
      </c>
      <c r="H1407" s="14">
        <v>41</v>
      </c>
      <c r="I1407" s="4">
        <v>45</v>
      </c>
      <c r="J1407" s="15">
        <v>52</v>
      </c>
      <c r="K1407" s="1">
        <v>59</v>
      </c>
      <c r="L1407" s="4">
        <v>66</v>
      </c>
      <c r="M1407" s="4">
        <v>73</v>
      </c>
      <c r="N1407" s="4">
        <v>80</v>
      </c>
      <c r="O1407" s="4">
        <v>87</v>
      </c>
      <c r="P1407" s="4">
        <v>94</v>
      </c>
      <c r="Q1407" s="4">
        <v>101</v>
      </c>
      <c r="R1407" s="15">
        <v>111</v>
      </c>
      <c r="S1407" s="4">
        <v>121</v>
      </c>
      <c r="T1407" s="4">
        <v>131</v>
      </c>
      <c r="U1407" s="2">
        <v>141</v>
      </c>
      <c r="V1407" s="4">
        <v>151</v>
      </c>
      <c r="W1407" s="4">
        <v>161</v>
      </c>
      <c r="X1407" s="15">
        <v>177</v>
      </c>
      <c r="Y1407" s="4">
        <v>193</v>
      </c>
      <c r="Z1407" s="4">
        <v>209</v>
      </c>
      <c r="AA1407" s="4">
        <v>225</v>
      </c>
      <c r="AB1407" s="4">
        <v>241</v>
      </c>
      <c r="AC1407" s="4">
        <v>257</v>
      </c>
      <c r="AD1407" s="15">
        <v>282</v>
      </c>
      <c r="AE1407" s="1">
        <v>307</v>
      </c>
      <c r="AF1407" s="4">
        <v>332</v>
      </c>
      <c r="AG1407" s="4">
        <v>357</v>
      </c>
      <c r="AH1407" s="4">
        <v>382</v>
      </c>
      <c r="AI1407" s="4">
        <v>407</v>
      </c>
      <c r="AJ1407" s="4">
        <v>432</v>
      </c>
      <c r="AK1407" s="4">
        <v>457</v>
      </c>
      <c r="AL1407" s="4">
        <v>482</v>
      </c>
      <c r="AM1407" s="4">
        <v>507</v>
      </c>
      <c r="AN1407" s="4">
        <v>532</v>
      </c>
      <c r="AO1407" s="2">
        <v>557</v>
      </c>
      <c r="AP1407" s="4">
        <v>582</v>
      </c>
      <c r="AQ1407" s="4">
        <v>607</v>
      </c>
      <c r="AR1407" s="4">
        <v>632</v>
      </c>
      <c r="AS1407" s="4">
        <v>657</v>
      </c>
      <c r="AT1407" s="4">
        <v>682</v>
      </c>
      <c r="AU1407" s="4">
        <v>707</v>
      </c>
      <c r="AV1407" s="4">
        <v>732</v>
      </c>
      <c r="AW1407" s="4">
        <v>757</v>
      </c>
      <c r="AX1407" s="4">
        <v>782</v>
      </c>
      <c r="AY1407" s="1">
        <v>807</v>
      </c>
      <c r="AZ1407" s="4">
        <v>832</v>
      </c>
      <c r="BA1407" s="4">
        <v>857</v>
      </c>
      <c r="BB1407" s="4">
        <v>882</v>
      </c>
      <c r="BC1407" s="4">
        <v>907</v>
      </c>
      <c r="BD1407" s="4">
        <v>932</v>
      </c>
      <c r="BE1407" s="4">
        <v>957</v>
      </c>
      <c r="BF1407" s="4">
        <v>982</v>
      </c>
      <c r="BG1407" s="4">
        <v>1007</v>
      </c>
      <c r="BH1407" s="4">
        <v>1032</v>
      </c>
      <c r="BI1407" s="2">
        <v>1057</v>
      </c>
      <c r="BJ1407" s="17" t="s">
        <v>0</v>
      </c>
    </row>
    <row r="1408" spans="1:62">
      <c r="A1408" s="4" t="s">
        <v>1025</v>
      </c>
      <c r="B1408" s="14">
        <v>20</v>
      </c>
      <c r="C1408" s="14">
        <v>25</v>
      </c>
      <c r="D1408" s="14">
        <v>30</v>
      </c>
      <c r="E1408" s="14">
        <v>35</v>
      </c>
      <c r="F1408" s="14">
        <v>40</v>
      </c>
      <c r="G1408" s="14">
        <v>45</v>
      </c>
      <c r="H1408" s="14">
        <v>50</v>
      </c>
      <c r="I1408" s="4">
        <v>55</v>
      </c>
      <c r="J1408" s="15">
        <v>60</v>
      </c>
      <c r="K1408" s="1">
        <v>65</v>
      </c>
      <c r="L1408" s="4">
        <v>70</v>
      </c>
      <c r="M1408" s="4">
        <v>75</v>
      </c>
      <c r="N1408" s="4">
        <v>80</v>
      </c>
      <c r="O1408" s="4">
        <v>85</v>
      </c>
      <c r="P1408" s="4">
        <v>90</v>
      </c>
      <c r="Q1408" s="4">
        <v>95</v>
      </c>
      <c r="R1408" s="15">
        <v>100</v>
      </c>
      <c r="S1408" s="4">
        <v>105</v>
      </c>
      <c r="T1408" s="4">
        <v>110</v>
      </c>
      <c r="U1408" s="2">
        <v>115</v>
      </c>
      <c r="V1408" s="4">
        <v>120</v>
      </c>
      <c r="W1408" s="4">
        <v>125</v>
      </c>
      <c r="X1408" s="15">
        <v>130</v>
      </c>
      <c r="Y1408" s="4">
        <v>135</v>
      </c>
      <c r="Z1408" s="4">
        <v>140</v>
      </c>
      <c r="AA1408" s="4">
        <v>145</v>
      </c>
      <c r="AB1408" s="4">
        <v>150</v>
      </c>
      <c r="AC1408" s="4">
        <v>155</v>
      </c>
      <c r="AD1408" s="15">
        <v>160</v>
      </c>
      <c r="AE1408" s="1">
        <v>165</v>
      </c>
      <c r="AF1408" s="4">
        <v>170</v>
      </c>
      <c r="AG1408" s="4">
        <v>175</v>
      </c>
      <c r="AH1408" s="4">
        <v>180</v>
      </c>
      <c r="AI1408" s="4">
        <v>185</v>
      </c>
      <c r="AJ1408" s="4">
        <v>190</v>
      </c>
      <c r="AK1408" s="4">
        <v>195</v>
      </c>
      <c r="AL1408" s="4">
        <v>200</v>
      </c>
      <c r="AM1408" s="4">
        <v>205</v>
      </c>
      <c r="AN1408" s="4">
        <v>210</v>
      </c>
      <c r="AO1408" s="2">
        <v>215</v>
      </c>
      <c r="AP1408" s="4">
        <v>220</v>
      </c>
      <c r="AQ1408" s="4">
        <v>225</v>
      </c>
      <c r="AR1408" s="4">
        <v>230</v>
      </c>
      <c r="AS1408" s="4">
        <v>235</v>
      </c>
      <c r="AT1408" s="4">
        <v>240</v>
      </c>
      <c r="AU1408" s="4">
        <v>245</v>
      </c>
      <c r="AV1408" s="4">
        <v>250</v>
      </c>
      <c r="AW1408" s="4">
        <v>255</v>
      </c>
      <c r="AX1408" s="4">
        <v>260</v>
      </c>
      <c r="AY1408" s="1">
        <v>265</v>
      </c>
      <c r="AZ1408" s="4">
        <v>270</v>
      </c>
      <c r="BA1408" s="4">
        <v>275</v>
      </c>
      <c r="BB1408" s="4">
        <v>280</v>
      </c>
      <c r="BC1408" s="4">
        <v>285</v>
      </c>
      <c r="BD1408" s="4">
        <v>290</v>
      </c>
      <c r="BE1408" s="4">
        <v>295</v>
      </c>
      <c r="BF1408" s="4">
        <v>300</v>
      </c>
      <c r="BG1408" s="4">
        <v>305</v>
      </c>
      <c r="BH1408" s="4">
        <v>310</v>
      </c>
      <c r="BI1408" s="2">
        <v>315</v>
      </c>
      <c r="BJ1408" s="17" t="s">
        <v>0</v>
      </c>
    </row>
    <row r="1409" spans="1:62">
      <c r="A1409" s="4" t="s">
        <v>543</v>
      </c>
      <c r="B1409" s="14">
        <v>25</v>
      </c>
      <c r="C1409" s="14">
        <v>26</v>
      </c>
      <c r="D1409" s="14">
        <v>27</v>
      </c>
      <c r="E1409" s="14">
        <v>28</v>
      </c>
      <c r="F1409" s="14">
        <v>29</v>
      </c>
      <c r="G1409" s="14">
        <v>30</v>
      </c>
      <c r="H1409" s="14">
        <v>31</v>
      </c>
      <c r="I1409" s="4">
        <v>32</v>
      </c>
      <c r="J1409" s="15">
        <v>33</v>
      </c>
      <c r="K1409" s="1">
        <v>34</v>
      </c>
      <c r="L1409" s="4">
        <v>35</v>
      </c>
      <c r="M1409" s="4">
        <v>36</v>
      </c>
      <c r="N1409" s="4">
        <v>37</v>
      </c>
      <c r="O1409" s="4">
        <v>38</v>
      </c>
      <c r="P1409" s="4">
        <v>39</v>
      </c>
      <c r="Q1409" s="4">
        <v>40</v>
      </c>
      <c r="R1409" s="15">
        <v>41</v>
      </c>
      <c r="S1409" s="4">
        <v>42</v>
      </c>
      <c r="T1409" s="4">
        <v>43</v>
      </c>
      <c r="U1409" s="2">
        <v>44</v>
      </c>
      <c r="V1409" s="4">
        <v>45</v>
      </c>
      <c r="W1409" s="4">
        <v>46</v>
      </c>
      <c r="X1409" s="15">
        <v>47</v>
      </c>
      <c r="Y1409" s="4">
        <v>48</v>
      </c>
      <c r="Z1409" s="4">
        <v>49</v>
      </c>
      <c r="AA1409" s="4">
        <v>50</v>
      </c>
      <c r="AB1409" s="4">
        <v>51</v>
      </c>
      <c r="AC1409" s="4">
        <v>52</v>
      </c>
      <c r="AD1409" s="15">
        <v>53</v>
      </c>
      <c r="AE1409" s="1">
        <v>54</v>
      </c>
      <c r="AF1409" s="4">
        <v>55</v>
      </c>
      <c r="AG1409" s="4">
        <v>56</v>
      </c>
      <c r="AH1409" s="4">
        <v>57</v>
      </c>
      <c r="AI1409" s="4">
        <v>58</v>
      </c>
      <c r="AJ1409" s="4">
        <v>59</v>
      </c>
      <c r="AK1409" s="4">
        <v>60</v>
      </c>
      <c r="AL1409" s="4">
        <v>61</v>
      </c>
      <c r="AM1409" s="4">
        <v>62</v>
      </c>
      <c r="AN1409" s="4">
        <v>63</v>
      </c>
      <c r="AO1409" s="2">
        <v>64</v>
      </c>
      <c r="AP1409" s="4">
        <v>65</v>
      </c>
      <c r="AQ1409" s="4">
        <v>66</v>
      </c>
      <c r="AR1409" s="4">
        <v>67</v>
      </c>
      <c r="AS1409" s="4">
        <v>68</v>
      </c>
      <c r="AT1409" s="4">
        <v>69</v>
      </c>
      <c r="AU1409" s="4">
        <v>70</v>
      </c>
      <c r="AV1409" s="4">
        <v>71</v>
      </c>
      <c r="AW1409" s="4">
        <v>72</v>
      </c>
      <c r="AX1409" s="4">
        <v>73</v>
      </c>
      <c r="AY1409" s="1">
        <v>74</v>
      </c>
      <c r="AZ1409" s="4">
        <v>75</v>
      </c>
      <c r="BA1409" s="4">
        <v>76</v>
      </c>
      <c r="BB1409" s="4">
        <v>77</v>
      </c>
      <c r="BC1409" s="4">
        <v>78</v>
      </c>
      <c r="BD1409" s="4">
        <v>79</v>
      </c>
      <c r="BE1409" s="4">
        <v>80</v>
      </c>
      <c r="BF1409" s="4">
        <v>81</v>
      </c>
      <c r="BG1409" s="4">
        <v>82</v>
      </c>
      <c r="BH1409" s="4">
        <v>83</v>
      </c>
      <c r="BI1409" s="2">
        <v>84</v>
      </c>
      <c r="BJ1409" s="17" t="s">
        <v>0</v>
      </c>
    </row>
    <row r="1410" spans="1:62">
      <c r="A1410" s="4" t="s">
        <v>3</v>
      </c>
      <c r="B1410" s="14"/>
      <c r="C1410" s="14"/>
      <c r="D1410" s="14"/>
      <c r="E1410" s="14"/>
      <c r="F1410" s="14"/>
      <c r="G1410" s="14"/>
      <c r="H1410" s="14"/>
      <c r="J1410" s="15"/>
      <c r="R1410" s="15"/>
      <c r="X1410" s="15"/>
      <c r="AD1410" s="15"/>
      <c r="BJ1410" s="17"/>
    </row>
    <row r="1411" spans="1:62">
      <c r="A1411" s="4" t="s">
        <v>1035</v>
      </c>
      <c r="B1411" s="14"/>
      <c r="C1411" s="14"/>
      <c r="D1411" s="14"/>
      <c r="E1411" s="14"/>
      <c r="F1411" s="14"/>
      <c r="G1411" s="14"/>
      <c r="H1411" s="14"/>
      <c r="J1411" s="15"/>
      <c r="R1411" s="15"/>
      <c r="X1411" s="15"/>
      <c r="AD1411" s="15"/>
      <c r="BJ1411" s="17"/>
    </row>
    <row r="1412" spans="1:62">
      <c r="A1412" s="4" t="s">
        <v>580</v>
      </c>
      <c r="B1412" s="14">
        <v>25</v>
      </c>
      <c r="C1412" s="14">
        <v>32</v>
      </c>
      <c r="D1412" s="14">
        <v>39</v>
      </c>
      <c r="E1412" s="14">
        <v>46</v>
      </c>
      <c r="F1412" s="14">
        <v>53</v>
      </c>
      <c r="G1412" s="14">
        <v>60</v>
      </c>
      <c r="H1412" s="14">
        <v>67</v>
      </c>
      <c r="I1412" s="4">
        <v>74</v>
      </c>
      <c r="J1412" s="15">
        <v>84</v>
      </c>
      <c r="K1412" s="1">
        <v>94</v>
      </c>
      <c r="L1412" s="4">
        <v>104</v>
      </c>
      <c r="M1412" s="4">
        <v>114</v>
      </c>
      <c r="N1412" s="4">
        <v>124</v>
      </c>
      <c r="O1412" s="4">
        <v>134</v>
      </c>
      <c r="P1412" s="4">
        <v>144</v>
      </c>
      <c r="Q1412" s="4">
        <v>154</v>
      </c>
      <c r="R1412" s="15">
        <v>167</v>
      </c>
      <c r="S1412" s="4">
        <v>180</v>
      </c>
      <c r="T1412" s="4">
        <v>193</v>
      </c>
      <c r="U1412" s="2">
        <v>206</v>
      </c>
      <c r="V1412" s="4">
        <v>219</v>
      </c>
      <c r="W1412" s="4">
        <v>232</v>
      </c>
      <c r="X1412" s="15">
        <v>247</v>
      </c>
      <c r="Y1412" s="4">
        <v>262</v>
      </c>
      <c r="Z1412" s="4">
        <v>277</v>
      </c>
      <c r="AA1412" s="4">
        <v>292</v>
      </c>
      <c r="AB1412" s="4">
        <v>307</v>
      </c>
      <c r="AC1412" s="4">
        <v>322</v>
      </c>
      <c r="AD1412" s="15">
        <v>339</v>
      </c>
      <c r="AE1412" s="1">
        <v>356</v>
      </c>
      <c r="AF1412" s="4">
        <v>373</v>
      </c>
      <c r="AG1412" s="4">
        <v>390</v>
      </c>
      <c r="AH1412" s="4">
        <v>407</v>
      </c>
      <c r="AI1412" s="4">
        <v>424</v>
      </c>
      <c r="AJ1412" s="4">
        <v>441</v>
      </c>
      <c r="AK1412" s="4">
        <v>458</v>
      </c>
      <c r="AL1412" s="4">
        <v>475</v>
      </c>
      <c r="AM1412" s="4">
        <v>492</v>
      </c>
      <c r="AN1412" s="4">
        <v>509</v>
      </c>
      <c r="AO1412" s="2">
        <v>526</v>
      </c>
      <c r="AP1412" s="4">
        <v>543</v>
      </c>
      <c r="AQ1412" s="4">
        <v>560</v>
      </c>
      <c r="AR1412" s="4">
        <v>577</v>
      </c>
      <c r="AS1412" s="4">
        <v>594</v>
      </c>
      <c r="AT1412" s="4">
        <v>611</v>
      </c>
      <c r="AU1412" s="4">
        <v>628</v>
      </c>
      <c r="AV1412" s="4">
        <v>645</v>
      </c>
      <c r="AW1412" s="4">
        <v>662</v>
      </c>
      <c r="AX1412" s="4">
        <v>679</v>
      </c>
      <c r="AY1412" s="1">
        <v>696</v>
      </c>
      <c r="AZ1412" s="4">
        <v>713</v>
      </c>
      <c r="BA1412" s="4">
        <v>730</v>
      </c>
      <c r="BB1412" s="4">
        <v>747</v>
      </c>
      <c r="BC1412" s="4">
        <v>764</v>
      </c>
      <c r="BD1412" s="4">
        <v>781</v>
      </c>
      <c r="BE1412" s="4">
        <v>798</v>
      </c>
      <c r="BF1412" s="4">
        <v>815</v>
      </c>
      <c r="BG1412" s="4">
        <v>832</v>
      </c>
      <c r="BH1412" s="4">
        <v>849</v>
      </c>
      <c r="BI1412" s="2">
        <v>866</v>
      </c>
      <c r="BJ1412" s="17" t="s">
        <v>0</v>
      </c>
    </row>
    <row r="1413" spans="1:62">
      <c r="A1413" s="4" t="s">
        <v>581</v>
      </c>
      <c r="B1413" s="14">
        <v>30</v>
      </c>
      <c r="C1413" s="14">
        <v>39</v>
      </c>
      <c r="D1413" s="14">
        <v>48</v>
      </c>
      <c r="E1413" s="14">
        <v>57</v>
      </c>
      <c r="F1413" s="14">
        <v>66</v>
      </c>
      <c r="G1413" s="14">
        <v>75</v>
      </c>
      <c r="H1413" s="14">
        <v>84</v>
      </c>
      <c r="I1413" s="4">
        <v>93</v>
      </c>
      <c r="J1413" s="15">
        <v>105</v>
      </c>
      <c r="K1413" s="1">
        <v>117</v>
      </c>
      <c r="L1413" s="4">
        <v>129</v>
      </c>
      <c r="M1413" s="4">
        <v>141</v>
      </c>
      <c r="N1413" s="4">
        <v>153</v>
      </c>
      <c r="O1413" s="4">
        <v>165</v>
      </c>
      <c r="P1413" s="4">
        <v>177</v>
      </c>
      <c r="Q1413" s="4">
        <v>189</v>
      </c>
      <c r="R1413" s="15">
        <v>204</v>
      </c>
      <c r="S1413" s="4">
        <v>219</v>
      </c>
      <c r="T1413" s="4">
        <v>234</v>
      </c>
      <c r="U1413" s="2">
        <v>249</v>
      </c>
      <c r="V1413" s="4">
        <v>264</v>
      </c>
      <c r="W1413" s="4">
        <v>279</v>
      </c>
      <c r="X1413" s="15">
        <v>297</v>
      </c>
      <c r="Y1413" s="4">
        <v>315</v>
      </c>
      <c r="Z1413" s="4">
        <v>333</v>
      </c>
      <c r="AA1413" s="4">
        <v>351</v>
      </c>
      <c r="AB1413" s="4">
        <v>369</v>
      </c>
      <c r="AC1413" s="4">
        <v>387</v>
      </c>
      <c r="AD1413" s="15">
        <v>408</v>
      </c>
      <c r="AE1413" s="1">
        <v>429</v>
      </c>
      <c r="AF1413" s="4">
        <v>450</v>
      </c>
      <c r="AG1413" s="4">
        <v>471</v>
      </c>
      <c r="AH1413" s="4">
        <v>492</v>
      </c>
      <c r="AI1413" s="4">
        <v>513</v>
      </c>
      <c r="AJ1413" s="4">
        <v>534</v>
      </c>
      <c r="AK1413" s="4">
        <v>555</v>
      </c>
      <c r="AL1413" s="4">
        <v>576</v>
      </c>
      <c r="AM1413" s="4">
        <v>597</v>
      </c>
      <c r="AN1413" s="4">
        <v>618</v>
      </c>
      <c r="AO1413" s="2">
        <v>639</v>
      </c>
      <c r="AP1413" s="4">
        <v>660</v>
      </c>
      <c r="AQ1413" s="4">
        <v>681</v>
      </c>
      <c r="AR1413" s="4">
        <v>702</v>
      </c>
      <c r="AS1413" s="4">
        <v>723</v>
      </c>
      <c r="AT1413" s="4">
        <v>744</v>
      </c>
      <c r="AU1413" s="4">
        <v>765</v>
      </c>
      <c r="AV1413" s="4">
        <v>786</v>
      </c>
      <c r="AW1413" s="4">
        <v>807</v>
      </c>
      <c r="AX1413" s="4">
        <v>828</v>
      </c>
      <c r="AY1413" s="1">
        <v>849</v>
      </c>
      <c r="AZ1413" s="4">
        <v>870</v>
      </c>
      <c r="BA1413" s="4">
        <v>891</v>
      </c>
      <c r="BB1413" s="4">
        <v>912</v>
      </c>
      <c r="BC1413" s="4">
        <v>933</v>
      </c>
      <c r="BD1413" s="4">
        <v>954</v>
      </c>
      <c r="BE1413" s="4">
        <v>975</v>
      </c>
      <c r="BF1413" s="4">
        <v>996</v>
      </c>
      <c r="BG1413" s="4">
        <v>1017</v>
      </c>
      <c r="BH1413" s="4">
        <v>1038</v>
      </c>
      <c r="BI1413" s="2">
        <v>1059</v>
      </c>
      <c r="BJ1413" s="17" t="s">
        <v>0</v>
      </c>
    </row>
    <row r="1414" spans="1:62">
      <c r="A1414" s="4" t="s">
        <v>602</v>
      </c>
      <c r="B1414" s="14">
        <v>25</v>
      </c>
      <c r="C1414" s="14">
        <v>32</v>
      </c>
      <c r="D1414" s="14">
        <v>39</v>
      </c>
      <c r="E1414" s="14">
        <v>46</v>
      </c>
      <c r="F1414" s="14">
        <v>53</v>
      </c>
      <c r="G1414" s="14">
        <v>60</v>
      </c>
      <c r="H1414" s="14">
        <v>67</v>
      </c>
      <c r="I1414" s="4">
        <v>74</v>
      </c>
      <c r="J1414" s="15">
        <v>84</v>
      </c>
      <c r="K1414" s="1">
        <v>94</v>
      </c>
      <c r="L1414" s="4">
        <v>104</v>
      </c>
      <c r="M1414" s="4">
        <v>114</v>
      </c>
      <c r="N1414" s="4">
        <v>124</v>
      </c>
      <c r="O1414" s="4">
        <v>134</v>
      </c>
      <c r="P1414" s="4">
        <v>144</v>
      </c>
      <c r="Q1414" s="4">
        <v>154</v>
      </c>
      <c r="R1414" s="15">
        <v>167</v>
      </c>
      <c r="S1414" s="4">
        <v>180</v>
      </c>
      <c r="T1414" s="4">
        <v>193</v>
      </c>
      <c r="U1414" s="2">
        <v>206</v>
      </c>
      <c r="V1414" s="4">
        <v>219</v>
      </c>
      <c r="W1414" s="4">
        <v>232</v>
      </c>
      <c r="X1414" s="15">
        <v>247</v>
      </c>
      <c r="Y1414" s="4">
        <v>262</v>
      </c>
      <c r="Z1414" s="4">
        <v>277</v>
      </c>
      <c r="AA1414" s="4">
        <v>292</v>
      </c>
      <c r="AB1414" s="4">
        <v>307</v>
      </c>
      <c r="AC1414" s="4">
        <v>322</v>
      </c>
      <c r="AD1414" s="15">
        <v>339</v>
      </c>
      <c r="AE1414" s="1">
        <v>356</v>
      </c>
      <c r="AF1414" s="4">
        <v>373</v>
      </c>
      <c r="AG1414" s="4">
        <v>390</v>
      </c>
      <c r="AH1414" s="4">
        <v>407</v>
      </c>
      <c r="AI1414" s="4">
        <v>424</v>
      </c>
      <c r="AJ1414" s="4">
        <v>441</v>
      </c>
      <c r="AK1414" s="4">
        <v>458</v>
      </c>
      <c r="AL1414" s="4">
        <v>475</v>
      </c>
      <c r="AM1414" s="4">
        <v>492</v>
      </c>
      <c r="AN1414" s="4">
        <v>509</v>
      </c>
      <c r="AO1414" s="2">
        <v>526</v>
      </c>
      <c r="AP1414" s="4">
        <v>543</v>
      </c>
      <c r="AQ1414" s="4">
        <v>560</v>
      </c>
      <c r="AR1414" s="4">
        <v>577</v>
      </c>
      <c r="AS1414" s="4">
        <v>594</v>
      </c>
      <c r="AT1414" s="4">
        <v>611</v>
      </c>
      <c r="AU1414" s="4">
        <v>628</v>
      </c>
      <c r="AV1414" s="4">
        <v>645</v>
      </c>
      <c r="AW1414" s="4">
        <v>662</v>
      </c>
      <c r="AX1414" s="4">
        <v>679</v>
      </c>
      <c r="AY1414" s="1">
        <v>696</v>
      </c>
      <c r="AZ1414" s="4">
        <v>713</v>
      </c>
      <c r="BA1414" s="4">
        <v>730</v>
      </c>
      <c r="BB1414" s="4">
        <v>747</v>
      </c>
      <c r="BC1414" s="4">
        <v>764</v>
      </c>
      <c r="BD1414" s="4">
        <v>781</v>
      </c>
      <c r="BE1414" s="4">
        <v>798</v>
      </c>
      <c r="BF1414" s="4">
        <v>815</v>
      </c>
      <c r="BG1414" s="4">
        <v>832</v>
      </c>
      <c r="BH1414" s="4">
        <v>849</v>
      </c>
      <c r="BI1414" s="2">
        <v>866</v>
      </c>
      <c r="BJ1414" s="17" t="s">
        <v>0</v>
      </c>
    </row>
    <row r="1415" spans="1:62">
      <c r="A1415" s="4" t="s">
        <v>603</v>
      </c>
      <c r="B1415" s="14">
        <v>30</v>
      </c>
      <c r="C1415" s="14">
        <v>39</v>
      </c>
      <c r="D1415" s="14">
        <v>48</v>
      </c>
      <c r="E1415" s="14">
        <v>57</v>
      </c>
      <c r="F1415" s="14">
        <v>66</v>
      </c>
      <c r="G1415" s="14">
        <v>75</v>
      </c>
      <c r="H1415" s="14">
        <v>84</v>
      </c>
      <c r="I1415" s="4">
        <v>93</v>
      </c>
      <c r="J1415" s="15">
        <v>105</v>
      </c>
      <c r="K1415" s="1">
        <v>117</v>
      </c>
      <c r="L1415" s="4">
        <v>129</v>
      </c>
      <c r="M1415" s="4">
        <v>141</v>
      </c>
      <c r="N1415" s="4">
        <v>153</v>
      </c>
      <c r="O1415" s="4">
        <v>165</v>
      </c>
      <c r="P1415" s="4">
        <v>177</v>
      </c>
      <c r="Q1415" s="4">
        <v>189</v>
      </c>
      <c r="R1415" s="15">
        <v>204</v>
      </c>
      <c r="S1415" s="4">
        <v>219</v>
      </c>
      <c r="T1415" s="4">
        <v>234</v>
      </c>
      <c r="U1415" s="2">
        <v>249</v>
      </c>
      <c r="V1415" s="4">
        <v>264</v>
      </c>
      <c r="W1415" s="4">
        <v>279</v>
      </c>
      <c r="X1415" s="15">
        <v>297</v>
      </c>
      <c r="Y1415" s="4">
        <v>315</v>
      </c>
      <c r="Z1415" s="4">
        <v>333</v>
      </c>
      <c r="AA1415" s="4">
        <v>351</v>
      </c>
      <c r="AB1415" s="4">
        <v>369</v>
      </c>
      <c r="AC1415" s="4">
        <v>387</v>
      </c>
      <c r="AD1415" s="15">
        <v>408</v>
      </c>
      <c r="AE1415" s="1">
        <v>429</v>
      </c>
      <c r="AF1415" s="4">
        <v>450</v>
      </c>
      <c r="AG1415" s="4">
        <v>471</v>
      </c>
      <c r="AH1415" s="4">
        <v>492</v>
      </c>
      <c r="AI1415" s="4">
        <v>513</v>
      </c>
      <c r="AJ1415" s="4">
        <v>534</v>
      </c>
      <c r="AK1415" s="4">
        <v>555</v>
      </c>
      <c r="AL1415" s="4">
        <v>576</v>
      </c>
      <c r="AM1415" s="4">
        <v>597</v>
      </c>
      <c r="AN1415" s="4">
        <v>618</v>
      </c>
      <c r="AO1415" s="2">
        <v>639</v>
      </c>
      <c r="AP1415" s="4">
        <v>660</v>
      </c>
      <c r="AQ1415" s="4">
        <v>681</v>
      </c>
      <c r="AR1415" s="4">
        <v>702</v>
      </c>
      <c r="AS1415" s="4">
        <v>723</v>
      </c>
      <c r="AT1415" s="4">
        <v>744</v>
      </c>
      <c r="AU1415" s="4">
        <v>765</v>
      </c>
      <c r="AV1415" s="4">
        <v>786</v>
      </c>
      <c r="AW1415" s="4">
        <v>807</v>
      </c>
      <c r="AX1415" s="4">
        <v>828</v>
      </c>
      <c r="AY1415" s="1">
        <v>849</v>
      </c>
      <c r="AZ1415" s="4">
        <v>870</v>
      </c>
      <c r="BA1415" s="4">
        <v>891</v>
      </c>
      <c r="BB1415" s="4">
        <v>912</v>
      </c>
      <c r="BC1415" s="4">
        <v>933</v>
      </c>
      <c r="BD1415" s="4">
        <v>954</v>
      </c>
      <c r="BE1415" s="4">
        <v>975</v>
      </c>
      <c r="BF1415" s="4">
        <v>996</v>
      </c>
      <c r="BG1415" s="4">
        <v>1017</v>
      </c>
      <c r="BH1415" s="4">
        <v>1038</v>
      </c>
      <c r="BI1415" s="2">
        <v>1059</v>
      </c>
      <c r="BJ1415" s="17" t="s">
        <v>0</v>
      </c>
    </row>
    <row r="1416" spans="1:62">
      <c r="A1416" s="4" t="s">
        <v>612</v>
      </c>
      <c r="B1416" s="14">
        <v>17</v>
      </c>
      <c r="C1416" s="14">
        <v>19</v>
      </c>
      <c r="D1416" s="14">
        <v>22</v>
      </c>
      <c r="E1416" s="14">
        <v>24</v>
      </c>
      <c r="F1416" s="14">
        <v>26</v>
      </c>
      <c r="G1416" s="14">
        <v>29</v>
      </c>
      <c r="H1416" s="14">
        <v>31</v>
      </c>
      <c r="I1416" s="4">
        <v>33</v>
      </c>
      <c r="J1416" s="15">
        <v>37</v>
      </c>
      <c r="K1416" s="1">
        <v>41</v>
      </c>
      <c r="L1416" s="4">
        <v>44</v>
      </c>
      <c r="M1416" s="4">
        <v>48</v>
      </c>
      <c r="N1416" s="4">
        <v>51</v>
      </c>
      <c r="O1416" s="4">
        <v>55</v>
      </c>
      <c r="P1416" s="4">
        <v>58</v>
      </c>
      <c r="Q1416" s="4">
        <v>62</v>
      </c>
      <c r="R1416" s="15">
        <v>66</v>
      </c>
      <c r="S1416" s="4">
        <v>71</v>
      </c>
      <c r="T1416" s="4">
        <v>76</v>
      </c>
      <c r="U1416" s="2">
        <v>80</v>
      </c>
      <c r="V1416" s="4">
        <v>85</v>
      </c>
      <c r="W1416" s="4">
        <v>90</v>
      </c>
      <c r="X1416" s="15">
        <v>96</v>
      </c>
      <c r="Y1416" s="4">
        <v>101</v>
      </c>
      <c r="Z1416" s="4">
        <v>107</v>
      </c>
      <c r="AA1416" s="4">
        <v>113</v>
      </c>
      <c r="AB1416" s="4">
        <v>119</v>
      </c>
      <c r="AC1416" s="4">
        <v>125</v>
      </c>
      <c r="AD1416" s="15">
        <v>132</v>
      </c>
      <c r="AE1416" s="1">
        <v>139</v>
      </c>
      <c r="AF1416" s="4">
        <v>146</v>
      </c>
      <c r="AG1416" s="4">
        <v>153</v>
      </c>
      <c r="AH1416" s="4">
        <v>160</v>
      </c>
      <c r="AI1416" s="4">
        <v>167</v>
      </c>
      <c r="AJ1416" s="4">
        <v>174</v>
      </c>
      <c r="AK1416" s="4">
        <v>181</v>
      </c>
      <c r="AL1416" s="4">
        <v>188</v>
      </c>
      <c r="AM1416" s="4">
        <v>195</v>
      </c>
      <c r="AN1416" s="4">
        <v>202</v>
      </c>
      <c r="AO1416" s="2">
        <v>209</v>
      </c>
      <c r="AP1416" s="4">
        <v>216</v>
      </c>
      <c r="AQ1416" s="4">
        <v>223</v>
      </c>
      <c r="AR1416" s="4">
        <v>230</v>
      </c>
      <c r="AS1416" s="4">
        <v>237</v>
      </c>
      <c r="AT1416" s="4">
        <v>244</v>
      </c>
      <c r="AU1416" s="4">
        <v>251</v>
      </c>
      <c r="AV1416" s="4">
        <v>258</v>
      </c>
      <c r="AW1416" s="4">
        <v>266</v>
      </c>
      <c r="AX1416" s="4">
        <v>273</v>
      </c>
      <c r="AY1416" s="1">
        <v>280</v>
      </c>
      <c r="AZ1416" s="4">
        <v>287</v>
      </c>
      <c r="BA1416" s="4">
        <v>294</v>
      </c>
      <c r="BB1416" s="4">
        <v>301</v>
      </c>
      <c r="BC1416" s="4">
        <v>308</v>
      </c>
      <c r="BD1416" s="4">
        <v>315</v>
      </c>
      <c r="BE1416" s="4">
        <v>322</v>
      </c>
      <c r="BF1416" s="4">
        <v>329</v>
      </c>
      <c r="BG1416" s="4">
        <v>336</v>
      </c>
      <c r="BH1416" s="4">
        <v>343</v>
      </c>
      <c r="BI1416" s="2">
        <v>350</v>
      </c>
      <c r="BJ1416" s="17" t="s">
        <v>0</v>
      </c>
    </row>
    <row r="1417" spans="1:62">
      <c r="A1417" s="4" t="s">
        <v>613</v>
      </c>
      <c r="B1417" s="14">
        <v>29</v>
      </c>
      <c r="C1417" s="14">
        <v>31</v>
      </c>
      <c r="D1417" s="14">
        <v>33</v>
      </c>
      <c r="E1417" s="14">
        <v>36</v>
      </c>
      <c r="F1417" s="14">
        <v>38</v>
      </c>
      <c r="G1417" s="14">
        <v>41</v>
      </c>
      <c r="H1417" s="14">
        <v>43</v>
      </c>
      <c r="I1417" s="4">
        <v>45</v>
      </c>
      <c r="J1417" s="15">
        <v>49</v>
      </c>
      <c r="K1417" s="1">
        <v>52</v>
      </c>
      <c r="L1417" s="4">
        <v>56</v>
      </c>
      <c r="M1417" s="4">
        <v>59</v>
      </c>
      <c r="N1417" s="4">
        <v>63</v>
      </c>
      <c r="O1417" s="4">
        <v>66</v>
      </c>
      <c r="P1417" s="4">
        <v>70</v>
      </c>
      <c r="Q1417" s="4">
        <v>73</v>
      </c>
      <c r="R1417" s="15">
        <v>78</v>
      </c>
      <c r="S1417" s="4">
        <v>83</v>
      </c>
      <c r="T1417" s="4">
        <v>87</v>
      </c>
      <c r="U1417" s="2">
        <v>92</v>
      </c>
      <c r="V1417" s="4">
        <v>96</v>
      </c>
      <c r="W1417" s="4">
        <v>101</v>
      </c>
      <c r="X1417" s="15">
        <v>107</v>
      </c>
      <c r="Y1417" s="4">
        <v>113</v>
      </c>
      <c r="Z1417" s="4">
        <v>119</v>
      </c>
      <c r="AA1417" s="4">
        <v>125</v>
      </c>
      <c r="AB1417" s="4">
        <v>131</v>
      </c>
      <c r="AC1417" s="4">
        <v>137</v>
      </c>
      <c r="AD1417" s="15">
        <v>144</v>
      </c>
      <c r="AE1417" s="1">
        <v>151</v>
      </c>
      <c r="AF1417" s="4">
        <v>158</v>
      </c>
      <c r="AG1417" s="4">
        <v>165</v>
      </c>
      <c r="AH1417" s="4">
        <v>172</v>
      </c>
      <c r="AI1417" s="4">
        <v>179</v>
      </c>
      <c r="AJ1417" s="4">
        <v>186</v>
      </c>
      <c r="AK1417" s="4">
        <v>193</v>
      </c>
      <c r="AL1417" s="4">
        <v>200</v>
      </c>
      <c r="AM1417" s="4">
        <v>207</v>
      </c>
      <c r="AN1417" s="4">
        <v>214</v>
      </c>
      <c r="AO1417" s="2">
        <v>221</v>
      </c>
      <c r="AP1417" s="4">
        <v>228</v>
      </c>
      <c r="AQ1417" s="4">
        <v>235</v>
      </c>
      <c r="AR1417" s="4">
        <v>242</v>
      </c>
      <c r="AS1417" s="4">
        <v>249</v>
      </c>
      <c r="AT1417" s="4">
        <v>256</v>
      </c>
      <c r="AU1417" s="4">
        <v>263</v>
      </c>
      <c r="AV1417" s="4">
        <v>270</v>
      </c>
      <c r="AW1417" s="4">
        <v>277</v>
      </c>
      <c r="AX1417" s="4">
        <v>284</v>
      </c>
      <c r="AY1417" s="1">
        <v>291</v>
      </c>
      <c r="AZ1417" s="4">
        <v>298</v>
      </c>
      <c r="BA1417" s="4">
        <v>305</v>
      </c>
      <c r="BB1417" s="4">
        <v>312</v>
      </c>
      <c r="BC1417" s="4">
        <v>319</v>
      </c>
      <c r="BD1417" s="4">
        <v>326</v>
      </c>
      <c r="BE1417" s="4">
        <v>333</v>
      </c>
      <c r="BF1417" s="4">
        <v>340</v>
      </c>
      <c r="BG1417" s="4">
        <v>347</v>
      </c>
      <c r="BH1417" s="4">
        <v>354</v>
      </c>
      <c r="BI1417" s="2">
        <v>361</v>
      </c>
      <c r="BJ1417" s="17" t="s">
        <v>0</v>
      </c>
    </row>
    <row r="1418" spans="1:62">
      <c r="A1418" s="4" t="s">
        <v>543</v>
      </c>
      <c r="B1418" s="14">
        <v>10</v>
      </c>
      <c r="C1418" s="14">
        <v>10.5</v>
      </c>
      <c r="D1418" s="14">
        <v>11</v>
      </c>
      <c r="E1418" s="14">
        <v>11.5</v>
      </c>
      <c r="F1418" s="14">
        <v>12</v>
      </c>
      <c r="G1418" s="14">
        <v>12.5</v>
      </c>
      <c r="H1418" s="14">
        <v>13</v>
      </c>
      <c r="I1418" s="4">
        <v>13.5</v>
      </c>
      <c r="J1418" s="15">
        <v>14</v>
      </c>
      <c r="K1418" s="1">
        <v>14.5</v>
      </c>
      <c r="L1418" s="4">
        <v>15</v>
      </c>
      <c r="M1418" s="4">
        <v>15.5</v>
      </c>
      <c r="N1418" s="4">
        <v>16</v>
      </c>
      <c r="O1418" s="4">
        <v>16.5</v>
      </c>
      <c r="P1418" s="4">
        <v>17</v>
      </c>
      <c r="Q1418" s="4">
        <v>17.5</v>
      </c>
      <c r="R1418" s="15">
        <v>18</v>
      </c>
      <c r="S1418" s="4">
        <v>18</v>
      </c>
      <c r="T1418" s="4">
        <v>19</v>
      </c>
      <c r="U1418" s="2">
        <v>19</v>
      </c>
      <c r="V1418" s="4">
        <v>20</v>
      </c>
      <c r="W1418" s="4">
        <v>20</v>
      </c>
      <c r="X1418" s="15">
        <v>21</v>
      </c>
      <c r="Y1418" s="4">
        <v>21</v>
      </c>
      <c r="Z1418" s="4">
        <v>22</v>
      </c>
      <c r="AA1418" s="4">
        <v>22</v>
      </c>
      <c r="AB1418" s="4">
        <v>23</v>
      </c>
      <c r="AC1418" s="4">
        <v>23</v>
      </c>
      <c r="AD1418" s="15">
        <v>24</v>
      </c>
      <c r="AE1418" s="1">
        <v>24</v>
      </c>
      <c r="AF1418" s="4">
        <v>25</v>
      </c>
      <c r="AG1418" s="4">
        <v>25</v>
      </c>
      <c r="AH1418" s="4">
        <v>26</v>
      </c>
      <c r="AI1418" s="4">
        <v>26</v>
      </c>
      <c r="AJ1418" s="4">
        <v>27</v>
      </c>
      <c r="AK1418" s="4">
        <v>27</v>
      </c>
      <c r="AL1418" s="4">
        <v>28</v>
      </c>
      <c r="AM1418" s="4">
        <v>28</v>
      </c>
      <c r="AN1418" s="4">
        <v>29</v>
      </c>
      <c r="AO1418" s="2">
        <v>29</v>
      </c>
      <c r="AP1418" s="4">
        <v>30</v>
      </c>
      <c r="AQ1418" s="4">
        <v>30</v>
      </c>
      <c r="AR1418" s="4">
        <v>31</v>
      </c>
      <c r="AS1418" s="4">
        <v>31</v>
      </c>
      <c r="AT1418" s="4">
        <v>32</v>
      </c>
      <c r="AU1418" s="4">
        <v>32</v>
      </c>
      <c r="AV1418" s="4">
        <v>33</v>
      </c>
      <c r="AW1418" s="4">
        <v>33</v>
      </c>
      <c r="AX1418" s="4">
        <v>34</v>
      </c>
      <c r="AY1418" s="1">
        <v>34</v>
      </c>
      <c r="AZ1418" s="4">
        <v>35</v>
      </c>
      <c r="BA1418" s="4">
        <v>35</v>
      </c>
      <c r="BB1418" s="4">
        <v>36</v>
      </c>
      <c r="BC1418" s="4">
        <v>36</v>
      </c>
      <c r="BD1418" s="4">
        <v>37</v>
      </c>
      <c r="BE1418" s="4">
        <v>37</v>
      </c>
      <c r="BF1418" s="4">
        <v>38</v>
      </c>
      <c r="BG1418" s="4">
        <v>38</v>
      </c>
      <c r="BH1418" s="4">
        <v>39</v>
      </c>
      <c r="BI1418" s="2">
        <v>39</v>
      </c>
      <c r="BJ1418" s="17" t="s">
        <v>0</v>
      </c>
    </row>
    <row r="1419" spans="1:62">
      <c r="A1419" s="4" t="s">
        <v>3</v>
      </c>
      <c r="B1419" s="14"/>
      <c r="C1419" s="14"/>
      <c r="D1419" s="14"/>
      <c r="E1419" s="14"/>
      <c r="F1419" s="14"/>
      <c r="G1419" s="14"/>
      <c r="H1419" s="14"/>
      <c r="J1419" s="15"/>
      <c r="R1419" s="15"/>
      <c r="X1419" s="15"/>
      <c r="AD1419" s="15"/>
      <c r="BJ1419" s="17"/>
    </row>
    <row r="1420" spans="1:62">
      <c r="A1420" s="4" t="s">
        <v>1036</v>
      </c>
      <c r="B1420" s="14"/>
      <c r="C1420" s="14"/>
      <c r="D1420" s="14"/>
      <c r="E1420" s="14"/>
      <c r="F1420" s="14"/>
      <c r="G1420" s="14"/>
      <c r="H1420" s="14"/>
      <c r="J1420" s="15"/>
      <c r="R1420" s="15"/>
      <c r="X1420" s="15"/>
      <c r="AD1420" s="15"/>
      <c r="BJ1420" s="17"/>
    </row>
    <row r="1421" spans="1:62">
      <c r="A1421" s="4" t="s">
        <v>1037</v>
      </c>
      <c r="B1421" s="14">
        <v>20</v>
      </c>
      <c r="C1421" s="14">
        <v>24</v>
      </c>
      <c r="D1421" s="14">
        <v>28</v>
      </c>
      <c r="E1421" s="14">
        <v>32</v>
      </c>
      <c r="F1421" s="14">
        <v>36</v>
      </c>
      <c r="G1421" s="14">
        <v>40</v>
      </c>
      <c r="H1421" s="14">
        <v>44</v>
      </c>
      <c r="I1421" s="4">
        <v>48</v>
      </c>
      <c r="J1421" s="15">
        <v>52</v>
      </c>
      <c r="K1421" s="1">
        <v>56</v>
      </c>
      <c r="L1421" s="4">
        <v>60</v>
      </c>
      <c r="M1421" s="4">
        <v>64</v>
      </c>
      <c r="N1421" s="4">
        <v>68</v>
      </c>
      <c r="O1421" s="4">
        <v>72</v>
      </c>
      <c r="P1421" s="4">
        <v>76</v>
      </c>
      <c r="Q1421" s="4">
        <v>80</v>
      </c>
      <c r="R1421" s="15">
        <v>84</v>
      </c>
      <c r="S1421" s="4">
        <v>88</v>
      </c>
      <c r="T1421" s="4">
        <v>92</v>
      </c>
      <c r="U1421" s="2">
        <v>96</v>
      </c>
      <c r="V1421" s="4">
        <v>100</v>
      </c>
      <c r="W1421" s="4">
        <v>104</v>
      </c>
      <c r="X1421" s="15">
        <v>108</v>
      </c>
      <c r="Y1421" s="4">
        <v>112</v>
      </c>
      <c r="Z1421" s="4">
        <v>116</v>
      </c>
      <c r="AA1421" s="4">
        <v>120</v>
      </c>
      <c r="AB1421" s="4">
        <v>124</v>
      </c>
      <c r="AC1421" s="4">
        <v>128</v>
      </c>
      <c r="AD1421" s="15">
        <v>132</v>
      </c>
      <c r="AE1421" s="1">
        <v>136</v>
      </c>
      <c r="AF1421" s="4">
        <v>140</v>
      </c>
      <c r="AG1421" s="4">
        <v>144</v>
      </c>
      <c r="AH1421" s="4">
        <v>148</v>
      </c>
      <c r="AI1421" s="4">
        <v>152</v>
      </c>
      <c r="AJ1421" s="4">
        <v>156</v>
      </c>
      <c r="AK1421" s="4">
        <v>160</v>
      </c>
      <c r="AL1421" s="4">
        <v>164</v>
      </c>
      <c r="AM1421" s="4">
        <v>168</v>
      </c>
      <c r="AN1421" s="4">
        <v>172</v>
      </c>
      <c r="AO1421" s="2">
        <v>176</v>
      </c>
      <c r="AP1421" s="4">
        <v>180</v>
      </c>
      <c r="AQ1421" s="4">
        <v>184</v>
      </c>
      <c r="AR1421" s="4">
        <v>188</v>
      </c>
      <c r="AS1421" s="4">
        <v>192</v>
      </c>
      <c r="AT1421" s="4">
        <v>196</v>
      </c>
      <c r="AU1421" s="4">
        <v>200</v>
      </c>
      <c r="AV1421" s="4">
        <v>204</v>
      </c>
      <c r="AW1421" s="4">
        <v>208</v>
      </c>
      <c r="AX1421" s="4">
        <v>212</v>
      </c>
      <c r="AY1421" s="1">
        <v>216</v>
      </c>
      <c r="AZ1421" s="4">
        <v>220</v>
      </c>
      <c r="BA1421" s="4">
        <v>224</v>
      </c>
      <c r="BB1421" s="4">
        <v>228</v>
      </c>
      <c r="BC1421" s="4">
        <v>232</v>
      </c>
      <c r="BD1421" s="4">
        <v>236</v>
      </c>
      <c r="BE1421" s="4">
        <v>240</v>
      </c>
      <c r="BF1421" s="4">
        <v>244</v>
      </c>
      <c r="BG1421" s="4">
        <v>248</v>
      </c>
      <c r="BH1421" s="4">
        <v>252</v>
      </c>
      <c r="BI1421" s="2">
        <v>256</v>
      </c>
      <c r="BJ1421" s="17" t="s">
        <v>0</v>
      </c>
    </row>
    <row r="1422" spans="1:62">
      <c r="A1422" s="4" t="s">
        <v>1038</v>
      </c>
      <c r="B1422" s="14">
        <v>1</v>
      </c>
      <c r="C1422" s="14">
        <v>2</v>
      </c>
      <c r="D1422" s="14">
        <v>3</v>
      </c>
      <c r="E1422" s="14">
        <v>4</v>
      </c>
      <c r="F1422" s="14">
        <v>5</v>
      </c>
      <c r="G1422" s="14">
        <v>6</v>
      </c>
      <c r="H1422" s="14">
        <v>7</v>
      </c>
      <c r="I1422" s="4">
        <v>8</v>
      </c>
      <c r="J1422" s="15">
        <v>9</v>
      </c>
      <c r="K1422" s="1">
        <v>10</v>
      </c>
      <c r="L1422" s="4">
        <v>11</v>
      </c>
      <c r="M1422" s="4">
        <v>12</v>
      </c>
      <c r="N1422" s="4">
        <v>13</v>
      </c>
      <c r="O1422" s="4">
        <v>14</v>
      </c>
      <c r="P1422" s="4">
        <v>15</v>
      </c>
      <c r="Q1422" s="4">
        <v>16</v>
      </c>
      <c r="R1422" s="15">
        <v>17</v>
      </c>
      <c r="S1422" s="4">
        <v>18</v>
      </c>
      <c r="T1422" s="4">
        <v>19</v>
      </c>
      <c r="U1422" s="2">
        <v>20</v>
      </c>
      <c r="V1422" s="4">
        <v>21</v>
      </c>
      <c r="W1422" s="4">
        <v>22</v>
      </c>
      <c r="X1422" s="15">
        <v>23</v>
      </c>
      <c r="Y1422" s="4">
        <v>24</v>
      </c>
      <c r="Z1422" s="4">
        <v>25</v>
      </c>
      <c r="AA1422" s="4">
        <v>26</v>
      </c>
      <c r="AB1422" s="4">
        <v>27</v>
      </c>
      <c r="AC1422" s="4">
        <v>28</v>
      </c>
      <c r="AD1422" s="15">
        <v>29</v>
      </c>
      <c r="AE1422" s="1">
        <v>30</v>
      </c>
      <c r="AF1422" s="4">
        <v>30</v>
      </c>
      <c r="AG1422" s="4">
        <v>30</v>
      </c>
      <c r="AH1422" s="4">
        <v>30</v>
      </c>
      <c r="AI1422" s="4">
        <v>30</v>
      </c>
      <c r="AJ1422" s="4">
        <v>30</v>
      </c>
      <c r="AK1422" s="4">
        <v>30</v>
      </c>
      <c r="AL1422" s="4">
        <v>30</v>
      </c>
      <c r="AM1422" s="4">
        <v>30</v>
      </c>
      <c r="AN1422" s="4">
        <v>30</v>
      </c>
      <c r="AO1422" s="2">
        <v>30</v>
      </c>
      <c r="AP1422" s="4">
        <v>30</v>
      </c>
      <c r="AQ1422" s="4">
        <v>30</v>
      </c>
      <c r="AR1422" s="4">
        <v>30</v>
      </c>
      <c r="AS1422" s="4">
        <v>30</v>
      </c>
      <c r="AT1422" s="4">
        <v>30</v>
      </c>
      <c r="AU1422" s="4">
        <v>30</v>
      </c>
      <c r="AV1422" s="4">
        <v>30</v>
      </c>
      <c r="AW1422" s="4">
        <v>30</v>
      </c>
      <c r="AX1422" s="4">
        <v>30</v>
      </c>
      <c r="AY1422" s="1">
        <v>30</v>
      </c>
      <c r="AZ1422" s="4">
        <v>30</v>
      </c>
      <c r="BA1422" s="4">
        <v>30</v>
      </c>
      <c r="BB1422" s="4">
        <v>30</v>
      </c>
      <c r="BC1422" s="4">
        <v>30</v>
      </c>
      <c r="BD1422" s="4">
        <v>30</v>
      </c>
      <c r="BE1422" s="4">
        <v>30</v>
      </c>
      <c r="BF1422" s="4">
        <v>30</v>
      </c>
      <c r="BG1422" s="4">
        <v>30</v>
      </c>
      <c r="BH1422" s="4">
        <v>30</v>
      </c>
      <c r="BI1422" s="2">
        <v>30</v>
      </c>
      <c r="BJ1422" s="17" t="s">
        <v>0</v>
      </c>
    </row>
    <row r="1423" spans="1:62">
      <c r="A1423" s="4" t="s">
        <v>3</v>
      </c>
      <c r="B1423" s="14"/>
      <c r="C1423" s="14"/>
      <c r="D1423" s="14"/>
      <c r="E1423" s="14"/>
      <c r="F1423" s="14"/>
      <c r="G1423" s="14"/>
      <c r="H1423" s="14"/>
      <c r="J1423" s="15"/>
      <c r="R1423" s="15"/>
      <c r="X1423" s="15"/>
      <c r="AD1423" s="15"/>
      <c r="BJ1423" s="17"/>
    </row>
    <row r="1424" spans="1:62">
      <c r="A1424" s="4" t="s">
        <v>1039</v>
      </c>
      <c r="B1424" s="14"/>
      <c r="C1424" s="14"/>
      <c r="D1424" s="14"/>
      <c r="E1424" s="14"/>
      <c r="F1424" s="14"/>
      <c r="G1424" s="14"/>
      <c r="H1424" s="14"/>
      <c r="J1424" s="15"/>
      <c r="R1424" s="15"/>
      <c r="X1424" s="15"/>
      <c r="AD1424" s="15"/>
      <c r="BJ1424" s="17"/>
    </row>
    <row r="1425" spans="1:62">
      <c r="A1425" s="4" t="s">
        <v>602</v>
      </c>
      <c r="B1425" s="14">
        <v>42</v>
      </c>
      <c r="C1425" s="14">
        <v>50</v>
      </c>
      <c r="D1425" s="14">
        <v>58</v>
      </c>
      <c r="E1425" s="14">
        <v>66</v>
      </c>
      <c r="F1425" s="14">
        <v>74</v>
      </c>
      <c r="G1425" s="14">
        <v>82</v>
      </c>
      <c r="H1425" s="14">
        <v>90</v>
      </c>
      <c r="I1425" s="4">
        <v>98</v>
      </c>
      <c r="J1425" s="15">
        <v>109.5</v>
      </c>
      <c r="K1425" s="1">
        <v>121</v>
      </c>
      <c r="L1425" s="4">
        <v>132.5</v>
      </c>
      <c r="M1425" s="4">
        <v>144</v>
      </c>
      <c r="N1425" s="4">
        <v>155.5</v>
      </c>
      <c r="O1425" s="4">
        <v>167</v>
      </c>
      <c r="P1425" s="4">
        <v>178.5</v>
      </c>
      <c r="Q1425" s="4">
        <v>190</v>
      </c>
      <c r="R1425" s="15">
        <v>205.5</v>
      </c>
      <c r="S1425" s="4">
        <v>221</v>
      </c>
      <c r="T1425" s="4">
        <v>236.5</v>
      </c>
      <c r="U1425" s="2">
        <v>252</v>
      </c>
      <c r="V1425" s="4">
        <v>267.5</v>
      </c>
      <c r="W1425" s="4">
        <v>283</v>
      </c>
      <c r="X1425" s="15">
        <v>302</v>
      </c>
      <c r="Y1425" s="4">
        <v>321</v>
      </c>
      <c r="Z1425" s="4">
        <v>340</v>
      </c>
      <c r="AA1425" s="4">
        <v>359</v>
      </c>
      <c r="AB1425" s="4">
        <v>378</v>
      </c>
      <c r="AC1425" s="4">
        <v>397</v>
      </c>
      <c r="AD1425" s="15">
        <v>419</v>
      </c>
      <c r="AE1425" s="1">
        <v>441</v>
      </c>
      <c r="AF1425" s="4">
        <v>463</v>
      </c>
      <c r="AG1425" s="4">
        <v>485</v>
      </c>
      <c r="AH1425" s="4">
        <v>507</v>
      </c>
      <c r="AI1425" s="4">
        <v>529</v>
      </c>
      <c r="AJ1425" s="4">
        <v>551</v>
      </c>
      <c r="AK1425" s="4">
        <v>573</v>
      </c>
      <c r="AL1425" s="4">
        <v>595</v>
      </c>
      <c r="AM1425" s="4">
        <v>617</v>
      </c>
      <c r="AN1425" s="4">
        <v>639</v>
      </c>
      <c r="AO1425" s="2">
        <v>661</v>
      </c>
      <c r="AP1425" s="4">
        <v>683</v>
      </c>
      <c r="AQ1425" s="4">
        <v>705</v>
      </c>
      <c r="AR1425" s="4">
        <v>727</v>
      </c>
      <c r="AS1425" s="4">
        <v>749</v>
      </c>
      <c r="AT1425" s="4">
        <v>771</v>
      </c>
      <c r="AU1425" s="4">
        <v>793</v>
      </c>
      <c r="AV1425" s="4">
        <v>815</v>
      </c>
      <c r="AW1425" s="4">
        <v>837</v>
      </c>
      <c r="AX1425" s="4">
        <v>859</v>
      </c>
      <c r="AY1425" s="1">
        <v>881</v>
      </c>
      <c r="AZ1425" s="4">
        <v>903</v>
      </c>
      <c r="BA1425" s="4">
        <v>925</v>
      </c>
      <c r="BB1425" s="4">
        <v>947</v>
      </c>
      <c r="BC1425" s="4">
        <v>969</v>
      </c>
      <c r="BD1425" s="4">
        <v>991</v>
      </c>
      <c r="BE1425" s="4">
        <v>1013</v>
      </c>
      <c r="BF1425" s="4">
        <v>1035</v>
      </c>
      <c r="BG1425" s="4">
        <v>1057</v>
      </c>
      <c r="BH1425" s="4">
        <v>1079</v>
      </c>
      <c r="BI1425" s="2">
        <v>1101</v>
      </c>
      <c r="BJ1425" s="17" t="s">
        <v>0</v>
      </c>
    </row>
    <row r="1426" spans="1:62">
      <c r="A1426" s="4" t="s">
        <v>603</v>
      </c>
      <c r="B1426" s="14">
        <v>58</v>
      </c>
      <c r="C1426" s="14">
        <v>68</v>
      </c>
      <c r="D1426" s="14">
        <v>78</v>
      </c>
      <c r="E1426" s="14">
        <v>88</v>
      </c>
      <c r="F1426" s="14">
        <v>98</v>
      </c>
      <c r="G1426" s="14">
        <v>108</v>
      </c>
      <c r="H1426" s="14">
        <v>118</v>
      </c>
      <c r="I1426" s="4">
        <v>128</v>
      </c>
      <c r="J1426" s="15">
        <v>140.5</v>
      </c>
      <c r="K1426" s="1">
        <v>153</v>
      </c>
      <c r="L1426" s="4">
        <v>165.5</v>
      </c>
      <c r="M1426" s="4">
        <v>178</v>
      </c>
      <c r="N1426" s="4">
        <v>190.5</v>
      </c>
      <c r="O1426" s="4">
        <v>203</v>
      </c>
      <c r="P1426" s="4">
        <v>215.5</v>
      </c>
      <c r="Q1426" s="4">
        <v>228</v>
      </c>
      <c r="R1426" s="15">
        <v>245.5</v>
      </c>
      <c r="S1426" s="4">
        <v>263</v>
      </c>
      <c r="T1426" s="4">
        <v>280.5</v>
      </c>
      <c r="U1426" s="2">
        <v>298</v>
      </c>
      <c r="V1426" s="4">
        <v>315.5</v>
      </c>
      <c r="W1426" s="4">
        <v>333</v>
      </c>
      <c r="X1426" s="15">
        <v>353.5</v>
      </c>
      <c r="Y1426" s="4">
        <v>374</v>
      </c>
      <c r="Z1426" s="4">
        <v>394.5</v>
      </c>
      <c r="AA1426" s="4">
        <v>415</v>
      </c>
      <c r="AB1426" s="4">
        <v>435.5</v>
      </c>
      <c r="AC1426" s="4">
        <v>456</v>
      </c>
      <c r="AD1426" s="15">
        <v>479.5</v>
      </c>
      <c r="AE1426" s="1">
        <v>503</v>
      </c>
      <c r="AF1426" s="4">
        <v>526.5</v>
      </c>
      <c r="AG1426" s="4">
        <v>550</v>
      </c>
      <c r="AH1426" s="4">
        <v>573.5</v>
      </c>
      <c r="AI1426" s="4">
        <v>597</v>
      </c>
      <c r="AJ1426" s="4">
        <v>620.5</v>
      </c>
      <c r="AK1426" s="4">
        <v>644</v>
      </c>
      <c r="AL1426" s="4">
        <v>667.5</v>
      </c>
      <c r="AM1426" s="4">
        <v>691</v>
      </c>
      <c r="AN1426" s="4">
        <v>714.5</v>
      </c>
      <c r="AO1426" s="2">
        <v>738</v>
      </c>
      <c r="AP1426" s="4">
        <v>761.5</v>
      </c>
      <c r="AQ1426" s="4">
        <v>785</v>
      </c>
      <c r="AR1426" s="4">
        <v>808.5</v>
      </c>
      <c r="AS1426" s="4">
        <v>832</v>
      </c>
      <c r="AT1426" s="4">
        <v>855.5</v>
      </c>
      <c r="AU1426" s="4">
        <v>879</v>
      </c>
      <c r="AV1426" s="4">
        <v>902.5</v>
      </c>
      <c r="AW1426" s="4">
        <v>926</v>
      </c>
      <c r="AX1426" s="4">
        <v>949.5</v>
      </c>
      <c r="AY1426" s="1">
        <v>973</v>
      </c>
      <c r="AZ1426" s="4">
        <v>996.5</v>
      </c>
      <c r="BA1426" s="4">
        <v>1020</v>
      </c>
      <c r="BB1426" s="4">
        <v>1043.5</v>
      </c>
      <c r="BC1426" s="4">
        <v>1067</v>
      </c>
      <c r="BD1426" s="4">
        <v>1090.5</v>
      </c>
      <c r="BE1426" s="4">
        <v>1114</v>
      </c>
      <c r="BF1426" s="4">
        <v>1137.5</v>
      </c>
      <c r="BG1426" s="4">
        <v>1161</v>
      </c>
      <c r="BH1426" s="4">
        <v>1184.5</v>
      </c>
      <c r="BI1426" s="2">
        <v>1208</v>
      </c>
      <c r="BJ1426" s="17" t="s">
        <v>0</v>
      </c>
    </row>
    <row r="1427" spans="1:62">
      <c r="A1427" s="4" t="s">
        <v>543</v>
      </c>
      <c r="B1427" s="14">
        <v>20</v>
      </c>
      <c r="C1427" s="14">
        <v>20.5</v>
      </c>
      <c r="D1427" s="14">
        <v>21</v>
      </c>
      <c r="E1427" s="14">
        <v>21.5</v>
      </c>
      <c r="F1427" s="14">
        <v>22</v>
      </c>
      <c r="G1427" s="14">
        <v>22.5</v>
      </c>
      <c r="H1427" s="14">
        <v>23</v>
      </c>
      <c r="I1427" s="4">
        <v>23.5</v>
      </c>
      <c r="J1427" s="15">
        <v>24</v>
      </c>
      <c r="K1427" s="1">
        <v>24.5</v>
      </c>
      <c r="L1427" s="4">
        <v>25</v>
      </c>
      <c r="M1427" s="4">
        <v>25</v>
      </c>
      <c r="N1427" s="4">
        <v>26</v>
      </c>
      <c r="O1427" s="4">
        <v>26</v>
      </c>
      <c r="P1427" s="4">
        <v>27</v>
      </c>
      <c r="Q1427" s="4">
        <v>27</v>
      </c>
      <c r="R1427" s="15">
        <v>28</v>
      </c>
      <c r="S1427" s="4">
        <v>28</v>
      </c>
      <c r="T1427" s="4">
        <v>29</v>
      </c>
      <c r="U1427" s="2">
        <v>29</v>
      </c>
      <c r="V1427" s="4">
        <v>30</v>
      </c>
      <c r="W1427" s="4">
        <v>30</v>
      </c>
      <c r="X1427" s="15">
        <v>31</v>
      </c>
      <c r="Y1427" s="4">
        <v>31</v>
      </c>
      <c r="Z1427" s="4">
        <v>32</v>
      </c>
      <c r="AA1427" s="4">
        <v>32</v>
      </c>
      <c r="AB1427" s="4">
        <v>33</v>
      </c>
      <c r="AC1427" s="4">
        <v>33</v>
      </c>
      <c r="AD1427" s="15">
        <v>34</v>
      </c>
      <c r="AE1427" s="1">
        <v>34</v>
      </c>
      <c r="AF1427" s="4">
        <v>35</v>
      </c>
      <c r="AG1427" s="4">
        <v>35</v>
      </c>
      <c r="AH1427" s="4">
        <v>36</v>
      </c>
      <c r="AI1427" s="4">
        <v>36</v>
      </c>
      <c r="AJ1427" s="4">
        <v>37</v>
      </c>
      <c r="AK1427" s="4">
        <v>37</v>
      </c>
      <c r="AL1427" s="4">
        <v>38</v>
      </c>
      <c r="AM1427" s="4">
        <v>38</v>
      </c>
      <c r="AN1427" s="4">
        <v>39</v>
      </c>
      <c r="AO1427" s="2">
        <v>39</v>
      </c>
      <c r="AP1427" s="4">
        <v>40</v>
      </c>
      <c r="AQ1427" s="4">
        <v>40</v>
      </c>
      <c r="AR1427" s="4">
        <v>41</v>
      </c>
      <c r="AS1427" s="4">
        <v>41</v>
      </c>
      <c r="AT1427" s="4">
        <v>42</v>
      </c>
      <c r="AU1427" s="4">
        <v>42</v>
      </c>
      <c r="AV1427" s="4">
        <v>43</v>
      </c>
      <c r="AW1427" s="4">
        <v>43</v>
      </c>
      <c r="AX1427" s="4">
        <v>44</v>
      </c>
      <c r="AY1427" s="1">
        <v>44</v>
      </c>
      <c r="AZ1427" s="4">
        <v>45</v>
      </c>
      <c r="BA1427" s="4">
        <v>45</v>
      </c>
      <c r="BB1427" s="4">
        <v>46</v>
      </c>
      <c r="BC1427" s="4">
        <v>46</v>
      </c>
      <c r="BD1427" s="4">
        <v>47</v>
      </c>
      <c r="BE1427" s="4">
        <v>47</v>
      </c>
      <c r="BF1427" s="4">
        <v>48</v>
      </c>
      <c r="BG1427" s="4">
        <v>48</v>
      </c>
      <c r="BH1427" s="4">
        <v>49</v>
      </c>
      <c r="BI1427" s="2">
        <v>49</v>
      </c>
      <c r="BJ1427" s="17" t="s">
        <v>0</v>
      </c>
    </row>
    <row r="1428" spans="1:62">
      <c r="A1428" s="4" t="s">
        <v>3</v>
      </c>
      <c r="B1428" s="14"/>
      <c r="C1428" s="14"/>
      <c r="D1428" s="14"/>
      <c r="E1428" s="14"/>
      <c r="F1428" s="14"/>
      <c r="G1428" s="14"/>
      <c r="H1428" s="14"/>
      <c r="J1428" s="15"/>
      <c r="R1428" s="15"/>
      <c r="X1428" s="15"/>
      <c r="AD1428" s="15"/>
      <c r="BJ1428" s="17"/>
    </row>
    <row r="1429" spans="1:62">
      <c r="A1429" s="4" t="s">
        <v>1040</v>
      </c>
      <c r="B1429" s="14"/>
      <c r="C1429" s="14"/>
      <c r="D1429" s="14"/>
      <c r="E1429" s="14"/>
      <c r="F1429" s="14"/>
      <c r="G1429" s="14"/>
      <c r="H1429" s="14"/>
      <c r="J1429" s="15"/>
      <c r="R1429" s="15"/>
      <c r="X1429" s="15"/>
      <c r="AD1429" s="15"/>
      <c r="BJ1429" s="17"/>
    </row>
    <row r="1430" spans="1:62">
      <c r="A1430" s="4" t="s">
        <v>602</v>
      </c>
      <c r="B1430" s="14">
        <v>3</v>
      </c>
      <c r="C1430" s="14">
        <v>6</v>
      </c>
      <c r="D1430" s="14">
        <v>9</v>
      </c>
      <c r="E1430" s="14">
        <v>12</v>
      </c>
      <c r="F1430" s="14">
        <v>15</v>
      </c>
      <c r="G1430" s="14">
        <v>18</v>
      </c>
      <c r="H1430" s="14">
        <v>21</v>
      </c>
      <c r="I1430" s="4">
        <v>24</v>
      </c>
      <c r="J1430" s="15">
        <v>31</v>
      </c>
      <c r="K1430" s="1">
        <v>38</v>
      </c>
      <c r="L1430" s="4">
        <v>45</v>
      </c>
      <c r="M1430" s="4">
        <v>52</v>
      </c>
      <c r="N1430" s="4">
        <v>59</v>
      </c>
      <c r="O1430" s="4">
        <v>66</v>
      </c>
      <c r="P1430" s="4">
        <v>73</v>
      </c>
      <c r="Q1430" s="4">
        <v>80</v>
      </c>
      <c r="R1430" s="15">
        <v>92</v>
      </c>
      <c r="S1430" s="4">
        <v>104</v>
      </c>
      <c r="T1430" s="4">
        <v>116</v>
      </c>
      <c r="U1430" s="2">
        <v>128</v>
      </c>
      <c r="V1430" s="4">
        <v>140</v>
      </c>
      <c r="W1430" s="4">
        <v>152</v>
      </c>
      <c r="X1430" s="15">
        <v>169</v>
      </c>
      <c r="Y1430" s="4">
        <v>186</v>
      </c>
      <c r="Z1430" s="4">
        <v>203</v>
      </c>
      <c r="AA1430" s="4">
        <v>220</v>
      </c>
      <c r="AB1430" s="4">
        <v>237</v>
      </c>
      <c r="AC1430" s="4">
        <v>254</v>
      </c>
      <c r="AD1430" s="15">
        <v>271</v>
      </c>
      <c r="AE1430" s="1">
        <v>288</v>
      </c>
      <c r="AF1430" s="4">
        <v>305</v>
      </c>
      <c r="AG1430" s="4">
        <v>322</v>
      </c>
      <c r="AH1430" s="4">
        <v>339</v>
      </c>
      <c r="AI1430" s="4">
        <v>356</v>
      </c>
      <c r="AJ1430" s="4">
        <v>373</v>
      </c>
      <c r="AK1430" s="4">
        <v>390</v>
      </c>
      <c r="AL1430" s="4">
        <v>407</v>
      </c>
      <c r="AM1430" s="4">
        <v>424</v>
      </c>
      <c r="AN1430" s="4">
        <v>441</v>
      </c>
      <c r="AO1430" s="2">
        <v>458</v>
      </c>
      <c r="AP1430" s="4">
        <v>475</v>
      </c>
      <c r="AQ1430" s="4">
        <v>492</v>
      </c>
      <c r="AR1430" s="4">
        <v>509</v>
      </c>
      <c r="AS1430" s="4">
        <v>526</v>
      </c>
      <c r="AT1430" s="4">
        <v>543</v>
      </c>
      <c r="AU1430" s="4">
        <v>560</v>
      </c>
      <c r="AV1430" s="4">
        <v>577</v>
      </c>
      <c r="AW1430" s="4">
        <v>594</v>
      </c>
      <c r="AX1430" s="4">
        <v>611</v>
      </c>
      <c r="AY1430" s="1">
        <v>628</v>
      </c>
      <c r="AZ1430" s="4">
        <v>645</v>
      </c>
      <c r="BA1430" s="4">
        <v>662</v>
      </c>
      <c r="BB1430" s="4">
        <v>679</v>
      </c>
      <c r="BC1430" s="4">
        <v>696</v>
      </c>
      <c r="BD1430" s="4">
        <v>713</v>
      </c>
      <c r="BE1430" s="4">
        <v>730</v>
      </c>
      <c r="BF1430" s="4">
        <v>747</v>
      </c>
      <c r="BG1430" s="4">
        <v>764</v>
      </c>
      <c r="BH1430" s="4">
        <v>781</v>
      </c>
      <c r="BI1430" s="2">
        <v>798</v>
      </c>
      <c r="BJ1430" s="17" t="s">
        <v>0</v>
      </c>
    </row>
    <row r="1431" spans="1:62">
      <c r="A1431" s="4" t="s">
        <v>603</v>
      </c>
      <c r="B1431" s="14">
        <v>6</v>
      </c>
      <c r="C1431" s="14">
        <v>10</v>
      </c>
      <c r="D1431" s="14">
        <v>14</v>
      </c>
      <c r="E1431" s="14">
        <v>18</v>
      </c>
      <c r="F1431" s="14">
        <v>22</v>
      </c>
      <c r="G1431" s="14">
        <v>26</v>
      </c>
      <c r="H1431" s="14">
        <v>30</v>
      </c>
      <c r="I1431" s="4">
        <v>34</v>
      </c>
      <c r="J1431" s="15">
        <v>42</v>
      </c>
      <c r="K1431" s="1">
        <v>50</v>
      </c>
      <c r="L1431" s="4">
        <v>58</v>
      </c>
      <c r="M1431" s="4">
        <v>66</v>
      </c>
      <c r="N1431" s="4">
        <v>74</v>
      </c>
      <c r="O1431" s="4">
        <v>82</v>
      </c>
      <c r="P1431" s="4">
        <v>90</v>
      </c>
      <c r="Q1431" s="4">
        <v>98</v>
      </c>
      <c r="R1431" s="15">
        <v>111</v>
      </c>
      <c r="S1431" s="4">
        <v>124</v>
      </c>
      <c r="T1431" s="4">
        <v>137</v>
      </c>
      <c r="U1431" s="2">
        <v>150</v>
      </c>
      <c r="V1431" s="4">
        <v>163</v>
      </c>
      <c r="W1431" s="4">
        <v>176</v>
      </c>
      <c r="X1431" s="15">
        <v>194</v>
      </c>
      <c r="Y1431" s="4">
        <v>212</v>
      </c>
      <c r="Z1431" s="4">
        <v>230</v>
      </c>
      <c r="AA1431" s="4">
        <v>248</v>
      </c>
      <c r="AB1431" s="4">
        <v>266</v>
      </c>
      <c r="AC1431" s="4">
        <v>284</v>
      </c>
      <c r="AD1431" s="15">
        <v>302</v>
      </c>
      <c r="AE1431" s="1">
        <v>320</v>
      </c>
      <c r="AF1431" s="4">
        <v>338</v>
      </c>
      <c r="AG1431" s="4">
        <v>356</v>
      </c>
      <c r="AH1431" s="4">
        <v>374</v>
      </c>
      <c r="AI1431" s="4">
        <v>392</v>
      </c>
      <c r="AJ1431" s="4">
        <v>410</v>
      </c>
      <c r="AK1431" s="4">
        <v>428</v>
      </c>
      <c r="AL1431" s="4">
        <v>446</v>
      </c>
      <c r="AM1431" s="4">
        <v>464</v>
      </c>
      <c r="AN1431" s="4">
        <v>482</v>
      </c>
      <c r="AO1431" s="2">
        <v>500</v>
      </c>
      <c r="AP1431" s="4">
        <v>518</v>
      </c>
      <c r="AQ1431" s="4">
        <v>536</v>
      </c>
      <c r="AR1431" s="4">
        <v>554</v>
      </c>
      <c r="AS1431" s="4">
        <v>572</v>
      </c>
      <c r="AT1431" s="4">
        <v>590</v>
      </c>
      <c r="AU1431" s="4">
        <v>608</v>
      </c>
      <c r="AV1431" s="4">
        <v>626</v>
      </c>
      <c r="AW1431" s="4">
        <v>644</v>
      </c>
      <c r="AX1431" s="4">
        <v>662</v>
      </c>
      <c r="AY1431" s="1">
        <v>680</v>
      </c>
      <c r="AZ1431" s="4">
        <v>698</v>
      </c>
      <c r="BA1431" s="4">
        <v>716</v>
      </c>
      <c r="BB1431" s="4">
        <v>734</v>
      </c>
      <c r="BC1431" s="4">
        <v>752</v>
      </c>
      <c r="BD1431" s="4">
        <v>770</v>
      </c>
      <c r="BE1431" s="4">
        <v>788</v>
      </c>
      <c r="BF1431" s="4">
        <v>806</v>
      </c>
      <c r="BG1431" s="4">
        <v>824</v>
      </c>
      <c r="BH1431" s="4">
        <v>842</v>
      </c>
      <c r="BI1431" s="2">
        <v>860</v>
      </c>
      <c r="BJ1431" s="17" t="s">
        <v>0</v>
      </c>
    </row>
    <row r="1432" spans="1:62">
      <c r="A1432" s="4" t="s">
        <v>543</v>
      </c>
      <c r="B1432" s="14">
        <v>10</v>
      </c>
      <c r="C1432" s="14">
        <v>10.5</v>
      </c>
      <c r="D1432" s="14">
        <v>11</v>
      </c>
      <c r="E1432" s="14">
        <v>11.5</v>
      </c>
      <c r="F1432" s="14">
        <v>12</v>
      </c>
      <c r="G1432" s="14">
        <v>12.5</v>
      </c>
      <c r="H1432" s="14">
        <v>13</v>
      </c>
      <c r="I1432" s="4">
        <v>13.5</v>
      </c>
      <c r="J1432" s="15">
        <v>14</v>
      </c>
      <c r="K1432" s="1">
        <v>14.5</v>
      </c>
      <c r="L1432" s="4">
        <v>15</v>
      </c>
      <c r="M1432" s="4">
        <v>15.5</v>
      </c>
      <c r="N1432" s="4">
        <v>16</v>
      </c>
      <c r="O1432" s="4">
        <v>16.5</v>
      </c>
      <c r="P1432" s="4">
        <v>17</v>
      </c>
      <c r="Q1432" s="4">
        <v>17.5</v>
      </c>
      <c r="R1432" s="15">
        <v>18</v>
      </c>
      <c r="S1432" s="4">
        <v>18.5</v>
      </c>
      <c r="T1432" s="4">
        <v>19</v>
      </c>
      <c r="U1432" s="2">
        <v>19.5</v>
      </c>
      <c r="V1432" s="4">
        <v>20</v>
      </c>
      <c r="W1432" s="4">
        <v>20.5</v>
      </c>
      <c r="X1432" s="15">
        <v>21</v>
      </c>
      <c r="Y1432" s="4">
        <v>21.5</v>
      </c>
      <c r="Z1432" s="4">
        <v>22</v>
      </c>
      <c r="AA1432" s="4">
        <v>22.5</v>
      </c>
      <c r="AB1432" s="4">
        <v>23</v>
      </c>
      <c r="AC1432" s="4">
        <v>23.5</v>
      </c>
      <c r="AD1432" s="15">
        <v>24</v>
      </c>
      <c r="AE1432" s="1">
        <v>24.5</v>
      </c>
      <c r="AF1432" s="4">
        <v>25</v>
      </c>
      <c r="AG1432" s="4">
        <v>25</v>
      </c>
      <c r="AH1432" s="4">
        <v>26</v>
      </c>
      <c r="AI1432" s="4">
        <v>26</v>
      </c>
      <c r="AJ1432" s="4">
        <v>27</v>
      </c>
      <c r="AK1432" s="4">
        <v>27</v>
      </c>
      <c r="AL1432" s="4">
        <v>28</v>
      </c>
      <c r="AM1432" s="4">
        <v>28</v>
      </c>
      <c r="AN1432" s="4">
        <v>29</v>
      </c>
      <c r="AO1432" s="2">
        <v>29</v>
      </c>
      <c r="AP1432" s="4">
        <v>30</v>
      </c>
      <c r="AQ1432" s="4">
        <v>30</v>
      </c>
      <c r="AR1432" s="4">
        <v>31</v>
      </c>
      <c r="AS1432" s="4">
        <v>31</v>
      </c>
      <c r="AT1432" s="4">
        <v>32</v>
      </c>
      <c r="AU1432" s="4">
        <v>32</v>
      </c>
      <c r="AV1432" s="4">
        <v>33</v>
      </c>
      <c r="AW1432" s="4">
        <v>33</v>
      </c>
      <c r="AX1432" s="4">
        <v>34</v>
      </c>
      <c r="AY1432" s="1">
        <v>34</v>
      </c>
      <c r="AZ1432" s="4">
        <v>35</v>
      </c>
      <c r="BA1432" s="4">
        <v>35</v>
      </c>
      <c r="BB1432" s="4">
        <v>36</v>
      </c>
      <c r="BC1432" s="4">
        <v>36</v>
      </c>
      <c r="BD1432" s="4">
        <v>37</v>
      </c>
      <c r="BE1432" s="4">
        <v>37</v>
      </c>
      <c r="BF1432" s="4">
        <v>38</v>
      </c>
      <c r="BG1432" s="4">
        <v>38</v>
      </c>
      <c r="BH1432" s="4">
        <v>39</v>
      </c>
      <c r="BI1432" s="2">
        <v>39</v>
      </c>
      <c r="BJ1432" s="17" t="s">
        <v>0</v>
      </c>
    </row>
    <row r="1433" spans="1:62">
      <c r="A1433" s="4" t="s">
        <v>3</v>
      </c>
      <c r="B1433" s="14"/>
      <c r="C1433" s="14"/>
      <c r="D1433" s="14"/>
      <c r="E1433" s="14"/>
      <c r="F1433" s="14"/>
      <c r="G1433" s="14"/>
      <c r="H1433" s="14"/>
      <c r="J1433" s="15"/>
      <c r="R1433" s="15"/>
      <c r="X1433" s="15"/>
      <c r="AD1433" s="15"/>
      <c r="BJ1433" s="17"/>
    </row>
    <row r="1434" spans="1:62">
      <c r="A1434" s="4" t="s">
        <v>1041</v>
      </c>
      <c r="B1434" s="14"/>
      <c r="C1434" s="14"/>
      <c r="D1434" s="14"/>
      <c r="E1434" s="14"/>
      <c r="F1434" s="14"/>
      <c r="G1434" s="14"/>
      <c r="H1434" s="14"/>
      <c r="J1434" s="15"/>
      <c r="R1434" s="15"/>
      <c r="X1434" s="15"/>
      <c r="AD1434" s="15"/>
      <c r="BJ1434" s="17"/>
    </row>
    <row r="1435" spans="1:62">
      <c r="A1435" s="4" t="s">
        <v>602</v>
      </c>
      <c r="B1435" s="14">
        <v>12</v>
      </c>
      <c r="C1435" s="14">
        <v>18</v>
      </c>
      <c r="D1435" s="14">
        <v>24</v>
      </c>
      <c r="E1435" s="14">
        <v>30</v>
      </c>
      <c r="F1435" s="14">
        <v>36</v>
      </c>
      <c r="G1435" s="14">
        <v>42</v>
      </c>
      <c r="H1435" s="14">
        <v>48</v>
      </c>
      <c r="I1435" s="4">
        <v>54</v>
      </c>
      <c r="J1435" s="15">
        <v>62</v>
      </c>
      <c r="K1435" s="1">
        <v>70</v>
      </c>
      <c r="L1435" s="4">
        <v>78</v>
      </c>
      <c r="M1435" s="4">
        <v>86</v>
      </c>
      <c r="N1435" s="4">
        <v>94</v>
      </c>
      <c r="O1435" s="4">
        <v>102</v>
      </c>
      <c r="P1435" s="4">
        <v>110</v>
      </c>
      <c r="Q1435" s="4">
        <v>118</v>
      </c>
      <c r="R1435" s="15">
        <v>128</v>
      </c>
      <c r="S1435" s="4">
        <v>138</v>
      </c>
      <c r="T1435" s="4">
        <v>148</v>
      </c>
      <c r="U1435" s="2">
        <v>158</v>
      </c>
      <c r="V1435" s="4">
        <v>168</v>
      </c>
      <c r="W1435" s="4">
        <v>178</v>
      </c>
      <c r="X1435" s="15">
        <v>190</v>
      </c>
      <c r="Y1435" s="4">
        <v>202</v>
      </c>
      <c r="Z1435" s="4">
        <v>214</v>
      </c>
      <c r="AA1435" s="4">
        <v>226</v>
      </c>
      <c r="AB1435" s="4">
        <v>238</v>
      </c>
      <c r="AC1435" s="4">
        <v>250</v>
      </c>
      <c r="AD1435" s="15">
        <v>264</v>
      </c>
      <c r="AE1435" s="1">
        <v>278</v>
      </c>
      <c r="AF1435" s="4">
        <v>292</v>
      </c>
      <c r="AG1435" s="4">
        <v>306</v>
      </c>
      <c r="AH1435" s="4">
        <v>320</v>
      </c>
      <c r="AI1435" s="4">
        <v>334</v>
      </c>
      <c r="AJ1435" s="4">
        <v>348</v>
      </c>
      <c r="AK1435" s="4">
        <v>362</v>
      </c>
      <c r="AL1435" s="4">
        <v>376</v>
      </c>
      <c r="AM1435" s="4">
        <v>390</v>
      </c>
      <c r="AN1435" s="4">
        <v>404</v>
      </c>
      <c r="AO1435" s="2">
        <v>418</v>
      </c>
      <c r="AP1435" s="4">
        <v>432</v>
      </c>
      <c r="AQ1435" s="4">
        <v>446</v>
      </c>
      <c r="AR1435" s="4">
        <v>460</v>
      </c>
      <c r="AS1435" s="4">
        <v>474</v>
      </c>
      <c r="AT1435" s="4">
        <v>488</v>
      </c>
      <c r="AU1435" s="4">
        <v>502</v>
      </c>
      <c r="AV1435" s="4">
        <v>516</v>
      </c>
      <c r="AW1435" s="4">
        <v>530</v>
      </c>
      <c r="AX1435" s="4">
        <v>544</v>
      </c>
      <c r="AY1435" s="1">
        <v>558</v>
      </c>
      <c r="AZ1435" s="4">
        <v>572</v>
      </c>
      <c r="BA1435" s="4">
        <v>586</v>
      </c>
      <c r="BB1435" s="4">
        <v>600</v>
      </c>
      <c r="BC1435" s="4">
        <v>614</v>
      </c>
      <c r="BD1435" s="4">
        <v>628</v>
      </c>
      <c r="BE1435" s="4">
        <v>642</v>
      </c>
      <c r="BF1435" s="4">
        <v>656</v>
      </c>
      <c r="BG1435" s="4">
        <v>670</v>
      </c>
      <c r="BH1435" s="4">
        <v>684</v>
      </c>
      <c r="BI1435" s="2">
        <v>698</v>
      </c>
      <c r="BJ1435" s="17" t="s">
        <v>0</v>
      </c>
    </row>
    <row r="1436" spans="1:62">
      <c r="A1436" s="4" t="s">
        <v>603</v>
      </c>
      <c r="B1436" s="14">
        <v>24</v>
      </c>
      <c r="C1436" s="14">
        <v>31</v>
      </c>
      <c r="D1436" s="14">
        <v>38</v>
      </c>
      <c r="E1436" s="14">
        <v>45</v>
      </c>
      <c r="F1436" s="14">
        <v>52</v>
      </c>
      <c r="G1436" s="14">
        <v>59</v>
      </c>
      <c r="H1436" s="14">
        <v>66</v>
      </c>
      <c r="I1436" s="4">
        <v>73</v>
      </c>
      <c r="J1436" s="15">
        <v>82</v>
      </c>
      <c r="K1436" s="1">
        <v>91</v>
      </c>
      <c r="L1436" s="4">
        <v>100</v>
      </c>
      <c r="M1436" s="4">
        <v>109</v>
      </c>
      <c r="N1436" s="4">
        <v>118</v>
      </c>
      <c r="O1436" s="4">
        <v>127</v>
      </c>
      <c r="P1436" s="4">
        <v>136</v>
      </c>
      <c r="Q1436" s="4">
        <v>145</v>
      </c>
      <c r="R1436" s="15">
        <v>156</v>
      </c>
      <c r="S1436" s="4">
        <v>167</v>
      </c>
      <c r="T1436" s="4">
        <v>178</v>
      </c>
      <c r="U1436" s="2">
        <v>189</v>
      </c>
      <c r="V1436" s="4">
        <v>200</v>
      </c>
      <c r="W1436" s="4">
        <v>211</v>
      </c>
      <c r="X1436" s="15">
        <v>224</v>
      </c>
      <c r="Y1436" s="4">
        <v>237</v>
      </c>
      <c r="Z1436" s="4">
        <v>250</v>
      </c>
      <c r="AA1436" s="4">
        <v>263</v>
      </c>
      <c r="AB1436" s="4">
        <v>276</v>
      </c>
      <c r="AC1436" s="4">
        <v>289</v>
      </c>
      <c r="AD1436" s="15">
        <v>304</v>
      </c>
      <c r="AE1436" s="1">
        <v>319</v>
      </c>
      <c r="AF1436" s="4">
        <v>334</v>
      </c>
      <c r="AG1436" s="4">
        <v>349</v>
      </c>
      <c r="AH1436" s="4">
        <v>364</v>
      </c>
      <c r="AI1436" s="4">
        <v>379</v>
      </c>
      <c r="AJ1436" s="4">
        <v>394</v>
      </c>
      <c r="AK1436" s="4">
        <v>409</v>
      </c>
      <c r="AL1436" s="4">
        <v>424</v>
      </c>
      <c r="AM1436" s="4">
        <v>439</v>
      </c>
      <c r="AN1436" s="4">
        <v>454</v>
      </c>
      <c r="AO1436" s="2">
        <v>469</v>
      </c>
      <c r="AP1436" s="4">
        <v>484</v>
      </c>
      <c r="AQ1436" s="4">
        <v>499</v>
      </c>
      <c r="AR1436" s="4">
        <v>514</v>
      </c>
      <c r="AS1436" s="4">
        <v>529</v>
      </c>
      <c r="AT1436" s="4">
        <v>544</v>
      </c>
      <c r="AU1436" s="4">
        <v>559</v>
      </c>
      <c r="AV1436" s="4">
        <v>574</v>
      </c>
      <c r="AW1436" s="4">
        <v>589</v>
      </c>
      <c r="AX1436" s="4">
        <v>604</v>
      </c>
      <c r="AY1436" s="1">
        <v>619</v>
      </c>
      <c r="AZ1436" s="4">
        <v>634</v>
      </c>
      <c r="BA1436" s="4">
        <v>649</v>
      </c>
      <c r="BB1436" s="4">
        <v>664</v>
      </c>
      <c r="BC1436" s="4">
        <v>679</v>
      </c>
      <c r="BD1436" s="4">
        <v>694</v>
      </c>
      <c r="BE1436" s="4">
        <v>709</v>
      </c>
      <c r="BF1436" s="4">
        <v>724</v>
      </c>
      <c r="BG1436" s="4">
        <v>739</v>
      </c>
      <c r="BH1436" s="4">
        <v>754</v>
      </c>
      <c r="BI1436" s="2">
        <v>769</v>
      </c>
      <c r="BJ1436" s="17" t="s">
        <v>0</v>
      </c>
    </row>
    <row r="1437" spans="1:62">
      <c r="A1437" s="4" t="s">
        <v>543</v>
      </c>
      <c r="B1437" s="14">
        <v>10</v>
      </c>
      <c r="C1437" s="14">
        <v>11</v>
      </c>
      <c r="D1437" s="14">
        <v>12</v>
      </c>
      <c r="E1437" s="14">
        <v>13</v>
      </c>
      <c r="F1437" s="14">
        <v>14</v>
      </c>
      <c r="G1437" s="14">
        <v>15</v>
      </c>
      <c r="H1437" s="14">
        <v>16</v>
      </c>
      <c r="I1437" s="14">
        <v>17</v>
      </c>
      <c r="J1437" s="14">
        <v>18</v>
      </c>
      <c r="K1437" s="19">
        <v>19</v>
      </c>
      <c r="L1437" s="14">
        <v>20</v>
      </c>
      <c r="M1437" s="14">
        <v>21</v>
      </c>
      <c r="N1437" s="14">
        <v>22</v>
      </c>
      <c r="O1437" s="14">
        <v>23</v>
      </c>
      <c r="P1437" s="14">
        <v>24</v>
      </c>
      <c r="Q1437" s="14">
        <v>25</v>
      </c>
      <c r="R1437" s="14">
        <v>26</v>
      </c>
      <c r="S1437" s="14">
        <v>27</v>
      </c>
      <c r="T1437" s="14">
        <v>28</v>
      </c>
      <c r="U1437" s="20">
        <v>29</v>
      </c>
      <c r="V1437" s="14">
        <v>30</v>
      </c>
      <c r="W1437" s="14">
        <v>31</v>
      </c>
      <c r="X1437" s="14">
        <v>32</v>
      </c>
      <c r="Y1437" s="14">
        <v>33</v>
      </c>
      <c r="Z1437" s="14">
        <v>34</v>
      </c>
      <c r="AA1437" s="14">
        <v>35</v>
      </c>
      <c r="AB1437" s="14">
        <v>36</v>
      </c>
      <c r="AC1437" s="14">
        <v>37</v>
      </c>
      <c r="AD1437" s="14">
        <v>38</v>
      </c>
      <c r="AE1437" s="19">
        <v>39</v>
      </c>
      <c r="AF1437" s="14">
        <v>40</v>
      </c>
      <c r="AG1437" s="14">
        <v>41</v>
      </c>
      <c r="AH1437" s="14">
        <v>42</v>
      </c>
      <c r="AI1437" s="14">
        <v>43</v>
      </c>
      <c r="AJ1437" s="14">
        <v>44</v>
      </c>
      <c r="AK1437" s="14">
        <v>45</v>
      </c>
      <c r="AL1437" s="14">
        <v>46</v>
      </c>
      <c r="AM1437" s="14">
        <v>47</v>
      </c>
      <c r="AN1437" s="14">
        <v>48</v>
      </c>
      <c r="AO1437" s="20">
        <v>49</v>
      </c>
      <c r="AP1437" s="14">
        <v>50</v>
      </c>
      <c r="AQ1437" s="14">
        <v>51</v>
      </c>
      <c r="AR1437" s="14">
        <v>52</v>
      </c>
      <c r="AS1437" s="14">
        <v>53</v>
      </c>
      <c r="AT1437" s="14">
        <v>54</v>
      </c>
      <c r="AU1437" s="14">
        <v>55</v>
      </c>
      <c r="AV1437" s="14">
        <v>56</v>
      </c>
      <c r="AW1437" s="14">
        <v>57</v>
      </c>
      <c r="AX1437" s="14">
        <v>58</v>
      </c>
      <c r="AY1437" s="19">
        <v>59</v>
      </c>
      <c r="AZ1437" s="14">
        <v>60</v>
      </c>
      <c r="BA1437" s="14">
        <v>61</v>
      </c>
      <c r="BB1437" s="14">
        <v>62</v>
      </c>
      <c r="BC1437" s="14">
        <v>63</v>
      </c>
      <c r="BD1437" s="14">
        <v>64</v>
      </c>
      <c r="BE1437" s="14">
        <v>65</v>
      </c>
      <c r="BF1437" s="14">
        <v>66</v>
      </c>
      <c r="BG1437" s="14">
        <v>67</v>
      </c>
      <c r="BH1437" s="14">
        <v>68</v>
      </c>
      <c r="BI1437" s="20">
        <v>69</v>
      </c>
      <c r="BJ1437" s="17" t="s">
        <v>0</v>
      </c>
    </row>
    <row r="1438" spans="1:62">
      <c r="A1438" s="4" t="s">
        <v>3</v>
      </c>
      <c r="B1438" s="14"/>
      <c r="C1438" s="14"/>
      <c r="D1438" s="14"/>
      <c r="E1438" s="14"/>
      <c r="F1438" s="14"/>
      <c r="G1438" s="14"/>
      <c r="H1438" s="14"/>
      <c r="I1438" s="14"/>
      <c r="J1438" s="14"/>
      <c r="K1438" s="19"/>
      <c r="L1438" s="14"/>
      <c r="M1438" s="14"/>
      <c r="N1438" s="14"/>
      <c r="O1438" s="14"/>
      <c r="P1438" s="14"/>
      <c r="Q1438" s="14"/>
      <c r="R1438" s="14"/>
      <c r="S1438" s="14"/>
      <c r="T1438" s="14"/>
      <c r="U1438" s="20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9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20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9"/>
      <c r="AZ1438" s="14"/>
      <c r="BA1438" s="14"/>
      <c r="BB1438" s="14"/>
      <c r="BC1438" s="14"/>
      <c r="BD1438" s="14"/>
      <c r="BE1438" s="14"/>
      <c r="BF1438" s="14"/>
      <c r="BG1438" s="14"/>
      <c r="BH1438" s="14"/>
      <c r="BI1438" s="20"/>
      <c r="BJ1438" s="17"/>
    </row>
    <row r="1439" spans="1:62">
      <c r="B1439" s="14"/>
      <c r="C1439" s="14"/>
      <c r="D1439" s="14"/>
      <c r="E1439" s="14"/>
      <c r="F1439" s="14"/>
      <c r="G1439" s="14"/>
      <c r="H1439" s="14"/>
      <c r="I1439" s="14"/>
      <c r="J1439" s="14"/>
      <c r="K1439" s="19"/>
      <c r="L1439" s="14"/>
      <c r="M1439" s="14"/>
      <c r="N1439" s="14"/>
      <c r="O1439" s="14"/>
      <c r="P1439" s="14"/>
      <c r="Q1439" s="14"/>
      <c r="R1439" s="14"/>
      <c r="S1439" s="14"/>
      <c r="T1439" s="14"/>
      <c r="U1439" s="20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9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20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9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20"/>
      <c r="BJ1439" s="17"/>
    </row>
    <row r="1442" spans="1:62">
      <c r="A1442" s="4" t="s">
        <v>1044</v>
      </c>
      <c r="B1442" s="14"/>
      <c r="C1442" s="14"/>
      <c r="D1442" s="14"/>
      <c r="E1442" s="14"/>
      <c r="F1442" s="14"/>
      <c r="G1442" s="14"/>
      <c r="H1442" s="14"/>
      <c r="J1442" s="15"/>
      <c r="R1442" s="15"/>
      <c r="X1442" s="15"/>
      <c r="AD1442" s="15"/>
      <c r="BJ1442" s="17"/>
    </row>
    <row r="1443" spans="1:62">
      <c r="A1443" s="4" t="s">
        <v>738</v>
      </c>
      <c r="B1443" s="14">
        <v>20</v>
      </c>
      <c r="C1443" s="14">
        <f>B1443+2</f>
        <v>22</v>
      </c>
      <c r="D1443" s="14">
        <f t="shared" ref="D1443:X1443" si="181">C1443+2</f>
        <v>24</v>
      </c>
      <c r="E1443" s="14">
        <f t="shared" si="181"/>
        <v>26</v>
      </c>
      <c r="F1443" s="14">
        <f t="shared" si="181"/>
        <v>28</v>
      </c>
      <c r="G1443" s="14">
        <f t="shared" si="181"/>
        <v>30</v>
      </c>
      <c r="H1443" s="14">
        <f t="shared" si="181"/>
        <v>32</v>
      </c>
      <c r="I1443" s="14">
        <f t="shared" si="181"/>
        <v>34</v>
      </c>
      <c r="J1443" s="14">
        <f t="shared" si="181"/>
        <v>36</v>
      </c>
      <c r="K1443" s="14">
        <f t="shared" si="181"/>
        <v>38</v>
      </c>
      <c r="L1443" s="14">
        <f t="shared" si="181"/>
        <v>40</v>
      </c>
      <c r="M1443" s="14">
        <f t="shared" si="181"/>
        <v>42</v>
      </c>
      <c r="N1443" s="14">
        <f t="shared" si="181"/>
        <v>44</v>
      </c>
      <c r="O1443" s="14">
        <f t="shared" si="181"/>
        <v>46</v>
      </c>
      <c r="P1443" s="14">
        <f t="shared" si="181"/>
        <v>48</v>
      </c>
      <c r="Q1443" s="14">
        <f t="shared" si="181"/>
        <v>50</v>
      </c>
      <c r="R1443" s="14">
        <f t="shared" si="181"/>
        <v>52</v>
      </c>
      <c r="S1443" s="14">
        <f t="shared" si="181"/>
        <v>54</v>
      </c>
      <c r="T1443" s="14">
        <f t="shared" si="181"/>
        <v>56</v>
      </c>
      <c r="U1443" s="14">
        <f t="shared" si="181"/>
        <v>58</v>
      </c>
      <c r="V1443" s="14">
        <f t="shared" si="181"/>
        <v>60</v>
      </c>
      <c r="W1443" s="14">
        <f t="shared" si="181"/>
        <v>62</v>
      </c>
      <c r="X1443" s="14">
        <f t="shared" si="181"/>
        <v>64</v>
      </c>
      <c r="Y1443" s="14">
        <v>65</v>
      </c>
      <c r="Z1443" s="14">
        <f>Y1443</f>
        <v>65</v>
      </c>
      <c r="AA1443" s="14">
        <f t="shared" ref="AA1443:BI1443" si="182">Z1443</f>
        <v>65</v>
      </c>
      <c r="AB1443" s="14">
        <f t="shared" si="182"/>
        <v>65</v>
      </c>
      <c r="AC1443" s="14">
        <f t="shared" si="182"/>
        <v>65</v>
      </c>
      <c r="AD1443" s="14">
        <f t="shared" si="182"/>
        <v>65</v>
      </c>
      <c r="AE1443" s="14">
        <f t="shared" si="182"/>
        <v>65</v>
      </c>
      <c r="AF1443" s="14">
        <f t="shared" si="182"/>
        <v>65</v>
      </c>
      <c r="AG1443" s="14">
        <f t="shared" si="182"/>
        <v>65</v>
      </c>
      <c r="AH1443" s="14">
        <f t="shared" si="182"/>
        <v>65</v>
      </c>
      <c r="AI1443" s="14">
        <f t="shared" si="182"/>
        <v>65</v>
      </c>
      <c r="AJ1443" s="14">
        <f t="shared" si="182"/>
        <v>65</v>
      </c>
      <c r="AK1443" s="14">
        <f t="shared" si="182"/>
        <v>65</v>
      </c>
      <c r="AL1443" s="14">
        <f t="shared" si="182"/>
        <v>65</v>
      </c>
      <c r="AM1443" s="14">
        <f t="shared" si="182"/>
        <v>65</v>
      </c>
      <c r="AN1443" s="14">
        <f t="shared" si="182"/>
        <v>65</v>
      </c>
      <c r="AO1443" s="14">
        <f t="shared" si="182"/>
        <v>65</v>
      </c>
      <c r="AP1443" s="14">
        <f t="shared" si="182"/>
        <v>65</v>
      </c>
      <c r="AQ1443" s="14">
        <f t="shared" si="182"/>
        <v>65</v>
      </c>
      <c r="AR1443" s="14">
        <f t="shared" si="182"/>
        <v>65</v>
      </c>
      <c r="AS1443" s="14">
        <f t="shared" si="182"/>
        <v>65</v>
      </c>
      <c r="AT1443" s="14">
        <f t="shared" si="182"/>
        <v>65</v>
      </c>
      <c r="AU1443" s="14">
        <f t="shared" si="182"/>
        <v>65</v>
      </c>
      <c r="AV1443" s="14">
        <f t="shared" si="182"/>
        <v>65</v>
      </c>
      <c r="AW1443" s="14">
        <f t="shared" si="182"/>
        <v>65</v>
      </c>
      <c r="AX1443" s="14">
        <f t="shared" si="182"/>
        <v>65</v>
      </c>
      <c r="AY1443" s="14">
        <f t="shared" si="182"/>
        <v>65</v>
      </c>
      <c r="AZ1443" s="14">
        <f t="shared" si="182"/>
        <v>65</v>
      </c>
      <c r="BA1443" s="14">
        <f t="shared" si="182"/>
        <v>65</v>
      </c>
      <c r="BB1443" s="14">
        <f t="shared" si="182"/>
        <v>65</v>
      </c>
      <c r="BC1443" s="14">
        <f t="shared" si="182"/>
        <v>65</v>
      </c>
      <c r="BD1443" s="14">
        <f t="shared" si="182"/>
        <v>65</v>
      </c>
      <c r="BE1443" s="14">
        <f t="shared" si="182"/>
        <v>65</v>
      </c>
      <c r="BF1443" s="14">
        <f t="shared" si="182"/>
        <v>65</v>
      </c>
      <c r="BG1443" s="14">
        <f t="shared" si="182"/>
        <v>65</v>
      </c>
      <c r="BH1443" s="14">
        <f t="shared" si="182"/>
        <v>65</v>
      </c>
      <c r="BI1443" s="14">
        <f t="shared" si="182"/>
        <v>65</v>
      </c>
      <c r="BJ1443" s="17" t="s">
        <v>0</v>
      </c>
    </row>
    <row r="1444" spans="1:62">
      <c r="A1444" s="4" t="s">
        <v>629</v>
      </c>
      <c r="B1444" s="14">
        <v>110</v>
      </c>
      <c r="C1444" s="14">
        <f>B1444+10</f>
        <v>120</v>
      </c>
      <c r="D1444" s="14">
        <f t="shared" ref="D1444:BI1444" si="183">C1444+10</f>
        <v>130</v>
      </c>
      <c r="E1444" s="14">
        <f t="shared" si="183"/>
        <v>140</v>
      </c>
      <c r="F1444" s="14">
        <f t="shared" si="183"/>
        <v>150</v>
      </c>
      <c r="G1444" s="14">
        <f t="shared" si="183"/>
        <v>160</v>
      </c>
      <c r="H1444" s="14">
        <f t="shared" si="183"/>
        <v>170</v>
      </c>
      <c r="I1444" s="14">
        <f t="shared" si="183"/>
        <v>180</v>
      </c>
      <c r="J1444" s="14">
        <f t="shared" si="183"/>
        <v>190</v>
      </c>
      <c r="K1444" s="14">
        <f t="shared" si="183"/>
        <v>200</v>
      </c>
      <c r="L1444" s="14">
        <f t="shared" si="183"/>
        <v>210</v>
      </c>
      <c r="M1444" s="14">
        <f t="shared" si="183"/>
        <v>220</v>
      </c>
      <c r="N1444" s="14">
        <f t="shared" si="183"/>
        <v>230</v>
      </c>
      <c r="O1444" s="14">
        <f t="shared" si="183"/>
        <v>240</v>
      </c>
      <c r="P1444" s="14">
        <f t="shared" si="183"/>
        <v>250</v>
      </c>
      <c r="Q1444" s="14">
        <f t="shared" si="183"/>
        <v>260</v>
      </c>
      <c r="R1444" s="14">
        <f t="shared" si="183"/>
        <v>270</v>
      </c>
      <c r="S1444" s="14">
        <f t="shared" si="183"/>
        <v>280</v>
      </c>
      <c r="T1444" s="14">
        <f t="shared" si="183"/>
        <v>290</v>
      </c>
      <c r="U1444" s="14">
        <f t="shared" si="183"/>
        <v>300</v>
      </c>
      <c r="V1444" s="14">
        <f t="shared" si="183"/>
        <v>310</v>
      </c>
      <c r="W1444" s="14">
        <f t="shared" si="183"/>
        <v>320</v>
      </c>
      <c r="X1444" s="14">
        <f t="shared" si="183"/>
        <v>330</v>
      </c>
      <c r="Y1444" s="14">
        <f t="shared" si="183"/>
        <v>340</v>
      </c>
      <c r="Z1444" s="14">
        <f t="shared" si="183"/>
        <v>350</v>
      </c>
      <c r="AA1444" s="14">
        <f t="shared" si="183"/>
        <v>360</v>
      </c>
      <c r="AB1444" s="14">
        <f t="shared" si="183"/>
        <v>370</v>
      </c>
      <c r="AC1444" s="14">
        <f t="shared" si="183"/>
        <v>380</v>
      </c>
      <c r="AD1444" s="14">
        <f t="shared" si="183"/>
        <v>390</v>
      </c>
      <c r="AE1444" s="14">
        <f t="shared" si="183"/>
        <v>400</v>
      </c>
      <c r="AF1444" s="14">
        <f t="shared" si="183"/>
        <v>410</v>
      </c>
      <c r="AG1444" s="14">
        <f t="shared" si="183"/>
        <v>420</v>
      </c>
      <c r="AH1444" s="14">
        <f t="shared" si="183"/>
        <v>430</v>
      </c>
      <c r="AI1444" s="14">
        <f t="shared" si="183"/>
        <v>440</v>
      </c>
      <c r="AJ1444" s="14">
        <f t="shared" si="183"/>
        <v>450</v>
      </c>
      <c r="AK1444" s="14">
        <f t="shared" si="183"/>
        <v>460</v>
      </c>
      <c r="AL1444" s="14">
        <f t="shared" si="183"/>
        <v>470</v>
      </c>
      <c r="AM1444" s="14">
        <f t="shared" si="183"/>
        <v>480</v>
      </c>
      <c r="AN1444" s="14">
        <f t="shared" si="183"/>
        <v>490</v>
      </c>
      <c r="AO1444" s="14">
        <f t="shared" si="183"/>
        <v>500</v>
      </c>
      <c r="AP1444" s="14">
        <f t="shared" si="183"/>
        <v>510</v>
      </c>
      <c r="AQ1444" s="14">
        <f t="shared" si="183"/>
        <v>520</v>
      </c>
      <c r="AR1444" s="14">
        <f t="shared" si="183"/>
        <v>530</v>
      </c>
      <c r="AS1444" s="14">
        <f t="shared" si="183"/>
        <v>540</v>
      </c>
      <c r="AT1444" s="14">
        <f t="shared" si="183"/>
        <v>550</v>
      </c>
      <c r="AU1444" s="14">
        <f t="shared" si="183"/>
        <v>560</v>
      </c>
      <c r="AV1444" s="14">
        <f t="shared" si="183"/>
        <v>570</v>
      </c>
      <c r="AW1444" s="14">
        <f t="shared" si="183"/>
        <v>580</v>
      </c>
      <c r="AX1444" s="14">
        <f t="shared" si="183"/>
        <v>590</v>
      </c>
      <c r="AY1444" s="14">
        <f t="shared" si="183"/>
        <v>600</v>
      </c>
      <c r="AZ1444" s="14">
        <f t="shared" si="183"/>
        <v>610</v>
      </c>
      <c r="BA1444" s="14">
        <f t="shared" si="183"/>
        <v>620</v>
      </c>
      <c r="BB1444" s="14">
        <f t="shared" si="183"/>
        <v>630</v>
      </c>
      <c r="BC1444" s="14">
        <f t="shared" si="183"/>
        <v>640</v>
      </c>
      <c r="BD1444" s="14">
        <f t="shared" si="183"/>
        <v>650</v>
      </c>
      <c r="BE1444" s="14">
        <f t="shared" si="183"/>
        <v>660</v>
      </c>
      <c r="BF1444" s="14">
        <f t="shared" si="183"/>
        <v>670</v>
      </c>
      <c r="BG1444" s="14">
        <f t="shared" si="183"/>
        <v>680</v>
      </c>
      <c r="BH1444" s="14">
        <f t="shared" si="183"/>
        <v>690</v>
      </c>
      <c r="BI1444" s="14">
        <f t="shared" si="183"/>
        <v>700</v>
      </c>
      <c r="BJ1444" s="17" t="s">
        <v>0</v>
      </c>
    </row>
    <row r="1445" spans="1:62">
      <c r="A1445" s="4" t="s">
        <v>787</v>
      </c>
      <c r="B1445" s="14">
        <v>200</v>
      </c>
      <c r="C1445" s="14">
        <f>B1445+15</f>
        <v>215</v>
      </c>
      <c r="D1445" s="14">
        <f t="shared" ref="D1445:BI1445" si="184">C1445+15</f>
        <v>230</v>
      </c>
      <c r="E1445" s="14">
        <f t="shared" si="184"/>
        <v>245</v>
      </c>
      <c r="F1445" s="14">
        <f t="shared" si="184"/>
        <v>260</v>
      </c>
      <c r="G1445" s="14">
        <f t="shared" si="184"/>
        <v>275</v>
      </c>
      <c r="H1445" s="14">
        <f t="shared" si="184"/>
        <v>290</v>
      </c>
      <c r="I1445" s="14">
        <f t="shared" si="184"/>
        <v>305</v>
      </c>
      <c r="J1445" s="14">
        <f t="shared" si="184"/>
        <v>320</v>
      </c>
      <c r="K1445" s="14">
        <f t="shared" si="184"/>
        <v>335</v>
      </c>
      <c r="L1445" s="14">
        <f t="shared" si="184"/>
        <v>350</v>
      </c>
      <c r="M1445" s="14">
        <f t="shared" si="184"/>
        <v>365</v>
      </c>
      <c r="N1445" s="14">
        <f t="shared" si="184"/>
        <v>380</v>
      </c>
      <c r="O1445" s="14">
        <f t="shared" si="184"/>
        <v>395</v>
      </c>
      <c r="P1445" s="14">
        <f t="shared" si="184"/>
        <v>410</v>
      </c>
      <c r="Q1445" s="14">
        <f t="shared" si="184"/>
        <v>425</v>
      </c>
      <c r="R1445" s="14">
        <f t="shared" si="184"/>
        <v>440</v>
      </c>
      <c r="S1445" s="14">
        <f t="shared" si="184"/>
        <v>455</v>
      </c>
      <c r="T1445" s="14">
        <f t="shared" si="184"/>
        <v>470</v>
      </c>
      <c r="U1445" s="14">
        <f t="shared" si="184"/>
        <v>485</v>
      </c>
      <c r="V1445" s="14">
        <f t="shared" si="184"/>
        <v>500</v>
      </c>
      <c r="W1445" s="14">
        <f t="shared" si="184"/>
        <v>515</v>
      </c>
      <c r="X1445" s="14">
        <f t="shared" si="184"/>
        <v>530</v>
      </c>
      <c r="Y1445" s="14">
        <f t="shared" si="184"/>
        <v>545</v>
      </c>
      <c r="Z1445" s="14">
        <f t="shared" si="184"/>
        <v>560</v>
      </c>
      <c r="AA1445" s="14">
        <f t="shared" si="184"/>
        <v>575</v>
      </c>
      <c r="AB1445" s="14">
        <f t="shared" si="184"/>
        <v>590</v>
      </c>
      <c r="AC1445" s="14">
        <f t="shared" si="184"/>
        <v>605</v>
      </c>
      <c r="AD1445" s="14">
        <f t="shared" si="184"/>
        <v>620</v>
      </c>
      <c r="AE1445" s="14">
        <f t="shared" si="184"/>
        <v>635</v>
      </c>
      <c r="AF1445" s="14">
        <f t="shared" si="184"/>
        <v>650</v>
      </c>
      <c r="AG1445" s="14">
        <f t="shared" si="184"/>
        <v>665</v>
      </c>
      <c r="AH1445" s="14">
        <f t="shared" si="184"/>
        <v>680</v>
      </c>
      <c r="AI1445" s="14">
        <f t="shared" si="184"/>
        <v>695</v>
      </c>
      <c r="AJ1445" s="14">
        <f t="shared" si="184"/>
        <v>710</v>
      </c>
      <c r="AK1445" s="14">
        <f t="shared" si="184"/>
        <v>725</v>
      </c>
      <c r="AL1445" s="14">
        <f t="shared" si="184"/>
        <v>740</v>
      </c>
      <c r="AM1445" s="14">
        <f t="shared" si="184"/>
        <v>755</v>
      </c>
      <c r="AN1445" s="14">
        <f t="shared" si="184"/>
        <v>770</v>
      </c>
      <c r="AO1445" s="14">
        <f t="shared" si="184"/>
        <v>785</v>
      </c>
      <c r="AP1445" s="14">
        <f t="shared" si="184"/>
        <v>800</v>
      </c>
      <c r="AQ1445" s="14">
        <f t="shared" si="184"/>
        <v>815</v>
      </c>
      <c r="AR1445" s="14">
        <f t="shared" si="184"/>
        <v>830</v>
      </c>
      <c r="AS1445" s="14">
        <f t="shared" si="184"/>
        <v>845</v>
      </c>
      <c r="AT1445" s="14">
        <f t="shared" si="184"/>
        <v>860</v>
      </c>
      <c r="AU1445" s="14">
        <f t="shared" si="184"/>
        <v>875</v>
      </c>
      <c r="AV1445" s="14">
        <f t="shared" si="184"/>
        <v>890</v>
      </c>
      <c r="AW1445" s="14">
        <f t="shared" si="184"/>
        <v>905</v>
      </c>
      <c r="AX1445" s="14">
        <f t="shared" si="184"/>
        <v>920</v>
      </c>
      <c r="AY1445" s="14">
        <f t="shared" si="184"/>
        <v>935</v>
      </c>
      <c r="AZ1445" s="14">
        <f t="shared" si="184"/>
        <v>950</v>
      </c>
      <c r="BA1445" s="14">
        <f t="shared" si="184"/>
        <v>965</v>
      </c>
      <c r="BB1445" s="14">
        <f t="shared" si="184"/>
        <v>980</v>
      </c>
      <c r="BC1445" s="14">
        <f t="shared" si="184"/>
        <v>995</v>
      </c>
      <c r="BD1445" s="14">
        <f t="shared" si="184"/>
        <v>1010</v>
      </c>
      <c r="BE1445" s="14">
        <f t="shared" si="184"/>
        <v>1025</v>
      </c>
      <c r="BF1445" s="14">
        <f t="shared" si="184"/>
        <v>1040</v>
      </c>
      <c r="BG1445" s="14">
        <f t="shared" si="184"/>
        <v>1055</v>
      </c>
      <c r="BH1445" s="14">
        <f t="shared" si="184"/>
        <v>1070</v>
      </c>
      <c r="BI1445" s="14">
        <f t="shared" si="184"/>
        <v>1085</v>
      </c>
      <c r="BJ1445" s="17" t="s">
        <v>0</v>
      </c>
    </row>
    <row r="1446" spans="1:62">
      <c r="A1446" s="4" t="s">
        <v>543</v>
      </c>
      <c r="B1446" s="14">
        <v>12.5</v>
      </c>
      <c r="C1446" s="14">
        <f>B1446+0.5</f>
        <v>13</v>
      </c>
      <c r="D1446" s="14">
        <f t="shared" ref="D1446:BI1446" si="185">C1446+0.5</f>
        <v>13.5</v>
      </c>
      <c r="E1446" s="14">
        <f t="shared" si="185"/>
        <v>14</v>
      </c>
      <c r="F1446" s="14">
        <f t="shared" si="185"/>
        <v>14.5</v>
      </c>
      <c r="G1446" s="14">
        <f t="shared" si="185"/>
        <v>15</v>
      </c>
      <c r="H1446" s="14">
        <f t="shared" si="185"/>
        <v>15.5</v>
      </c>
      <c r="I1446" s="14">
        <f t="shared" si="185"/>
        <v>16</v>
      </c>
      <c r="J1446" s="14">
        <f t="shared" si="185"/>
        <v>16.5</v>
      </c>
      <c r="K1446" s="14">
        <f t="shared" si="185"/>
        <v>17</v>
      </c>
      <c r="L1446" s="14">
        <f t="shared" si="185"/>
        <v>17.5</v>
      </c>
      <c r="M1446" s="14">
        <f t="shared" si="185"/>
        <v>18</v>
      </c>
      <c r="N1446" s="14">
        <f t="shared" si="185"/>
        <v>18.5</v>
      </c>
      <c r="O1446" s="14">
        <f t="shared" si="185"/>
        <v>19</v>
      </c>
      <c r="P1446" s="14">
        <f t="shared" si="185"/>
        <v>19.5</v>
      </c>
      <c r="Q1446" s="14">
        <f t="shared" si="185"/>
        <v>20</v>
      </c>
      <c r="R1446" s="14">
        <f t="shared" si="185"/>
        <v>20.5</v>
      </c>
      <c r="S1446" s="14">
        <f t="shared" si="185"/>
        <v>21</v>
      </c>
      <c r="T1446" s="14">
        <f t="shared" si="185"/>
        <v>21.5</v>
      </c>
      <c r="U1446" s="14">
        <f t="shared" si="185"/>
        <v>22</v>
      </c>
      <c r="V1446" s="14">
        <f t="shared" si="185"/>
        <v>22.5</v>
      </c>
      <c r="W1446" s="14">
        <f t="shared" si="185"/>
        <v>23</v>
      </c>
      <c r="X1446" s="14">
        <f t="shared" si="185"/>
        <v>23.5</v>
      </c>
      <c r="Y1446" s="14">
        <f t="shared" si="185"/>
        <v>24</v>
      </c>
      <c r="Z1446" s="14">
        <f t="shared" si="185"/>
        <v>24.5</v>
      </c>
      <c r="AA1446" s="14">
        <f t="shared" si="185"/>
        <v>25</v>
      </c>
      <c r="AB1446" s="14">
        <f t="shared" si="185"/>
        <v>25.5</v>
      </c>
      <c r="AC1446" s="14">
        <f t="shared" si="185"/>
        <v>26</v>
      </c>
      <c r="AD1446" s="14">
        <f t="shared" si="185"/>
        <v>26.5</v>
      </c>
      <c r="AE1446" s="14">
        <f t="shared" si="185"/>
        <v>27</v>
      </c>
      <c r="AF1446" s="14">
        <f t="shared" si="185"/>
        <v>27.5</v>
      </c>
      <c r="AG1446" s="14">
        <f t="shared" si="185"/>
        <v>28</v>
      </c>
      <c r="AH1446" s="14">
        <f t="shared" si="185"/>
        <v>28.5</v>
      </c>
      <c r="AI1446" s="14">
        <f t="shared" si="185"/>
        <v>29</v>
      </c>
      <c r="AJ1446" s="14">
        <f t="shared" si="185"/>
        <v>29.5</v>
      </c>
      <c r="AK1446" s="14">
        <f t="shared" si="185"/>
        <v>30</v>
      </c>
      <c r="AL1446" s="14">
        <f t="shared" si="185"/>
        <v>30.5</v>
      </c>
      <c r="AM1446" s="14">
        <f t="shared" si="185"/>
        <v>31</v>
      </c>
      <c r="AN1446" s="14">
        <f t="shared" si="185"/>
        <v>31.5</v>
      </c>
      <c r="AO1446" s="14">
        <f t="shared" si="185"/>
        <v>32</v>
      </c>
      <c r="AP1446" s="14">
        <f t="shared" si="185"/>
        <v>32.5</v>
      </c>
      <c r="AQ1446" s="14">
        <f t="shared" si="185"/>
        <v>33</v>
      </c>
      <c r="AR1446" s="14">
        <f t="shared" si="185"/>
        <v>33.5</v>
      </c>
      <c r="AS1446" s="14">
        <f t="shared" si="185"/>
        <v>34</v>
      </c>
      <c r="AT1446" s="14">
        <f t="shared" si="185"/>
        <v>34.5</v>
      </c>
      <c r="AU1446" s="14">
        <f t="shared" si="185"/>
        <v>35</v>
      </c>
      <c r="AV1446" s="14">
        <f t="shared" si="185"/>
        <v>35.5</v>
      </c>
      <c r="AW1446" s="14">
        <f t="shared" si="185"/>
        <v>36</v>
      </c>
      <c r="AX1446" s="14">
        <f t="shared" si="185"/>
        <v>36.5</v>
      </c>
      <c r="AY1446" s="14">
        <f t="shared" si="185"/>
        <v>37</v>
      </c>
      <c r="AZ1446" s="14">
        <f t="shared" si="185"/>
        <v>37.5</v>
      </c>
      <c r="BA1446" s="14">
        <f t="shared" si="185"/>
        <v>38</v>
      </c>
      <c r="BB1446" s="14">
        <f t="shared" si="185"/>
        <v>38.5</v>
      </c>
      <c r="BC1446" s="14">
        <f t="shared" si="185"/>
        <v>39</v>
      </c>
      <c r="BD1446" s="14">
        <f t="shared" si="185"/>
        <v>39.5</v>
      </c>
      <c r="BE1446" s="14">
        <f t="shared" si="185"/>
        <v>40</v>
      </c>
      <c r="BF1446" s="14">
        <f t="shared" si="185"/>
        <v>40.5</v>
      </c>
      <c r="BG1446" s="14">
        <f t="shared" si="185"/>
        <v>41</v>
      </c>
      <c r="BH1446" s="14">
        <f t="shared" si="185"/>
        <v>41.5</v>
      </c>
      <c r="BI1446" s="14">
        <f t="shared" si="185"/>
        <v>42</v>
      </c>
      <c r="BJ1446" s="17" t="s">
        <v>0</v>
      </c>
    </row>
    <row r="1447" spans="1:62">
      <c r="A1447" s="4" t="s">
        <v>3</v>
      </c>
      <c r="B1447" s="14"/>
      <c r="C1447" s="14"/>
      <c r="D1447" s="14"/>
      <c r="E1447" s="14"/>
      <c r="F1447" s="14"/>
      <c r="G1447" s="14"/>
      <c r="H1447" s="14"/>
      <c r="I1447" s="14"/>
      <c r="J1447" s="14"/>
      <c r="K1447" s="19"/>
      <c r="L1447" s="14"/>
      <c r="M1447" s="14"/>
      <c r="N1447" s="14"/>
      <c r="O1447" s="14"/>
      <c r="P1447" s="14"/>
      <c r="Q1447" s="14"/>
      <c r="R1447" s="14"/>
      <c r="S1447" s="14"/>
      <c r="T1447" s="14"/>
      <c r="U1447" s="20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9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20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9"/>
      <c r="AZ1447" s="14"/>
      <c r="BA1447" s="14"/>
      <c r="BB1447" s="14"/>
      <c r="BC1447" s="14"/>
      <c r="BD1447" s="14"/>
      <c r="BE1447" s="14"/>
      <c r="BF1447" s="14"/>
      <c r="BG1447" s="14"/>
      <c r="BH1447" s="14"/>
      <c r="BI1447" s="20"/>
      <c r="BJ1447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1"/>
  <sheetViews>
    <sheetView zoomScale="85" zoomScaleNormal="85" workbookViewId="0">
      <pane xSplit="1" topLeftCell="B1" activePane="topRight" state="frozen"/>
      <selection activeCell="A1049" sqref="A1049"/>
      <selection pane="topRight" activeCell="S9" sqref="S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AK121+2</f>
        <v>87</v>
      </c>
      <c r="AM121" s="4">
        <f t="shared" ref="AM121" si="869">AL121+2</f>
        <v>89</v>
      </c>
      <c r="AN121" s="4">
        <v>90</v>
      </c>
      <c r="AO121" s="2">
        <f t="shared" ref="AO121:BI121" si="870">AN121</f>
        <v>90</v>
      </c>
      <c r="AP121" s="4">
        <f t="shared" si="870"/>
        <v>90</v>
      </c>
      <c r="AQ121" s="4">
        <f t="shared" si="870"/>
        <v>90</v>
      </c>
      <c r="AR121" s="4">
        <f t="shared" si="870"/>
        <v>90</v>
      </c>
      <c r="AS121" s="4">
        <f t="shared" si="870"/>
        <v>90</v>
      </c>
      <c r="AT121" s="4">
        <f t="shared" si="870"/>
        <v>90</v>
      </c>
      <c r="AU121" s="4">
        <f t="shared" si="870"/>
        <v>90</v>
      </c>
      <c r="AV121" s="4">
        <f t="shared" si="870"/>
        <v>90</v>
      </c>
      <c r="AW121" s="4">
        <f t="shared" si="870"/>
        <v>90</v>
      </c>
      <c r="AX121" s="4">
        <f t="shared" si="870"/>
        <v>90</v>
      </c>
      <c r="AY121">
        <f t="shared" si="870"/>
        <v>90</v>
      </c>
      <c r="AZ121" s="4">
        <f t="shared" si="870"/>
        <v>90</v>
      </c>
      <c r="BA121" s="4">
        <f t="shared" si="870"/>
        <v>90</v>
      </c>
      <c r="BB121" s="4">
        <f t="shared" si="870"/>
        <v>90</v>
      </c>
      <c r="BC121" s="4">
        <f t="shared" si="870"/>
        <v>90</v>
      </c>
      <c r="BD121" s="4">
        <f t="shared" si="870"/>
        <v>90</v>
      </c>
      <c r="BE121" s="4">
        <f t="shared" si="870"/>
        <v>90</v>
      </c>
      <c r="BF121" s="4">
        <f t="shared" si="870"/>
        <v>90</v>
      </c>
      <c r="BG121" s="4">
        <f t="shared" si="870"/>
        <v>90</v>
      </c>
      <c r="BH121" s="4">
        <f t="shared" si="870"/>
        <v>90</v>
      </c>
      <c r="BI121" s="2">
        <f t="shared" si="870"/>
        <v>90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B125+10</f>
        <v>60</v>
      </c>
      <c r="D125" s="4">
        <f t="shared" ref="D125:BI125" si="871">C125+10</f>
        <v>70</v>
      </c>
      <c r="E125" s="4">
        <f t="shared" si="871"/>
        <v>80</v>
      </c>
      <c r="F125" s="4">
        <f t="shared" si="871"/>
        <v>90</v>
      </c>
      <c r="G125" s="4">
        <f t="shared" si="871"/>
        <v>100</v>
      </c>
      <c r="H125" s="4">
        <f t="shared" si="871"/>
        <v>110</v>
      </c>
      <c r="I125" s="4">
        <f t="shared" si="871"/>
        <v>120</v>
      </c>
      <c r="J125" s="4">
        <f t="shared" si="871"/>
        <v>130</v>
      </c>
      <c r="K125" s="4">
        <f t="shared" si="871"/>
        <v>140</v>
      </c>
      <c r="L125" s="4">
        <f t="shared" si="871"/>
        <v>150</v>
      </c>
      <c r="M125" s="4">
        <f t="shared" si="871"/>
        <v>160</v>
      </c>
      <c r="N125" s="4">
        <f t="shared" si="871"/>
        <v>170</v>
      </c>
      <c r="O125" s="4">
        <f t="shared" si="871"/>
        <v>180</v>
      </c>
      <c r="P125" s="4">
        <f t="shared" si="871"/>
        <v>190</v>
      </c>
      <c r="Q125" s="4">
        <f t="shared" si="871"/>
        <v>200</v>
      </c>
      <c r="R125" s="4">
        <f t="shared" si="871"/>
        <v>210</v>
      </c>
      <c r="S125" s="4">
        <f t="shared" si="871"/>
        <v>220</v>
      </c>
      <c r="T125" s="4">
        <f t="shared" si="871"/>
        <v>230</v>
      </c>
      <c r="U125" s="4">
        <f t="shared" si="871"/>
        <v>240</v>
      </c>
      <c r="V125" s="4">
        <f t="shared" si="871"/>
        <v>250</v>
      </c>
      <c r="W125" s="4">
        <f t="shared" si="871"/>
        <v>260</v>
      </c>
      <c r="X125" s="4">
        <f t="shared" si="871"/>
        <v>270</v>
      </c>
      <c r="Y125" s="4">
        <f t="shared" si="871"/>
        <v>280</v>
      </c>
      <c r="Z125" s="4">
        <f t="shared" si="871"/>
        <v>290</v>
      </c>
      <c r="AA125" s="4">
        <f t="shared" si="871"/>
        <v>300</v>
      </c>
      <c r="AB125" s="4">
        <f t="shared" si="871"/>
        <v>310</v>
      </c>
      <c r="AC125" s="4">
        <f t="shared" si="871"/>
        <v>320</v>
      </c>
      <c r="AD125" s="4">
        <f t="shared" si="871"/>
        <v>330</v>
      </c>
      <c r="AE125" s="4">
        <f t="shared" si="871"/>
        <v>340</v>
      </c>
      <c r="AF125" s="4">
        <f t="shared" si="871"/>
        <v>350</v>
      </c>
      <c r="AG125" s="4">
        <f t="shared" si="871"/>
        <v>360</v>
      </c>
      <c r="AH125" s="4">
        <f t="shared" si="871"/>
        <v>370</v>
      </c>
      <c r="AI125" s="4">
        <f t="shared" si="871"/>
        <v>380</v>
      </c>
      <c r="AJ125" s="4">
        <f t="shared" si="871"/>
        <v>390</v>
      </c>
      <c r="AK125" s="4">
        <f t="shared" si="871"/>
        <v>400</v>
      </c>
      <c r="AL125" s="4">
        <f t="shared" si="871"/>
        <v>410</v>
      </c>
      <c r="AM125" s="4">
        <f t="shared" si="871"/>
        <v>420</v>
      </c>
      <c r="AN125" s="4">
        <f t="shared" si="871"/>
        <v>430</v>
      </c>
      <c r="AO125" s="4">
        <f t="shared" si="871"/>
        <v>440</v>
      </c>
      <c r="AP125" s="4">
        <f t="shared" si="871"/>
        <v>450</v>
      </c>
      <c r="AQ125" s="4">
        <f t="shared" si="871"/>
        <v>460</v>
      </c>
      <c r="AR125" s="4">
        <f t="shared" si="871"/>
        <v>470</v>
      </c>
      <c r="AS125" s="4">
        <f t="shared" si="871"/>
        <v>480</v>
      </c>
      <c r="AT125" s="4">
        <f t="shared" si="871"/>
        <v>490</v>
      </c>
      <c r="AU125" s="4">
        <f t="shared" si="871"/>
        <v>500</v>
      </c>
      <c r="AV125" s="4">
        <f t="shared" si="871"/>
        <v>510</v>
      </c>
      <c r="AW125" s="4">
        <f t="shared" si="871"/>
        <v>520</v>
      </c>
      <c r="AX125" s="4">
        <f t="shared" si="871"/>
        <v>530</v>
      </c>
      <c r="AY125" s="4">
        <f t="shared" si="871"/>
        <v>540</v>
      </c>
      <c r="AZ125" s="4">
        <f t="shared" si="871"/>
        <v>550</v>
      </c>
      <c r="BA125" s="4">
        <f t="shared" si="871"/>
        <v>560</v>
      </c>
      <c r="BB125" s="4">
        <f t="shared" si="871"/>
        <v>570</v>
      </c>
      <c r="BC125" s="4">
        <f t="shared" si="871"/>
        <v>580</v>
      </c>
      <c r="BD125" s="4">
        <f t="shared" si="871"/>
        <v>590</v>
      </c>
      <c r="BE125" s="4">
        <f t="shared" si="871"/>
        <v>600</v>
      </c>
      <c r="BF125" s="4">
        <f t="shared" si="871"/>
        <v>610</v>
      </c>
      <c r="BG125" s="4">
        <f t="shared" si="871"/>
        <v>620</v>
      </c>
      <c r="BH125" s="4">
        <f t="shared" si="871"/>
        <v>630</v>
      </c>
      <c r="BI125" s="4">
        <f t="shared" si="871"/>
        <v>640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2">C129+8</f>
        <v>48</v>
      </c>
      <c r="E129" s="4">
        <f t="shared" si="872"/>
        <v>56</v>
      </c>
      <c r="F129" s="4">
        <f t="shared" si="872"/>
        <v>64</v>
      </c>
      <c r="G129" s="4">
        <f t="shared" si="872"/>
        <v>72</v>
      </c>
      <c r="H129" s="4">
        <f t="shared" si="872"/>
        <v>80</v>
      </c>
      <c r="I129" s="4">
        <f t="shared" si="872"/>
        <v>88</v>
      </c>
      <c r="J129" s="15">
        <f t="shared" si="872"/>
        <v>96</v>
      </c>
      <c r="K129">
        <f t="shared" si="872"/>
        <v>104</v>
      </c>
      <c r="L129" s="4">
        <f t="shared" si="872"/>
        <v>112</v>
      </c>
      <c r="M129" s="4">
        <f t="shared" si="872"/>
        <v>120</v>
      </c>
      <c r="N129" s="4">
        <f t="shared" si="872"/>
        <v>128</v>
      </c>
      <c r="O129" s="4">
        <f t="shared" si="872"/>
        <v>136</v>
      </c>
      <c r="P129" s="4">
        <f t="shared" si="872"/>
        <v>144</v>
      </c>
      <c r="Q129" s="4">
        <f t="shared" si="872"/>
        <v>152</v>
      </c>
      <c r="R129" s="15">
        <f t="shared" si="872"/>
        <v>160</v>
      </c>
      <c r="S129" s="4">
        <f t="shared" si="872"/>
        <v>168</v>
      </c>
      <c r="T129" s="4">
        <f t="shared" si="872"/>
        <v>176</v>
      </c>
      <c r="U129" s="2">
        <f t="shared" si="872"/>
        <v>184</v>
      </c>
      <c r="V129" s="4">
        <f t="shared" si="872"/>
        <v>192</v>
      </c>
      <c r="W129" s="4">
        <f t="shared" si="872"/>
        <v>200</v>
      </c>
      <c r="X129" s="15">
        <f t="shared" si="872"/>
        <v>208</v>
      </c>
      <c r="Y129" s="4">
        <f t="shared" si="872"/>
        <v>216</v>
      </c>
      <c r="Z129" s="4">
        <f t="shared" si="872"/>
        <v>224</v>
      </c>
      <c r="AA129" s="4">
        <f t="shared" si="872"/>
        <v>232</v>
      </c>
      <c r="AB129" s="4">
        <f t="shared" si="872"/>
        <v>240</v>
      </c>
      <c r="AC129" s="4">
        <f t="shared" si="872"/>
        <v>248</v>
      </c>
      <c r="AD129" s="15">
        <f t="shared" si="872"/>
        <v>256</v>
      </c>
      <c r="AE129">
        <f t="shared" si="872"/>
        <v>264</v>
      </c>
      <c r="AF129" s="4">
        <f t="shared" si="872"/>
        <v>272</v>
      </c>
      <c r="AG129" s="4">
        <f t="shared" si="872"/>
        <v>280</v>
      </c>
      <c r="AH129" s="4">
        <f t="shared" si="872"/>
        <v>288</v>
      </c>
      <c r="AI129" s="4">
        <f t="shared" si="872"/>
        <v>296</v>
      </c>
      <c r="AJ129" s="4">
        <f t="shared" si="872"/>
        <v>304</v>
      </c>
      <c r="AK129" s="4">
        <f t="shared" si="872"/>
        <v>312</v>
      </c>
      <c r="AL129" s="4">
        <f t="shared" si="872"/>
        <v>320</v>
      </c>
      <c r="AM129" s="4">
        <f t="shared" si="872"/>
        <v>328</v>
      </c>
      <c r="AN129" s="4">
        <f t="shared" si="872"/>
        <v>336</v>
      </c>
      <c r="AO129" s="2">
        <f t="shared" si="872"/>
        <v>344</v>
      </c>
      <c r="AP129" s="4">
        <f t="shared" si="872"/>
        <v>352</v>
      </c>
      <c r="AQ129" s="4">
        <f t="shared" si="872"/>
        <v>360</v>
      </c>
      <c r="AR129" s="4">
        <f t="shared" si="872"/>
        <v>368</v>
      </c>
      <c r="AS129" s="4">
        <f t="shared" si="872"/>
        <v>376</v>
      </c>
      <c r="AT129" s="4">
        <f t="shared" si="872"/>
        <v>384</v>
      </c>
      <c r="AU129" s="4">
        <f t="shared" si="872"/>
        <v>392</v>
      </c>
      <c r="AV129" s="4">
        <f t="shared" si="872"/>
        <v>400</v>
      </c>
      <c r="AW129" s="4">
        <f t="shared" si="872"/>
        <v>408</v>
      </c>
      <c r="AX129" s="4">
        <f t="shared" si="872"/>
        <v>416</v>
      </c>
      <c r="AY129">
        <f t="shared" si="872"/>
        <v>424</v>
      </c>
      <c r="AZ129" s="4">
        <f t="shared" si="872"/>
        <v>432</v>
      </c>
      <c r="BA129" s="4">
        <f t="shared" si="872"/>
        <v>440</v>
      </c>
      <c r="BB129" s="4">
        <f t="shared" si="872"/>
        <v>448</v>
      </c>
      <c r="BC129" s="4">
        <f t="shared" si="872"/>
        <v>456</v>
      </c>
      <c r="BD129" s="4">
        <f t="shared" si="872"/>
        <v>464</v>
      </c>
      <c r="BE129" s="4">
        <f t="shared" si="872"/>
        <v>472</v>
      </c>
      <c r="BF129" s="4">
        <f t="shared" si="872"/>
        <v>480</v>
      </c>
      <c r="BG129" s="4">
        <f t="shared" si="872"/>
        <v>488</v>
      </c>
      <c r="BH129" s="4">
        <f t="shared" si="872"/>
        <v>496</v>
      </c>
      <c r="BI129" s="2">
        <f t="shared" si="872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3">C130+2</f>
        <v>5</v>
      </c>
      <c r="E130" s="4">
        <f t="shared" si="873"/>
        <v>7</v>
      </c>
      <c r="F130" s="4">
        <f t="shared" si="873"/>
        <v>9</v>
      </c>
      <c r="G130" s="4">
        <f t="shared" si="873"/>
        <v>11</v>
      </c>
      <c r="H130" s="4">
        <f t="shared" si="873"/>
        <v>13</v>
      </c>
      <c r="I130" s="4">
        <f t="shared" si="873"/>
        <v>15</v>
      </c>
      <c r="J130" s="15">
        <f>I130+3</f>
        <v>18</v>
      </c>
      <c r="K130">
        <f t="shared" ref="K130:Q130" si="874">J130+3</f>
        <v>21</v>
      </c>
      <c r="L130" s="4">
        <f t="shared" si="874"/>
        <v>24</v>
      </c>
      <c r="M130" s="4">
        <f t="shared" si="874"/>
        <v>27</v>
      </c>
      <c r="N130" s="4">
        <f t="shared" si="874"/>
        <v>30</v>
      </c>
      <c r="O130" s="4">
        <f t="shared" si="874"/>
        <v>33</v>
      </c>
      <c r="P130" s="4">
        <f t="shared" si="874"/>
        <v>36</v>
      </c>
      <c r="Q130" s="4">
        <f t="shared" si="874"/>
        <v>39</v>
      </c>
      <c r="R130" s="15">
        <f>Q130+4</f>
        <v>43</v>
      </c>
      <c r="S130" s="4">
        <f t="shared" ref="S130:W130" si="875">R130+4</f>
        <v>47</v>
      </c>
      <c r="T130" s="4">
        <f t="shared" si="875"/>
        <v>51</v>
      </c>
      <c r="U130">
        <f t="shared" si="875"/>
        <v>55</v>
      </c>
      <c r="V130" s="4">
        <f t="shared" si="875"/>
        <v>59</v>
      </c>
      <c r="W130" s="4">
        <f t="shared" si="875"/>
        <v>63</v>
      </c>
      <c r="X130" s="15">
        <f>W130+5</f>
        <v>68</v>
      </c>
      <c r="Y130" s="4">
        <f t="shared" ref="Y130:AC130" si="876">X130+5</f>
        <v>73</v>
      </c>
      <c r="Z130" s="4">
        <f t="shared" si="876"/>
        <v>78</v>
      </c>
      <c r="AA130" s="4">
        <f t="shared" si="876"/>
        <v>83</v>
      </c>
      <c r="AB130" s="4">
        <f t="shared" si="876"/>
        <v>88</v>
      </c>
      <c r="AC130" s="4">
        <f t="shared" si="876"/>
        <v>93</v>
      </c>
      <c r="AD130" s="15">
        <f>AC130+6</f>
        <v>99</v>
      </c>
      <c r="AE130">
        <f t="shared" ref="AE130:AV130" si="877">AD130+6</f>
        <v>105</v>
      </c>
      <c r="AF130" s="4">
        <f t="shared" si="877"/>
        <v>111</v>
      </c>
      <c r="AG130" s="4">
        <f t="shared" si="877"/>
        <v>117</v>
      </c>
      <c r="AH130" s="4">
        <f t="shared" si="877"/>
        <v>123</v>
      </c>
      <c r="AI130" s="4">
        <f t="shared" si="877"/>
        <v>129</v>
      </c>
      <c r="AJ130" s="4">
        <f t="shared" si="877"/>
        <v>135</v>
      </c>
      <c r="AK130" s="4">
        <f t="shared" si="877"/>
        <v>141</v>
      </c>
      <c r="AL130" s="4">
        <f t="shared" si="877"/>
        <v>147</v>
      </c>
      <c r="AM130" s="4">
        <f t="shared" si="877"/>
        <v>153</v>
      </c>
      <c r="AN130" s="4">
        <f t="shared" si="877"/>
        <v>159</v>
      </c>
      <c r="AO130">
        <f t="shared" si="877"/>
        <v>165</v>
      </c>
      <c r="AP130" s="4">
        <f t="shared" si="877"/>
        <v>171</v>
      </c>
      <c r="AQ130" s="4">
        <f t="shared" si="877"/>
        <v>177</v>
      </c>
      <c r="AR130" s="4">
        <f t="shared" si="877"/>
        <v>183</v>
      </c>
      <c r="AS130" s="4">
        <f t="shared" si="877"/>
        <v>189</v>
      </c>
      <c r="AT130" s="4">
        <f t="shared" si="877"/>
        <v>195</v>
      </c>
      <c r="AU130" s="4">
        <f t="shared" si="877"/>
        <v>201</v>
      </c>
      <c r="AV130" s="4">
        <f t="shared" si="877"/>
        <v>207</v>
      </c>
      <c r="AW130" s="4">
        <f t="shared" ref="AW130:BI130" si="878">AV130+6</f>
        <v>213</v>
      </c>
      <c r="AX130" s="4">
        <f t="shared" si="878"/>
        <v>219</v>
      </c>
      <c r="AY130">
        <f t="shared" si="878"/>
        <v>225</v>
      </c>
      <c r="AZ130" s="4">
        <f t="shared" si="878"/>
        <v>231</v>
      </c>
      <c r="BA130" s="4">
        <f t="shared" si="878"/>
        <v>237</v>
      </c>
      <c r="BB130" s="4">
        <f t="shared" si="878"/>
        <v>243</v>
      </c>
      <c r="BC130" s="4">
        <f t="shared" si="878"/>
        <v>249</v>
      </c>
      <c r="BD130" s="4">
        <f t="shared" si="878"/>
        <v>255</v>
      </c>
      <c r="BE130" s="4">
        <f t="shared" si="878"/>
        <v>261</v>
      </c>
      <c r="BF130" s="4">
        <f t="shared" si="878"/>
        <v>267</v>
      </c>
      <c r="BG130" s="4">
        <f t="shared" si="878"/>
        <v>273</v>
      </c>
      <c r="BH130" s="4">
        <f t="shared" si="878"/>
        <v>279</v>
      </c>
      <c r="BI130">
        <f t="shared" si="878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9">C131+4</f>
        <v>108</v>
      </c>
      <c r="E131" s="4">
        <f t="shared" si="879"/>
        <v>112</v>
      </c>
      <c r="F131" s="4">
        <f t="shared" si="879"/>
        <v>116</v>
      </c>
      <c r="G131" s="4">
        <f t="shared" si="879"/>
        <v>120</v>
      </c>
      <c r="H131" s="4">
        <f t="shared" si="879"/>
        <v>124</v>
      </c>
      <c r="I131" s="4">
        <f t="shared" si="879"/>
        <v>128</v>
      </c>
      <c r="J131" s="15">
        <f>I131+5</f>
        <v>133</v>
      </c>
      <c r="K131">
        <f t="shared" ref="K131:Q131" si="880">J131+5</f>
        <v>138</v>
      </c>
      <c r="L131" s="4">
        <f t="shared" si="880"/>
        <v>143</v>
      </c>
      <c r="M131" s="4">
        <f t="shared" si="880"/>
        <v>148</v>
      </c>
      <c r="N131" s="4">
        <f t="shared" si="880"/>
        <v>153</v>
      </c>
      <c r="O131" s="4">
        <f t="shared" si="880"/>
        <v>158</v>
      </c>
      <c r="P131" s="4">
        <f t="shared" si="880"/>
        <v>163</v>
      </c>
      <c r="Q131" s="4">
        <f t="shared" si="880"/>
        <v>168</v>
      </c>
      <c r="R131" s="15">
        <f>Q131+6</f>
        <v>174</v>
      </c>
      <c r="S131" s="4">
        <f t="shared" ref="S131:W131" si="881">R131+6</f>
        <v>180</v>
      </c>
      <c r="T131" s="4">
        <f t="shared" si="881"/>
        <v>186</v>
      </c>
      <c r="U131">
        <f t="shared" si="881"/>
        <v>192</v>
      </c>
      <c r="V131" s="4">
        <f t="shared" si="881"/>
        <v>198</v>
      </c>
      <c r="W131" s="4">
        <f t="shared" si="881"/>
        <v>204</v>
      </c>
      <c r="X131" s="15">
        <f>W131+7</f>
        <v>211</v>
      </c>
      <c r="Y131" s="4">
        <f t="shared" ref="Y131:AC131" si="882">X131+7</f>
        <v>218</v>
      </c>
      <c r="Z131" s="4">
        <f t="shared" si="882"/>
        <v>225</v>
      </c>
      <c r="AA131" s="4">
        <f t="shared" si="882"/>
        <v>232</v>
      </c>
      <c r="AB131" s="4">
        <f t="shared" si="882"/>
        <v>239</v>
      </c>
      <c r="AC131" s="4">
        <f t="shared" si="882"/>
        <v>246</v>
      </c>
      <c r="AD131" s="15">
        <f>AC131+8</f>
        <v>254</v>
      </c>
      <c r="AE131">
        <f t="shared" ref="AE131:AV131" si="883">AD131+8</f>
        <v>262</v>
      </c>
      <c r="AF131" s="4">
        <f t="shared" si="883"/>
        <v>270</v>
      </c>
      <c r="AG131" s="4">
        <f t="shared" si="883"/>
        <v>278</v>
      </c>
      <c r="AH131" s="4">
        <f t="shared" si="883"/>
        <v>286</v>
      </c>
      <c r="AI131" s="4">
        <f t="shared" si="883"/>
        <v>294</v>
      </c>
      <c r="AJ131" s="4">
        <f t="shared" si="883"/>
        <v>302</v>
      </c>
      <c r="AK131" s="4">
        <f t="shared" si="883"/>
        <v>310</v>
      </c>
      <c r="AL131" s="4">
        <f t="shared" si="883"/>
        <v>318</v>
      </c>
      <c r="AM131" s="4">
        <f t="shared" si="883"/>
        <v>326</v>
      </c>
      <c r="AN131" s="4">
        <f t="shared" si="883"/>
        <v>334</v>
      </c>
      <c r="AO131">
        <f t="shared" si="883"/>
        <v>342</v>
      </c>
      <c r="AP131" s="4">
        <f t="shared" si="883"/>
        <v>350</v>
      </c>
      <c r="AQ131" s="4">
        <f t="shared" si="883"/>
        <v>358</v>
      </c>
      <c r="AR131" s="4">
        <f t="shared" si="883"/>
        <v>366</v>
      </c>
      <c r="AS131" s="4">
        <f t="shared" si="883"/>
        <v>374</v>
      </c>
      <c r="AT131" s="4">
        <f t="shared" si="883"/>
        <v>382</v>
      </c>
      <c r="AU131" s="4">
        <f t="shared" si="883"/>
        <v>390</v>
      </c>
      <c r="AV131" s="4">
        <f t="shared" si="883"/>
        <v>398</v>
      </c>
      <c r="AW131" s="4">
        <f t="shared" ref="AW131:BI131" si="884">AV131+8</f>
        <v>406</v>
      </c>
      <c r="AX131" s="4">
        <f t="shared" si="884"/>
        <v>414</v>
      </c>
      <c r="AY131">
        <f t="shared" si="884"/>
        <v>422</v>
      </c>
      <c r="AZ131" s="4">
        <f t="shared" si="884"/>
        <v>430</v>
      </c>
      <c r="BA131" s="4">
        <f t="shared" si="884"/>
        <v>438</v>
      </c>
      <c r="BB131" s="4">
        <f t="shared" si="884"/>
        <v>446</v>
      </c>
      <c r="BC131" s="4">
        <f t="shared" si="884"/>
        <v>454</v>
      </c>
      <c r="BD131" s="4">
        <f t="shared" si="884"/>
        <v>462</v>
      </c>
      <c r="BE131" s="4">
        <f t="shared" si="884"/>
        <v>470</v>
      </c>
      <c r="BF131" s="4">
        <f t="shared" si="884"/>
        <v>478</v>
      </c>
      <c r="BG131" s="4">
        <f t="shared" si="884"/>
        <v>486</v>
      </c>
      <c r="BH131" s="4">
        <f t="shared" si="884"/>
        <v>494</v>
      </c>
      <c r="BI131">
        <f t="shared" si="884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5">D135+2</f>
        <v>9</v>
      </c>
      <c r="F135" s="14">
        <f t="shared" si="885"/>
        <v>11</v>
      </c>
      <c r="G135" s="14">
        <f t="shared" si="885"/>
        <v>13</v>
      </c>
      <c r="H135" s="14">
        <f t="shared" si="885"/>
        <v>15</v>
      </c>
      <c r="I135" s="14">
        <f t="shared" si="885"/>
        <v>17</v>
      </c>
      <c r="J135" s="14">
        <f>I135+8</f>
        <v>25</v>
      </c>
      <c r="K135" s="14">
        <f t="shared" ref="K135:Q135" si="886">J135+8</f>
        <v>33</v>
      </c>
      <c r="L135" s="14">
        <f t="shared" si="886"/>
        <v>41</v>
      </c>
      <c r="M135" s="14">
        <f t="shared" si="886"/>
        <v>49</v>
      </c>
      <c r="N135" s="14">
        <f t="shared" si="886"/>
        <v>57</v>
      </c>
      <c r="O135" s="14">
        <f t="shared" si="886"/>
        <v>65</v>
      </c>
      <c r="P135" s="14">
        <f t="shared" si="886"/>
        <v>73</v>
      </c>
      <c r="Q135" s="14">
        <f t="shared" si="886"/>
        <v>81</v>
      </c>
      <c r="R135" s="14">
        <f>Q135+15</f>
        <v>96</v>
      </c>
      <c r="S135" s="14">
        <f t="shared" ref="S135:W135" si="887">R135+15</f>
        <v>111</v>
      </c>
      <c r="T135" s="14">
        <f t="shared" si="887"/>
        <v>126</v>
      </c>
      <c r="U135" s="14">
        <f t="shared" si="887"/>
        <v>141</v>
      </c>
      <c r="V135" s="14">
        <f t="shared" si="887"/>
        <v>156</v>
      </c>
      <c r="W135" s="14">
        <f t="shared" si="887"/>
        <v>171</v>
      </c>
      <c r="X135" s="14">
        <f>W135+23</f>
        <v>194</v>
      </c>
      <c r="Y135" s="14">
        <f t="shared" ref="Y135:BI135" si="888">X135+23</f>
        <v>217</v>
      </c>
      <c r="Z135" s="14">
        <f t="shared" si="888"/>
        <v>240</v>
      </c>
      <c r="AA135" s="14">
        <f t="shared" si="888"/>
        <v>263</v>
      </c>
      <c r="AB135" s="14">
        <f t="shared" si="888"/>
        <v>286</v>
      </c>
      <c r="AC135" s="14">
        <f t="shared" si="888"/>
        <v>309</v>
      </c>
      <c r="AD135" s="14">
        <f t="shared" si="888"/>
        <v>332</v>
      </c>
      <c r="AE135" s="14">
        <f t="shared" si="888"/>
        <v>355</v>
      </c>
      <c r="AF135" s="14">
        <f t="shared" si="888"/>
        <v>378</v>
      </c>
      <c r="AG135" s="14">
        <f t="shared" si="888"/>
        <v>401</v>
      </c>
      <c r="AH135" s="14">
        <f t="shared" si="888"/>
        <v>424</v>
      </c>
      <c r="AI135" s="14">
        <f t="shared" si="888"/>
        <v>447</v>
      </c>
      <c r="AJ135" s="14">
        <f t="shared" si="888"/>
        <v>470</v>
      </c>
      <c r="AK135" s="14">
        <f t="shared" si="888"/>
        <v>493</v>
      </c>
      <c r="AL135" s="14">
        <f t="shared" si="888"/>
        <v>516</v>
      </c>
      <c r="AM135" s="14">
        <f t="shared" si="888"/>
        <v>539</v>
      </c>
      <c r="AN135" s="14">
        <f t="shared" si="888"/>
        <v>562</v>
      </c>
      <c r="AO135" s="14">
        <f t="shared" si="888"/>
        <v>585</v>
      </c>
      <c r="AP135" s="14">
        <f t="shared" si="888"/>
        <v>608</v>
      </c>
      <c r="AQ135" s="14">
        <f t="shared" si="888"/>
        <v>631</v>
      </c>
      <c r="AR135" s="14">
        <f t="shared" si="888"/>
        <v>654</v>
      </c>
      <c r="AS135" s="14">
        <f t="shared" si="888"/>
        <v>677</v>
      </c>
      <c r="AT135" s="14">
        <f t="shared" si="888"/>
        <v>700</v>
      </c>
      <c r="AU135" s="14">
        <f t="shared" si="888"/>
        <v>723</v>
      </c>
      <c r="AV135" s="14">
        <f t="shared" si="888"/>
        <v>746</v>
      </c>
      <c r="AW135" s="14">
        <f t="shared" si="888"/>
        <v>769</v>
      </c>
      <c r="AX135" s="14">
        <f t="shared" si="888"/>
        <v>792</v>
      </c>
      <c r="AY135" s="14">
        <f t="shared" si="888"/>
        <v>815</v>
      </c>
      <c r="AZ135" s="14">
        <f t="shared" si="888"/>
        <v>838</v>
      </c>
      <c r="BA135" s="14">
        <f t="shared" si="888"/>
        <v>861</v>
      </c>
      <c r="BB135" s="14">
        <f t="shared" si="888"/>
        <v>884</v>
      </c>
      <c r="BC135" s="14">
        <f t="shared" si="888"/>
        <v>907</v>
      </c>
      <c r="BD135" s="14">
        <f t="shared" si="888"/>
        <v>930</v>
      </c>
      <c r="BE135" s="14">
        <f t="shared" si="888"/>
        <v>953</v>
      </c>
      <c r="BF135" s="14">
        <f t="shared" si="888"/>
        <v>976</v>
      </c>
      <c r="BG135" s="14">
        <f t="shared" si="888"/>
        <v>999</v>
      </c>
      <c r="BH135" s="14">
        <f t="shared" si="888"/>
        <v>1022</v>
      </c>
      <c r="BI135" s="14">
        <f t="shared" si="888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9">C136+3</f>
        <v>12</v>
      </c>
      <c r="E136" s="4">
        <f t="shared" si="889"/>
        <v>15</v>
      </c>
      <c r="F136" s="14">
        <f t="shared" si="889"/>
        <v>18</v>
      </c>
      <c r="G136" s="14">
        <f t="shared" si="889"/>
        <v>21</v>
      </c>
      <c r="H136" s="14">
        <f t="shared" si="889"/>
        <v>24</v>
      </c>
      <c r="I136" s="14">
        <f t="shared" si="889"/>
        <v>27</v>
      </c>
      <c r="J136" s="14">
        <f>I136+9</f>
        <v>36</v>
      </c>
      <c r="K136" s="14">
        <f t="shared" ref="K136:Q136" si="890">J136+9</f>
        <v>45</v>
      </c>
      <c r="L136" s="14">
        <f t="shared" si="890"/>
        <v>54</v>
      </c>
      <c r="M136" s="14">
        <f t="shared" si="890"/>
        <v>63</v>
      </c>
      <c r="N136" s="14">
        <f t="shared" si="890"/>
        <v>72</v>
      </c>
      <c r="O136" s="14">
        <f t="shared" si="890"/>
        <v>81</v>
      </c>
      <c r="P136" s="14">
        <f t="shared" si="890"/>
        <v>90</v>
      </c>
      <c r="Q136" s="14">
        <f t="shared" si="890"/>
        <v>99</v>
      </c>
      <c r="R136" s="14">
        <f>Q136+16</f>
        <v>115</v>
      </c>
      <c r="S136" s="14">
        <f t="shared" ref="S136:W136" si="891">R136+16</f>
        <v>131</v>
      </c>
      <c r="T136" s="14">
        <f t="shared" si="891"/>
        <v>147</v>
      </c>
      <c r="U136" s="14">
        <f t="shared" si="891"/>
        <v>163</v>
      </c>
      <c r="V136" s="14">
        <f t="shared" si="891"/>
        <v>179</v>
      </c>
      <c r="W136" s="14">
        <f t="shared" si="891"/>
        <v>195</v>
      </c>
      <c r="X136" s="14">
        <f>W136+24</f>
        <v>219</v>
      </c>
      <c r="Y136" s="14">
        <f t="shared" ref="Y136:BI136" si="892">X136+24</f>
        <v>243</v>
      </c>
      <c r="Z136" s="14">
        <f t="shared" si="892"/>
        <v>267</v>
      </c>
      <c r="AA136" s="14">
        <f t="shared" si="892"/>
        <v>291</v>
      </c>
      <c r="AB136" s="14">
        <f t="shared" si="892"/>
        <v>315</v>
      </c>
      <c r="AC136" s="14">
        <f t="shared" si="892"/>
        <v>339</v>
      </c>
      <c r="AD136" s="14">
        <f t="shared" si="892"/>
        <v>363</v>
      </c>
      <c r="AE136" s="14">
        <f t="shared" si="892"/>
        <v>387</v>
      </c>
      <c r="AF136" s="14">
        <f t="shared" si="892"/>
        <v>411</v>
      </c>
      <c r="AG136" s="14">
        <f t="shared" si="892"/>
        <v>435</v>
      </c>
      <c r="AH136" s="14">
        <f t="shared" si="892"/>
        <v>459</v>
      </c>
      <c r="AI136" s="14">
        <f t="shared" si="892"/>
        <v>483</v>
      </c>
      <c r="AJ136" s="14">
        <f t="shared" si="892"/>
        <v>507</v>
      </c>
      <c r="AK136" s="14">
        <f t="shared" si="892"/>
        <v>531</v>
      </c>
      <c r="AL136" s="14">
        <f t="shared" si="892"/>
        <v>555</v>
      </c>
      <c r="AM136" s="14">
        <f t="shared" si="892"/>
        <v>579</v>
      </c>
      <c r="AN136" s="14">
        <f t="shared" si="892"/>
        <v>603</v>
      </c>
      <c r="AO136" s="14">
        <f t="shared" si="892"/>
        <v>627</v>
      </c>
      <c r="AP136" s="14">
        <f t="shared" si="892"/>
        <v>651</v>
      </c>
      <c r="AQ136" s="14">
        <f t="shared" si="892"/>
        <v>675</v>
      </c>
      <c r="AR136" s="14">
        <f t="shared" si="892"/>
        <v>699</v>
      </c>
      <c r="AS136" s="14">
        <f t="shared" si="892"/>
        <v>723</v>
      </c>
      <c r="AT136" s="14">
        <f t="shared" si="892"/>
        <v>747</v>
      </c>
      <c r="AU136" s="14">
        <f t="shared" si="892"/>
        <v>771</v>
      </c>
      <c r="AV136" s="14">
        <f t="shared" si="892"/>
        <v>795</v>
      </c>
      <c r="AW136" s="14">
        <f t="shared" si="892"/>
        <v>819</v>
      </c>
      <c r="AX136" s="14">
        <f t="shared" si="892"/>
        <v>843</v>
      </c>
      <c r="AY136" s="14">
        <f t="shared" si="892"/>
        <v>867</v>
      </c>
      <c r="AZ136" s="14">
        <f t="shared" si="892"/>
        <v>891</v>
      </c>
      <c r="BA136" s="14">
        <f t="shared" si="892"/>
        <v>915</v>
      </c>
      <c r="BB136" s="14">
        <f t="shared" si="892"/>
        <v>939</v>
      </c>
      <c r="BC136" s="14">
        <f t="shared" si="892"/>
        <v>963</v>
      </c>
      <c r="BD136" s="14">
        <f t="shared" si="892"/>
        <v>987</v>
      </c>
      <c r="BE136" s="14">
        <f t="shared" si="892"/>
        <v>1011</v>
      </c>
      <c r="BF136" s="14">
        <f t="shared" si="892"/>
        <v>1035</v>
      </c>
      <c r="BG136" s="14">
        <f t="shared" si="892"/>
        <v>1059</v>
      </c>
      <c r="BH136" s="14">
        <f t="shared" si="892"/>
        <v>1083</v>
      </c>
      <c r="BI136" s="14">
        <f t="shared" si="892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3">C137+0.25</f>
        <v>3</v>
      </c>
      <c r="E137" s="4">
        <f t="shared" si="893"/>
        <v>3.25</v>
      </c>
      <c r="F137" s="4">
        <f t="shared" si="893"/>
        <v>3.5</v>
      </c>
      <c r="G137" s="4">
        <f t="shared" si="893"/>
        <v>3.75</v>
      </c>
      <c r="H137" s="4">
        <f t="shared" si="893"/>
        <v>4</v>
      </c>
      <c r="I137" s="4">
        <f t="shared" si="893"/>
        <v>4.25</v>
      </c>
      <c r="J137" s="4">
        <f t="shared" si="893"/>
        <v>4.5</v>
      </c>
      <c r="K137" s="4">
        <f t="shared" si="893"/>
        <v>4.75</v>
      </c>
      <c r="L137" s="4">
        <f t="shared" si="893"/>
        <v>5</v>
      </c>
      <c r="M137" s="4">
        <f t="shared" si="893"/>
        <v>5.25</v>
      </c>
      <c r="N137" s="4">
        <f t="shared" si="893"/>
        <v>5.5</v>
      </c>
      <c r="O137" s="4">
        <f t="shared" si="893"/>
        <v>5.75</v>
      </c>
      <c r="P137" s="4">
        <f t="shared" si="893"/>
        <v>6</v>
      </c>
      <c r="Q137" s="4">
        <f t="shared" si="893"/>
        <v>6.25</v>
      </c>
      <c r="R137" s="4">
        <f t="shared" si="893"/>
        <v>6.5</v>
      </c>
      <c r="S137" s="4">
        <f t="shared" si="893"/>
        <v>6.75</v>
      </c>
      <c r="T137" s="4">
        <f t="shared" si="893"/>
        <v>7</v>
      </c>
      <c r="U137" s="4">
        <f t="shared" si="893"/>
        <v>7.25</v>
      </c>
      <c r="V137" s="4">
        <f t="shared" si="893"/>
        <v>7.5</v>
      </c>
      <c r="W137" s="4">
        <f t="shared" si="893"/>
        <v>7.75</v>
      </c>
      <c r="X137" s="4">
        <f t="shared" si="893"/>
        <v>8</v>
      </c>
      <c r="Y137" s="4">
        <f t="shared" si="893"/>
        <v>8.25</v>
      </c>
      <c r="Z137" s="4">
        <f t="shared" si="893"/>
        <v>8.5</v>
      </c>
      <c r="AA137" s="4">
        <f t="shared" si="893"/>
        <v>8.75</v>
      </c>
      <c r="AB137" s="4">
        <f t="shared" si="893"/>
        <v>9</v>
      </c>
      <c r="AC137" s="4">
        <f t="shared" si="893"/>
        <v>9.25</v>
      </c>
      <c r="AD137" s="4">
        <f t="shared" si="893"/>
        <v>9.5</v>
      </c>
      <c r="AE137" s="4">
        <f t="shared" si="893"/>
        <v>9.75</v>
      </c>
      <c r="AF137" s="4">
        <f t="shared" si="893"/>
        <v>10</v>
      </c>
      <c r="AG137" s="4">
        <f t="shared" si="893"/>
        <v>10.25</v>
      </c>
      <c r="AH137" s="4">
        <f t="shared" si="893"/>
        <v>10.5</v>
      </c>
      <c r="AI137" s="4">
        <f t="shared" si="893"/>
        <v>10.75</v>
      </c>
      <c r="AJ137" s="4">
        <f t="shared" si="893"/>
        <v>11</v>
      </c>
      <c r="AK137" s="4">
        <f t="shared" si="893"/>
        <v>11.25</v>
      </c>
      <c r="AL137" s="4">
        <f t="shared" si="893"/>
        <v>11.5</v>
      </c>
      <c r="AM137" s="4">
        <f t="shared" si="893"/>
        <v>11.75</v>
      </c>
      <c r="AN137" s="4">
        <f t="shared" si="893"/>
        <v>12</v>
      </c>
      <c r="AO137" s="4">
        <f t="shared" si="893"/>
        <v>12.25</v>
      </c>
      <c r="AP137" s="4">
        <f t="shared" si="893"/>
        <v>12.5</v>
      </c>
      <c r="AQ137" s="4">
        <f t="shared" si="893"/>
        <v>12.75</v>
      </c>
      <c r="AR137" s="4">
        <f t="shared" si="893"/>
        <v>13</v>
      </c>
      <c r="AS137" s="4">
        <f t="shared" si="893"/>
        <v>13.25</v>
      </c>
      <c r="AT137" s="4">
        <f t="shared" si="893"/>
        <v>13.5</v>
      </c>
      <c r="AU137" s="4">
        <f t="shared" si="893"/>
        <v>13.75</v>
      </c>
      <c r="AV137" s="4">
        <f t="shared" si="893"/>
        <v>14</v>
      </c>
      <c r="AW137" s="4">
        <f t="shared" si="893"/>
        <v>14.25</v>
      </c>
      <c r="AX137" s="4">
        <f t="shared" si="893"/>
        <v>14.5</v>
      </c>
      <c r="AY137" s="4">
        <f t="shared" si="893"/>
        <v>14.75</v>
      </c>
      <c r="AZ137" s="4">
        <f t="shared" si="893"/>
        <v>15</v>
      </c>
      <c r="BA137" s="4">
        <f t="shared" si="893"/>
        <v>15.25</v>
      </c>
      <c r="BB137" s="4">
        <f t="shared" si="893"/>
        <v>15.5</v>
      </c>
      <c r="BC137" s="4">
        <f t="shared" si="893"/>
        <v>15.75</v>
      </c>
      <c r="BD137" s="4">
        <f t="shared" si="893"/>
        <v>16</v>
      </c>
      <c r="BE137" s="4">
        <f t="shared" si="893"/>
        <v>16.25</v>
      </c>
      <c r="BF137" s="4">
        <f t="shared" si="893"/>
        <v>16.5</v>
      </c>
      <c r="BG137" s="4">
        <f t="shared" si="893"/>
        <v>16.75</v>
      </c>
      <c r="BH137" s="4">
        <f t="shared" si="893"/>
        <v>17</v>
      </c>
      <c r="BI137" s="4">
        <f t="shared" si="893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4">C140+12</f>
        <v>54</v>
      </c>
      <c r="E140" s="4">
        <f t="shared" si="894"/>
        <v>66</v>
      </c>
      <c r="F140" s="4">
        <f t="shared" si="894"/>
        <v>78</v>
      </c>
      <c r="G140" s="4">
        <f t="shared" si="894"/>
        <v>90</v>
      </c>
      <c r="H140" s="4">
        <f t="shared" si="894"/>
        <v>102</v>
      </c>
      <c r="I140" s="4">
        <f t="shared" si="894"/>
        <v>114</v>
      </c>
      <c r="J140" s="15">
        <f t="shared" si="894"/>
        <v>126</v>
      </c>
      <c r="K140">
        <f t="shared" si="894"/>
        <v>138</v>
      </c>
      <c r="L140" s="4">
        <f t="shared" si="894"/>
        <v>150</v>
      </c>
      <c r="M140" s="4">
        <f t="shared" si="894"/>
        <v>162</v>
      </c>
      <c r="N140" s="4">
        <f t="shared" si="894"/>
        <v>174</v>
      </c>
      <c r="O140" s="4">
        <f t="shared" si="894"/>
        <v>186</v>
      </c>
      <c r="P140" s="4">
        <f t="shared" si="894"/>
        <v>198</v>
      </c>
      <c r="Q140" s="4">
        <f t="shared" si="894"/>
        <v>210</v>
      </c>
      <c r="R140" s="15">
        <f t="shared" si="894"/>
        <v>222</v>
      </c>
      <c r="S140" s="4">
        <f t="shared" si="894"/>
        <v>234</v>
      </c>
      <c r="T140" s="4">
        <f t="shared" si="894"/>
        <v>246</v>
      </c>
      <c r="U140">
        <f t="shared" si="894"/>
        <v>258</v>
      </c>
      <c r="V140" s="4">
        <f t="shared" si="894"/>
        <v>270</v>
      </c>
      <c r="W140" s="4">
        <f t="shared" si="894"/>
        <v>282</v>
      </c>
      <c r="X140" s="15">
        <f t="shared" si="894"/>
        <v>294</v>
      </c>
      <c r="Y140" s="4">
        <f t="shared" si="894"/>
        <v>306</v>
      </c>
      <c r="Z140" s="4">
        <f t="shared" si="894"/>
        <v>318</v>
      </c>
      <c r="AA140" s="4">
        <f t="shared" si="894"/>
        <v>330</v>
      </c>
      <c r="AB140" s="4">
        <f t="shared" si="894"/>
        <v>342</v>
      </c>
      <c r="AC140" s="4">
        <f t="shared" si="894"/>
        <v>354</v>
      </c>
      <c r="AD140" s="15">
        <f t="shared" si="894"/>
        <v>366</v>
      </c>
      <c r="AE140">
        <f t="shared" si="894"/>
        <v>378</v>
      </c>
      <c r="AF140" s="4">
        <f t="shared" si="894"/>
        <v>390</v>
      </c>
      <c r="AG140" s="4">
        <f t="shared" si="894"/>
        <v>402</v>
      </c>
      <c r="AH140" s="4">
        <f t="shared" si="894"/>
        <v>414</v>
      </c>
      <c r="AI140" s="4">
        <f t="shared" si="894"/>
        <v>426</v>
      </c>
      <c r="AJ140" s="4">
        <f t="shared" si="894"/>
        <v>438</v>
      </c>
      <c r="AK140" s="4">
        <f t="shared" si="894"/>
        <v>450</v>
      </c>
      <c r="AL140" s="4">
        <f t="shared" si="894"/>
        <v>462</v>
      </c>
      <c r="AM140" s="4">
        <f t="shared" si="894"/>
        <v>474</v>
      </c>
      <c r="AN140" s="4">
        <f t="shared" si="894"/>
        <v>486</v>
      </c>
      <c r="AO140">
        <f t="shared" si="894"/>
        <v>498</v>
      </c>
      <c r="AP140" s="4">
        <f t="shared" si="894"/>
        <v>510</v>
      </c>
      <c r="AQ140" s="4">
        <f t="shared" si="894"/>
        <v>522</v>
      </c>
      <c r="AR140" s="4">
        <f t="shared" si="894"/>
        <v>534</v>
      </c>
      <c r="AS140" s="4">
        <f t="shared" si="894"/>
        <v>546</v>
      </c>
      <c r="AT140" s="4">
        <f t="shared" si="894"/>
        <v>558</v>
      </c>
      <c r="AU140" s="4">
        <f t="shared" si="894"/>
        <v>570</v>
      </c>
      <c r="AV140" s="4">
        <f t="shared" si="894"/>
        <v>582</v>
      </c>
      <c r="AW140" s="4">
        <f t="shared" si="894"/>
        <v>594</v>
      </c>
      <c r="AX140" s="4">
        <f t="shared" si="894"/>
        <v>606</v>
      </c>
      <c r="AY140">
        <f t="shared" si="894"/>
        <v>618</v>
      </c>
      <c r="AZ140" s="4">
        <f t="shared" si="894"/>
        <v>630</v>
      </c>
      <c r="BA140" s="4">
        <f t="shared" si="894"/>
        <v>642</v>
      </c>
      <c r="BB140" s="4">
        <f t="shared" si="894"/>
        <v>654</v>
      </c>
      <c r="BC140" s="4">
        <f t="shared" si="894"/>
        <v>666</v>
      </c>
      <c r="BD140" s="4">
        <f t="shared" si="894"/>
        <v>678</v>
      </c>
      <c r="BE140" s="4">
        <f t="shared" si="894"/>
        <v>690</v>
      </c>
      <c r="BF140" s="4">
        <f t="shared" si="894"/>
        <v>702</v>
      </c>
      <c r="BG140" s="4">
        <f t="shared" si="894"/>
        <v>714</v>
      </c>
      <c r="BH140" s="4">
        <f t="shared" si="894"/>
        <v>726</v>
      </c>
      <c r="BI140">
        <f t="shared" si="894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5">C141+10</f>
        <v>40</v>
      </c>
      <c r="E141" s="4">
        <f t="shared" si="895"/>
        <v>50</v>
      </c>
      <c r="F141" s="4">
        <f t="shared" si="895"/>
        <v>60</v>
      </c>
      <c r="G141" s="4">
        <f t="shared" si="895"/>
        <v>70</v>
      </c>
      <c r="H141" s="4">
        <f t="shared" si="895"/>
        <v>80</v>
      </c>
      <c r="I141" s="4">
        <f t="shared" si="895"/>
        <v>90</v>
      </c>
      <c r="J141" s="15">
        <f t="shared" si="895"/>
        <v>100</v>
      </c>
      <c r="K141">
        <f t="shared" si="895"/>
        <v>110</v>
      </c>
      <c r="L141" s="4">
        <f t="shared" si="895"/>
        <v>120</v>
      </c>
      <c r="M141" s="4">
        <f t="shared" si="895"/>
        <v>130</v>
      </c>
      <c r="N141" s="4">
        <f t="shared" si="895"/>
        <v>140</v>
      </c>
      <c r="O141" s="4">
        <f t="shared" si="895"/>
        <v>150</v>
      </c>
      <c r="P141" s="4">
        <f t="shared" si="895"/>
        <v>160</v>
      </c>
      <c r="Q141" s="4">
        <f t="shared" si="895"/>
        <v>170</v>
      </c>
      <c r="R141" s="15">
        <f t="shared" si="895"/>
        <v>180</v>
      </c>
      <c r="S141" s="4">
        <f t="shared" si="895"/>
        <v>190</v>
      </c>
      <c r="T141" s="4">
        <f t="shared" si="895"/>
        <v>200</v>
      </c>
      <c r="U141">
        <f t="shared" si="895"/>
        <v>210</v>
      </c>
      <c r="V141" s="4">
        <f t="shared" si="895"/>
        <v>220</v>
      </c>
      <c r="W141" s="4">
        <f t="shared" si="895"/>
        <v>230</v>
      </c>
      <c r="X141" s="15">
        <f t="shared" si="895"/>
        <v>240</v>
      </c>
      <c r="Y141" s="4">
        <f t="shared" si="895"/>
        <v>250</v>
      </c>
      <c r="Z141" s="4">
        <f t="shared" si="895"/>
        <v>260</v>
      </c>
      <c r="AA141" s="4">
        <f t="shared" si="895"/>
        <v>270</v>
      </c>
      <c r="AB141" s="4">
        <f t="shared" si="895"/>
        <v>280</v>
      </c>
      <c r="AC141" s="4">
        <f t="shared" si="895"/>
        <v>290</v>
      </c>
      <c r="AD141" s="15">
        <f t="shared" si="895"/>
        <v>300</v>
      </c>
      <c r="AE141">
        <f t="shared" si="895"/>
        <v>310</v>
      </c>
      <c r="AF141" s="4">
        <f t="shared" si="895"/>
        <v>320</v>
      </c>
      <c r="AG141" s="4">
        <f t="shared" si="895"/>
        <v>330</v>
      </c>
      <c r="AH141" s="4">
        <f t="shared" si="895"/>
        <v>340</v>
      </c>
      <c r="AI141" s="4">
        <f t="shared" si="895"/>
        <v>350</v>
      </c>
      <c r="AJ141" s="4">
        <f t="shared" si="895"/>
        <v>360</v>
      </c>
      <c r="AK141" s="4">
        <f t="shared" si="895"/>
        <v>370</v>
      </c>
      <c r="AL141" s="4">
        <f t="shared" si="895"/>
        <v>380</v>
      </c>
      <c r="AM141" s="4">
        <f t="shared" si="895"/>
        <v>390</v>
      </c>
      <c r="AN141" s="4">
        <f t="shared" si="895"/>
        <v>400</v>
      </c>
      <c r="AO141">
        <f t="shared" si="895"/>
        <v>410</v>
      </c>
      <c r="AP141" s="4">
        <f t="shared" si="895"/>
        <v>420</v>
      </c>
      <c r="AQ141" s="4">
        <f t="shared" si="895"/>
        <v>430</v>
      </c>
      <c r="AR141" s="4">
        <f t="shared" si="895"/>
        <v>440</v>
      </c>
      <c r="AS141" s="4">
        <f t="shared" si="895"/>
        <v>450</v>
      </c>
      <c r="AT141" s="4">
        <f t="shared" si="895"/>
        <v>460</v>
      </c>
      <c r="AU141" s="4">
        <f t="shared" si="895"/>
        <v>470</v>
      </c>
      <c r="AV141" s="4">
        <f t="shared" si="895"/>
        <v>480</v>
      </c>
      <c r="AW141" s="4">
        <f t="shared" si="895"/>
        <v>490</v>
      </c>
      <c r="AX141" s="4">
        <f t="shared" si="895"/>
        <v>500</v>
      </c>
      <c r="AY141">
        <f t="shared" si="895"/>
        <v>510</v>
      </c>
      <c r="AZ141" s="4">
        <f t="shared" si="895"/>
        <v>520</v>
      </c>
      <c r="BA141" s="4">
        <f t="shared" si="895"/>
        <v>530</v>
      </c>
      <c r="BB141" s="4">
        <f t="shared" si="895"/>
        <v>540</v>
      </c>
      <c r="BC141" s="4">
        <f t="shared" si="895"/>
        <v>550</v>
      </c>
      <c r="BD141" s="4">
        <f t="shared" si="895"/>
        <v>560</v>
      </c>
      <c r="BE141" s="4">
        <f t="shared" si="895"/>
        <v>570</v>
      </c>
      <c r="BF141" s="4">
        <f t="shared" si="895"/>
        <v>580</v>
      </c>
      <c r="BG141" s="4">
        <f t="shared" si="895"/>
        <v>590</v>
      </c>
      <c r="BH141" s="4">
        <f t="shared" si="895"/>
        <v>600</v>
      </c>
      <c r="BI141">
        <f t="shared" si="895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6">C144+0.2</f>
        <v>3.4000000000000004</v>
      </c>
      <c r="E144" s="4">
        <f t="shared" si="896"/>
        <v>3.6000000000000005</v>
      </c>
      <c r="F144" s="4">
        <f t="shared" si="896"/>
        <v>3.8000000000000007</v>
      </c>
      <c r="G144" s="4">
        <f t="shared" si="896"/>
        <v>4.0000000000000009</v>
      </c>
      <c r="H144" s="4">
        <f t="shared" si="896"/>
        <v>4.2000000000000011</v>
      </c>
      <c r="I144" s="4">
        <f t="shared" si="896"/>
        <v>4.4000000000000012</v>
      </c>
      <c r="J144" s="4">
        <f t="shared" si="896"/>
        <v>4.6000000000000014</v>
      </c>
      <c r="K144" s="4">
        <f t="shared" si="896"/>
        <v>4.8000000000000016</v>
      </c>
      <c r="L144" s="4">
        <f t="shared" si="896"/>
        <v>5.0000000000000018</v>
      </c>
      <c r="M144" s="4">
        <f t="shared" si="896"/>
        <v>5.200000000000002</v>
      </c>
      <c r="N144" s="4">
        <f t="shared" si="896"/>
        <v>5.4000000000000021</v>
      </c>
      <c r="O144" s="4">
        <f t="shared" si="896"/>
        <v>5.6000000000000023</v>
      </c>
      <c r="P144" s="4">
        <f t="shared" si="896"/>
        <v>5.8000000000000025</v>
      </c>
      <c r="Q144" s="4">
        <f t="shared" si="896"/>
        <v>6.0000000000000027</v>
      </c>
      <c r="R144" s="4">
        <f t="shared" si="896"/>
        <v>6.2000000000000028</v>
      </c>
      <c r="S144" s="4">
        <f t="shared" si="896"/>
        <v>6.400000000000003</v>
      </c>
      <c r="T144" s="4">
        <f t="shared" si="896"/>
        <v>6.6000000000000032</v>
      </c>
      <c r="U144" s="4">
        <f t="shared" si="896"/>
        <v>6.8000000000000034</v>
      </c>
      <c r="V144" s="4">
        <f t="shared" si="896"/>
        <v>7.0000000000000036</v>
      </c>
      <c r="W144" s="4">
        <f t="shared" si="896"/>
        <v>7.2000000000000037</v>
      </c>
      <c r="X144" s="4">
        <f t="shared" si="896"/>
        <v>7.4000000000000039</v>
      </c>
      <c r="Y144" s="4">
        <f t="shared" si="896"/>
        <v>7.6000000000000041</v>
      </c>
      <c r="Z144" s="4">
        <f t="shared" si="896"/>
        <v>7.8000000000000043</v>
      </c>
      <c r="AA144" s="4">
        <f t="shared" si="896"/>
        <v>8.0000000000000036</v>
      </c>
      <c r="AB144" s="4">
        <f t="shared" ref="AB144" si="897">AA144+0.2</f>
        <v>8.2000000000000028</v>
      </c>
      <c r="AC144" s="4">
        <f t="shared" ref="AC144" si="898">AB144+0.2</f>
        <v>8.4000000000000021</v>
      </c>
      <c r="AD144" s="4">
        <f t="shared" ref="AD144" si="899">AC144+0.2</f>
        <v>8.6000000000000014</v>
      </c>
      <c r="AE144" s="4">
        <f t="shared" ref="AE144" si="900">AD144+0.2</f>
        <v>8.8000000000000007</v>
      </c>
      <c r="AF144" s="4">
        <f t="shared" ref="AF144" si="901">AE144+0.2</f>
        <v>9</v>
      </c>
      <c r="AG144" s="4">
        <f t="shared" ref="AG144" si="902">AF144+0.2</f>
        <v>9.1999999999999993</v>
      </c>
      <c r="AH144" s="4">
        <f t="shared" ref="AH144" si="903">AG144+0.2</f>
        <v>9.3999999999999986</v>
      </c>
      <c r="AI144" s="4">
        <f t="shared" ref="AI144" si="904">AH144+0.2</f>
        <v>9.5999999999999979</v>
      </c>
      <c r="AJ144" s="4">
        <f t="shared" ref="AJ144" si="905">AI144+0.2</f>
        <v>9.7999999999999972</v>
      </c>
      <c r="AK144" s="4">
        <f t="shared" ref="AK144" si="906">AJ144+0.2</f>
        <v>9.9999999999999964</v>
      </c>
      <c r="AL144" s="4">
        <f t="shared" ref="AL144:BI144" si="907">AK144</f>
        <v>9.9999999999999964</v>
      </c>
      <c r="AM144" s="4">
        <f t="shared" si="907"/>
        <v>9.9999999999999964</v>
      </c>
      <c r="AN144" s="4">
        <f t="shared" si="907"/>
        <v>9.9999999999999964</v>
      </c>
      <c r="AO144" s="4">
        <f t="shared" si="907"/>
        <v>9.9999999999999964</v>
      </c>
      <c r="AP144" s="4">
        <f t="shared" si="907"/>
        <v>9.9999999999999964</v>
      </c>
      <c r="AQ144" s="4">
        <f t="shared" si="907"/>
        <v>9.9999999999999964</v>
      </c>
      <c r="AR144" s="4">
        <f t="shared" si="907"/>
        <v>9.9999999999999964</v>
      </c>
      <c r="AS144" s="4">
        <f t="shared" si="907"/>
        <v>9.9999999999999964</v>
      </c>
      <c r="AT144" s="4">
        <f t="shared" si="907"/>
        <v>9.9999999999999964</v>
      </c>
      <c r="AU144" s="4">
        <f t="shared" si="907"/>
        <v>9.9999999999999964</v>
      </c>
      <c r="AV144" s="4">
        <f t="shared" si="907"/>
        <v>9.9999999999999964</v>
      </c>
      <c r="AW144" s="4">
        <f t="shared" si="907"/>
        <v>9.9999999999999964</v>
      </c>
      <c r="AX144" s="4">
        <f t="shared" si="907"/>
        <v>9.9999999999999964</v>
      </c>
      <c r="AY144" s="4">
        <f t="shared" si="907"/>
        <v>9.9999999999999964</v>
      </c>
      <c r="AZ144" s="4">
        <f t="shared" si="907"/>
        <v>9.9999999999999964</v>
      </c>
      <c r="BA144" s="4">
        <f t="shared" si="907"/>
        <v>9.9999999999999964</v>
      </c>
      <c r="BB144" s="4">
        <f t="shared" si="907"/>
        <v>9.9999999999999964</v>
      </c>
      <c r="BC144" s="4">
        <f t="shared" si="907"/>
        <v>9.9999999999999964</v>
      </c>
      <c r="BD144" s="4">
        <f t="shared" si="907"/>
        <v>9.9999999999999964</v>
      </c>
      <c r="BE144" s="4">
        <f t="shared" si="907"/>
        <v>9.9999999999999964</v>
      </c>
      <c r="BF144" s="4">
        <f t="shared" si="907"/>
        <v>9.9999999999999964</v>
      </c>
      <c r="BG144" s="4">
        <f t="shared" si="907"/>
        <v>9.9999999999999964</v>
      </c>
      <c r="BH144" s="4">
        <f t="shared" si="907"/>
        <v>9.9999999999999964</v>
      </c>
      <c r="BI144" s="4">
        <f t="shared" si="907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8">D145+1</f>
        <v>2</v>
      </c>
      <c r="F145" s="4">
        <f t="shared" ref="F145" si="909">E145</f>
        <v>2</v>
      </c>
      <c r="G145" s="4">
        <f t="shared" ref="G145" si="910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1">R145+3</f>
        <v>15</v>
      </c>
      <c r="T145" s="4">
        <f t="shared" si="911"/>
        <v>18</v>
      </c>
      <c r="U145" s="4">
        <f t="shared" si="911"/>
        <v>21</v>
      </c>
      <c r="V145" s="4">
        <f t="shared" si="911"/>
        <v>24</v>
      </c>
      <c r="W145" s="4">
        <f t="shared" si="911"/>
        <v>27</v>
      </c>
      <c r="X145" s="4">
        <f>W145+5</f>
        <v>32</v>
      </c>
      <c r="Y145" s="4">
        <f>X145+4</f>
        <v>36</v>
      </c>
      <c r="Z145" s="4">
        <f t="shared" ref="Z145:AD145" si="912">Y145+5</f>
        <v>41</v>
      </c>
      <c r="AA145" s="4">
        <f t="shared" si="912"/>
        <v>46</v>
      </c>
      <c r="AB145" s="4">
        <f>AA145+4</f>
        <v>50</v>
      </c>
      <c r="AC145" s="4">
        <f t="shared" si="912"/>
        <v>55</v>
      </c>
      <c r="AD145" s="4">
        <f t="shared" si="912"/>
        <v>60</v>
      </c>
      <c r="AE145" s="4">
        <f>AD145+5</f>
        <v>65</v>
      </c>
      <c r="AF145" s="4">
        <f>AE145+4</f>
        <v>69</v>
      </c>
      <c r="AG145" s="4">
        <f t="shared" ref="AG145:BI145" si="913">AF145+5</f>
        <v>74</v>
      </c>
      <c r="AH145" s="4">
        <f>AG145+5</f>
        <v>79</v>
      </c>
      <c r="AI145" s="4">
        <f t="shared" ref="AI145:BG145" si="914">AH145+5</f>
        <v>84</v>
      </c>
      <c r="AJ145" s="4">
        <f>AI145+4</f>
        <v>88</v>
      </c>
      <c r="AK145" s="4">
        <f t="shared" si="913"/>
        <v>93</v>
      </c>
      <c r="AL145" s="4">
        <f t="shared" si="913"/>
        <v>98</v>
      </c>
      <c r="AM145" s="4">
        <f t="shared" si="914"/>
        <v>103</v>
      </c>
      <c r="AN145" s="4">
        <f t="shared" ref="AN145" si="915">AM145+4</f>
        <v>107</v>
      </c>
      <c r="AO145" s="4">
        <f t="shared" si="913"/>
        <v>112</v>
      </c>
      <c r="AP145" s="4">
        <f t="shared" si="913"/>
        <v>117</v>
      </c>
      <c r="AQ145" s="4">
        <f t="shared" si="914"/>
        <v>122</v>
      </c>
      <c r="AR145" s="4">
        <f t="shared" ref="AR145" si="916">AQ145+4</f>
        <v>126</v>
      </c>
      <c r="AS145" s="4">
        <f t="shared" si="913"/>
        <v>131</v>
      </c>
      <c r="AT145" s="4">
        <f t="shared" si="913"/>
        <v>136</v>
      </c>
      <c r="AU145" s="4">
        <f t="shared" si="914"/>
        <v>141</v>
      </c>
      <c r="AV145" s="4">
        <f t="shared" ref="AV145" si="917">AU145+4</f>
        <v>145</v>
      </c>
      <c r="AW145" s="4">
        <f t="shared" si="913"/>
        <v>150</v>
      </c>
      <c r="AX145" s="4">
        <f t="shared" si="913"/>
        <v>155</v>
      </c>
      <c r="AY145" s="4">
        <f t="shared" si="914"/>
        <v>160</v>
      </c>
      <c r="AZ145" s="4">
        <f t="shared" ref="AZ145" si="918">AY145+4</f>
        <v>164</v>
      </c>
      <c r="BA145" s="4">
        <f t="shared" si="913"/>
        <v>169</v>
      </c>
      <c r="BB145" s="4">
        <f t="shared" si="913"/>
        <v>174</v>
      </c>
      <c r="BC145" s="4">
        <f t="shared" si="914"/>
        <v>179</v>
      </c>
      <c r="BD145" s="4">
        <f t="shared" ref="BD145" si="919">BC145+4</f>
        <v>183</v>
      </c>
      <c r="BE145" s="4">
        <f t="shared" si="913"/>
        <v>188</v>
      </c>
      <c r="BF145" s="4">
        <f t="shared" si="913"/>
        <v>193</v>
      </c>
      <c r="BG145" s="4">
        <f t="shared" si="914"/>
        <v>198</v>
      </c>
      <c r="BH145" s="4">
        <f t="shared" ref="BH145" si="920">BG145+4</f>
        <v>202</v>
      </c>
      <c r="BI145" s="4">
        <f t="shared" si="913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1">D146</f>
        <v>2</v>
      </c>
      <c r="F146" s="4">
        <f t="shared" ref="F146" si="922">E146+1</f>
        <v>3</v>
      </c>
      <c r="G146" s="4">
        <f>F146+1</f>
        <v>4</v>
      </c>
      <c r="H146" s="4">
        <v>4</v>
      </c>
      <c r="I146" s="4">
        <f t="shared" ref="I146:J146" si="923">H146+1</f>
        <v>5</v>
      </c>
      <c r="J146" s="4">
        <f t="shared" si="923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4">M146+1</f>
        <v>11</v>
      </c>
      <c r="O146" s="4">
        <f t="shared" si="924"/>
        <v>12</v>
      </c>
      <c r="P146" s="4">
        <f t="shared" si="924"/>
        <v>13</v>
      </c>
      <c r="Q146" s="4">
        <f t="shared" si="924"/>
        <v>14</v>
      </c>
      <c r="R146" s="4">
        <f>Q146+4</f>
        <v>18</v>
      </c>
      <c r="S146" s="4">
        <f>R146+3</f>
        <v>21</v>
      </c>
      <c r="T146" s="4">
        <f t="shared" ref="T146:W146" si="925">S146+4</f>
        <v>25</v>
      </c>
      <c r="U146" s="4">
        <f t="shared" si="925"/>
        <v>29</v>
      </c>
      <c r="V146" s="4">
        <f>U146+3</f>
        <v>32</v>
      </c>
      <c r="W146" s="4">
        <f t="shared" si="925"/>
        <v>36</v>
      </c>
      <c r="X146" s="4">
        <f>W146+5</f>
        <v>41</v>
      </c>
      <c r="Y146" s="4">
        <f t="shared" ref="Y146:AB146" si="926">X146+5</f>
        <v>46</v>
      </c>
      <c r="Z146" s="4">
        <f>Y146+6</f>
        <v>52</v>
      </c>
      <c r="AA146" s="4">
        <f t="shared" si="926"/>
        <v>57</v>
      </c>
      <c r="AB146" s="4">
        <f t="shared" si="926"/>
        <v>62</v>
      </c>
      <c r="AC146" s="4">
        <f>AB146+6</f>
        <v>68</v>
      </c>
      <c r="AD146" s="4">
        <f t="shared" ref="AD146:AE146" si="927">AC146+5</f>
        <v>73</v>
      </c>
      <c r="AE146" s="4">
        <f t="shared" si="927"/>
        <v>78</v>
      </c>
      <c r="AF146" s="4">
        <f t="shared" ref="AF146" si="928">AE146+6</f>
        <v>84</v>
      </c>
      <c r="AG146" s="4">
        <f t="shared" ref="AG146:BI146" si="929">AF146+5</f>
        <v>89</v>
      </c>
      <c r="AH146" s="4">
        <f t="shared" si="929"/>
        <v>94</v>
      </c>
      <c r="AI146" s="4">
        <f t="shared" ref="AI146:BG146" si="930">AH146+6</f>
        <v>100</v>
      </c>
      <c r="AJ146" s="4">
        <f t="shared" si="929"/>
        <v>105</v>
      </c>
      <c r="AK146" s="4">
        <f t="shared" si="929"/>
        <v>110</v>
      </c>
      <c r="AL146" s="4">
        <f t="shared" si="930"/>
        <v>116</v>
      </c>
      <c r="AM146" s="4">
        <f t="shared" si="929"/>
        <v>121</v>
      </c>
      <c r="AN146" s="4">
        <f t="shared" si="929"/>
        <v>126</v>
      </c>
      <c r="AO146" s="4">
        <f t="shared" si="930"/>
        <v>132</v>
      </c>
      <c r="AP146" s="4">
        <f t="shared" si="929"/>
        <v>137</v>
      </c>
      <c r="AQ146" s="4">
        <f t="shared" si="929"/>
        <v>142</v>
      </c>
      <c r="AR146" s="4">
        <f t="shared" si="930"/>
        <v>148</v>
      </c>
      <c r="AS146" s="4">
        <f t="shared" si="929"/>
        <v>153</v>
      </c>
      <c r="AT146" s="4">
        <f t="shared" si="929"/>
        <v>158</v>
      </c>
      <c r="AU146" s="4">
        <f t="shared" si="930"/>
        <v>164</v>
      </c>
      <c r="AV146" s="4">
        <f t="shared" si="929"/>
        <v>169</v>
      </c>
      <c r="AW146" s="4">
        <f t="shared" si="929"/>
        <v>174</v>
      </c>
      <c r="AX146" s="4">
        <f t="shared" si="930"/>
        <v>180</v>
      </c>
      <c r="AY146" s="4">
        <f t="shared" si="929"/>
        <v>185</v>
      </c>
      <c r="AZ146" s="4">
        <f t="shared" si="929"/>
        <v>190</v>
      </c>
      <c r="BA146" s="4">
        <f t="shared" si="930"/>
        <v>196</v>
      </c>
      <c r="BB146" s="4">
        <f t="shared" si="929"/>
        <v>201</v>
      </c>
      <c r="BC146" s="4">
        <f t="shared" si="929"/>
        <v>206</v>
      </c>
      <c r="BD146" s="4">
        <f t="shared" si="930"/>
        <v>212</v>
      </c>
      <c r="BE146" s="4">
        <f t="shared" si="929"/>
        <v>217</v>
      </c>
      <c r="BF146" s="4">
        <f t="shared" si="929"/>
        <v>222</v>
      </c>
      <c r="BG146" s="4">
        <f t="shared" si="930"/>
        <v>228</v>
      </c>
      <c r="BH146" s="4">
        <f t="shared" si="929"/>
        <v>233</v>
      </c>
      <c r="BI146" s="4">
        <f t="shared" si="929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1">C147+1</f>
        <v>3</v>
      </c>
      <c r="E147" s="4">
        <f t="shared" si="931"/>
        <v>4</v>
      </c>
      <c r="F147" s="4">
        <f t="shared" si="931"/>
        <v>5</v>
      </c>
      <c r="G147" s="4">
        <f>F147+2</f>
        <v>7</v>
      </c>
      <c r="H147" s="4">
        <f t="shared" si="931"/>
        <v>8</v>
      </c>
      <c r="I147" s="4">
        <f t="shared" si="931"/>
        <v>9</v>
      </c>
      <c r="J147" s="4">
        <f t="shared" ref="J147" si="932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3">M147+1</f>
        <v>15</v>
      </c>
      <c r="O147" s="4">
        <f t="shared" si="933"/>
        <v>16</v>
      </c>
      <c r="P147" s="4">
        <f t="shared" si="933"/>
        <v>17</v>
      </c>
      <c r="Q147" s="4">
        <f t="shared" si="933"/>
        <v>18</v>
      </c>
      <c r="R147" s="4">
        <f>Q147+6</f>
        <v>24</v>
      </c>
      <c r="S147" s="4">
        <f t="shared" ref="S147:V147" si="934">R147+6</f>
        <v>30</v>
      </c>
      <c r="T147" s="4">
        <f t="shared" si="934"/>
        <v>36</v>
      </c>
      <c r="U147" s="4">
        <f t="shared" si="934"/>
        <v>42</v>
      </c>
      <c r="V147" s="4">
        <f t="shared" si="934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5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6">AD147+9</f>
        <v>128</v>
      </c>
      <c r="AF147" s="4">
        <f t="shared" ref="AF147:BI147" si="937">AE147+10</f>
        <v>138</v>
      </c>
      <c r="AG147" s="4">
        <f t="shared" ref="AG147:BE147" si="938">AF147+9</f>
        <v>147</v>
      </c>
      <c r="AH147" s="4">
        <f>AG147+10</f>
        <v>157</v>
      </c>
      <c r="AI147" s="4">
        <f t="shared" ref="AI147:BG147" si="939">AH147+9</f>
        <v>166</v>
      </c>
      <c r="AJ147" s="4">
        <f t="shared" si="936"/>
        <v>175</v>
      </c>
      <c r="AK147" s="4">
        <f t="shared" si="937"/>
        <v>185</v>
      </c>
      <c r="AL147" s="4">
        <f t="shared" si="938"/>
        <v>194</v>
      </c>
      <c r="AM147" s="4">
        <f>AL147+9</f>
        <v>203</v>
      </c>
      <c r="AN147" s="4">
        <f>AM147+10</f>
        <v>213</v>
      </c>
      <c r="AO147" s="4">
        <f t="shared" si="938"/>
        <v>222</v>
      </c>
      <c r="AP147" s="4">
        <f t="shared" ref="AP147" si="940">AO147+10</f>
        <v>232</v>
      </c>
      <c r="AQ147" s="4">
        <f t="shared" si="939"/>
        <v>241</v>
      </c>
      <c r="AR147" s="4">
        <f t="shared" si="936"/>
        <v>250</v>
      </c>
      <c r="AS147" s="4">
        <f t="shared" si="937"/>
        <v>260</v>
      </c>
      <c r="AT147" s="4">
        <f t="shared" si="938"/>
        <v>269</v>
      </c>
      <c r="AU147" s="4">
        <f t="shared" si="938"/>
        <v>278</v>
      </c>
      <c r="AV147" s="4">
        <f t="shared" ref="AV147" si="941">AU147+10</f>
        <v>288</v>
      </c>
      <c r="AW147" s="4">
        <f t="shared" si="938"/>
        <v>297</v>
      </c>
      <c r="AX147" s="4">
        <f t="shared" ref="AX147" si="942">AW147+10</f>
        <v>307</v>
      </c>
      <c r="AY147" s="4">
        <f t="shared" si="939"/>
        <v>316</v>
      </c>
      <c r="AZ147" s="4">
        <f t="shared" si="936"/>
        <v>325</v>
      </c>
      <c r="BA147" s="4">
        <f t="shared" si="937"/>
        <v>335</v>
      </c>
      <c r="BB147" s="4">
        <f t="shared" si="938"/>
        <v>344</v>
      </c>
      <c r="BC147" s="4">
        <f t="shared" si="938"/>
        <v>353</v>
      </c>
      <c r="BD147" s="4">
        <f t="shared" ref="BD147" si="943">BC147+10</f>
        <v>363</v>
      </c>
      <c r="BE147" s="4">
        <f t="shared" si="938"/>
        <v>372</v>
      </c>
      <c r="BF147" s="4">
        <f t="shared" ref="BF147" si="944">BE147+10</f>
        <v>382</v>
      </c>
      <c r="BG147" s="4">
        <f t="shared" si="939"/>
        <v>391</v>
      </c>
      <c r="BH147" s="4">
        <f t="shared" si="936"/>
        <v>400</v>
      </c>
      <c r="BI147" s="4">
        <f t="shared" si="937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5">C148+1</f>
        <v>4</v>
      </c>
      <c r="E148" s="4">
        <f t="shared" si="945"/>
        <v>5</v>
      </c>
      <c r="F148" s="4">
        <f>E148+2</f>
        <v>7</v>
      </c>
      <c r="G148" s="4">
        <f t="shared" si="945"/>
        <v>8</v>
      </c>
      <c r="H148" s="4">
        <f t="shared" si="945"/>
        <v>9</v>
      </c>
      <c r="I148" s="4">
        <f t="shared" si="945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6">O148+2</f>
        <v>26</v>
      </c>
      <c r="Q148" s="4">
        <f t="shared" ref="Q148" si="947">P148+3</f>
        <v>29</v>
      </c>
      <c r="R148" s="4">
        <f>Q148+7</f>
        <v>36</v>
      </c>
      <c r="S148" s="4">
        <f t="shared" ref="S148:W148" si="948">R148+7</f>
        <v>43</v>
      </c>
      <c r="T148" s="4">
        <f t="shared" si="948"/>
        <v>50</v>
      </c>
      <c r="U148" s="4">
        <f t="shared" si="948"/>
        <v>57</v>
      </c>
      <c r="V148" s="4">
        <f t="shared" si="948"/>
        <v>64</v>
      </c>
      <c r="W148" s="4">
        <f t="shared" si="948"/>
        <v>71</v>
      </c>
      <c r="X148" s="4">
        <f>W148+11</f>
        <v>82</v>
      </c>
      <c r="Y148" s="4">
        <f>X148+10</f>
        <v>92</v>
      </c>
      <c r="Z148" s="4">
        <f t="shared" ref="Z148" si="949">Y148+11</f>
        <v>103</v>
      </c>
      <c r="AA148" s="4">
        <f>Z148+10</f>
        <v>113</v>
      </c>
      <c r="AB148" s="4">
        <f t="shared" ref="AB148" si="950">AA148+11</f>
        <v>124</v>
      </c>
      <c r="AC148" s="4">
        <f>AB148+10</f>
        <v>134</v>
      </c>
      <c r="AD148" s="4">
        <f t="shared" ref="AD148:AK148" si="951">AC148+11</f>
        <v>145</v>
      </c>
      <c r="AE148" s="4">
        <f t="shared" ref="AE148:BH148" si="952">AD148+10</f>
        <v>155</v>
      </c>
      <c r="AF148" s="4">
        <f t="shared" ref="AF148:BI148" si="953">AE148+11</f>
        <v>166</v>
      </c>
      <c r="AG148" s="4">
        <f t="shared" ref="AG148" si="954">AF148+10</f>
        <v>176</v>
      </c>
      <c r="AH148" s="4">
        <f t="shared" ref="AH148" si="955">AG148+11</f>
        <v>187</v>
      </c>
      <c r="AI148" s="4">
        <f t="shared" si="951"/>
        <v>198</v>
      </c>
      <c r="AJ148" s="4">
        <f t="shared" si="952"/>
        <v>208</v>
      </c>
      <c r="AK148" s="4">
        <f t="shared" si="951"/>
        <v>219</v>
      </c>
      <c r="AL148" s="4">
        <f t="shared" si="952"/>
        <v>229</v>
      </c>
      <c r="AM148" s="4">
        <f t="shared" si="953"/>
        <v>240</v>
      </c>
      <c r="AN148" s="4">
        <f t="shared" si="952"/>
        <v>250</v>
      </c>
      <c r="AO148" s="4">
        <f t="shared" si="953"/>
        <v>261</v>
      </c>
      <c r="AP148" s="4">
        <f t="shared" si="952"/>
        <v>271</v>
      </c>
      <c r="AQ148" s="4">
        <f t="shared" si="953"/>
        <v>282</v>
      </c>
      <c r="AR148" s="4">
        <f t="shared" si="952"/>
        <v>292</v>
      </c>
      <c r="AS148" s="4">
        <f t="shared" si="953"/>
        <v>303</v>
      </c>
      <c r="AT148" s="4">
        <f t="shared" si="952"/>
        <v>313</v>
      </c>
      <c r="AU148" s="4">
        <f t="shared" si="953"/>
        <v>324</v>
      </c>
      <c r="AV148" s="4">
        <f t="shared" si="952"/>
        <v>334</v>
      </c>
      <c r="AW148" s="4">
        <f t="shared" si="953"/>
        <v>345</v>
      </c>
      <c r="AX148" s="4">
        <f t="shared" si="952"/>
        <v>355</v>
      </c>
      <c r="AY148" s="4">
        <f t="shared" si="953"/>
        <v>366</v>
      </c>
      <c r="AZ148" s="4">
        <f t="shared" si="952"/>
        <v>376</v>
      </c>
      <c r="BA148" s="4">
        <f t="shared" si="953"/>
        <v>387</v>
      </c>
      <c r="BB148" s="4">
        <f t="shared" si="952"/>
        <v>397</v>
      </c>
      <c r="BC148" s="4">
        <f t="shared" si="953"/>
        <v>408</v>
      </c>
      <c r="BD148" s="4">
        <f t="shared" si="952"/>
        <v>418</v>
      </c>
      <c r="BE148" s="4">
        <f t="shared" si="953"/>
        <v>429</v>
      </c>
      <c r="BF148" s="4">
        <f t="shared" si="952"/>
        <v>439</v>
      </c>
      <c r="BG148" s="4">
        <f t="shared" si="953"/>
        <v>450</v>
      </c>
      <c r="BH148" s="4">
        <f t="shared" si="952"/>
        <v>460</v>
      </c>
      <c r="BI148" s="4">
        <f t="shared" si="953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6">C149+2</f>
        <v>37</v>
      </c>
      <c r="E149" s="4">
        <v>38</v>
      </c>
      <c r="F149" s="4">
        <f t="shared" si="956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7">O149</f>
        <v>45</v>
      </c>
      <c r="Q149" s="4">
        <v>46</v>
      </c>
      <c r="R149" s="15">
        <v>47</v>
      </c>
      <c r="S149" s="4">
        <f t="shared" si="957"/>
        <v>47</v>
      </c>
      <c r="T149" s="4">
        <f t="shared" si="957"/>
        <v>47</v>
      </c>
      <c r="U149" s="4">
        <f t="shared" si="957"/>
        <v>47</v>
      </c>
      <c r="V149" s="4">
        <f t="shared" si="957"/>
        <v>47</v>
      </c>
      <c r="W149" s="4">
        <f t="shared" si="957"/>
        <v>47</v>
      </c>
      <c r="X149" s="15">
        <f t="shared" si="957"/>
        <v>47</v>
      </c>
      <c r="Y149" s="4">
        <f t="shared" si="957"/>
        <v>47</v>
      </c>
      <c r="Z149" s="4">
        <f t="shared" si="957"/>
        <v>47</v>
      </c>
      <c r="AA149" s="4">
        <f t="shared" si="957"/>
        <v>47</v>
      </c>
      <c r="AB149" s="4">
        <v>48</v>
      </c>
      <c r="AC149" s="4">
        <f t="shared" si="957"/>
        <v>48</v>
      </c>
      <c r="AD149" s="15">
        <f t="shared" si="957"/>
        <v>48</v>
      </c>
      <c r="AE149" s="4">
        <f t="shared" si="957"/>
        <v>48</v>
      </c>
      <c r="AF149" s="4">
        <f t="shared" si="957"/>
        <v>48</v>
      </c>
      <c r="AG149" s="4">
        <f t="shared" si="957"/>
        <v>48</v>
      </c>
      <c r="AH149" s="4">
        <f t="shared" si="957"/>
        <v>48</v>
      </c>
      <c r="AI149" s="4">
        <f t="shared" si="957"/>
        <v>48</v>
      </c>
      <c r="AJ149" s="4">
        <f t="shared" si="957"/>
        <v>48</v>
      </c>
      <c r="AK149" s="4">
        <f t="shared" si="957"/>
        <v>48</v>
      </c>
      <c r="AL149" s="4">
        <f t="shared" si="957"/>
        <v>48</v>
      </c>
      <c r="AM149" s="4">
        <v>49</v>
      </c>
      <c r="AN149" s="4">
        <f t="shared" si="957"/>
        <v>49</v>
      </c>
      <c r="AO149" s="4">
        <f t="shared" si="957"/>
        <v>49</v>
      </c>
      <c r="AP149" s="4">
        <f t="shared" si="957"/>
        <v>49</v>
      </c>
      <c r="AQ149" s="4">
        <f t="shared" si="957"/>
        <v>49</v>
      </c>
      <c r="AR149" s="4">
        <f t="shared" si="957"/>
        <v>49</v>
      </c>
      <c r="AS149" s="4">
        <f t="shared" si="957"/>
        <v>49</v>
      </c>
      <c r="AT149" s="4">
        <f t="shared" si="957"/>
        <v>49</v>
      </c>
      <c r="AU149" s="4">
        <f t="shared" si="957"/>
        <v>49</v>
      </c>
      <c r="AV149" s="4">
        <f t="shared" si="957"/>
        <v>49</v>
      </c>
      <c r="AW149" s="4">
        <f t="shared" si="957"/>
        <v>49</v>
      </c>
      <c r="AX149" s="4">
        <f t="shared" si="957"/>
        <v>49</v>
      </c>
      <c r="AY149" s="4">
        <f t="shared" si="957"/>
        <v>49</v>
      </c>
      <c r="AZ149" s="4">
        <f t="shared" si="957"/>
        <v>49</v>
      </c>
      <c r="BA149" s="4">
        <f t="shared" si="957"/>
        <v>49</v>
      </c>
      <c r="BB149" s="4">
        <f t="shared" si="957"/>
        <v>49</v>
      </c>
      <c r="BC149" s="4">
        <f t="shared" si="957"/>
        <v>49</v>
      </c>
      <c r="BD149" s="4">
        <f t="shared" si="957"/>
        <v>49</v>
      </c>
      <c r="BE149" s="4">
        <f t="shared" si="957"/>
        <v>49</v>
      </c>
      <c r="BF149" s="4">
        <f t="shared" si="957"/>
        <v>49</v>
      </c>
      <c r="BG149" s="4">
        <f t="shared" si="957"/>
        <v>49</v>
      </c>
      <c r="BH149" s="4">
        <f t="shared" si="957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8">C150+0.5</f>
        <v>12</v>
      </c>
      <c r="E150" s="4">
        <f t="shared" si="958"/>
        <v>12.5</v>
      </c>
      <c r="F150" s="4">
        <f t="shared" si="958"/>
        <v>13</v>
      </c>
      <c r="G150" s="4">
        <f t="shared" si="958"/>
        <v>13.5</v>
      </c>
      <c r="H150" s="4">
        <f t="shared" si="958"/>
        <v>14</v>
      </c>
      <c r="I150" s="4">
        <f t="shared" si="958"/>
        <v>14.5</v>
      </c>
      <c r="J150" s="15">
        <f t="shared" si="958"/>
        <v>15</v>
      </c>
      <c r="K150">
        <f t="shared" si="958"/>
        <v>15.5</v>
      </c>
      <c r="L150" s="4">
        <f t="shared" si="958"/>
        <v>16</v>
      </c>
      <c r="M150" s="4">
        <f t="shared" si="958"/>
        <v>16.5</v>
      </c>
      <c r="N150" s="4">
        <f t="shared" si="958"/>
        <v>17</v>
      </c>
      <c r="O150" s="4">
        <f t="shared" si="958"/>
        <v>17.5</v>
      </c>
      <c r="P150" s="4">
        <f t="shared" si="958"/>
        <v>18</v>
      </c>
      <c r="Q150" s="4">
        <f t="shared" si="958"/>
        <v>18.5</v>
      </c>
      <c r="R150" s="15">
        <f t="shared" si="958"/>
        <v>19</v>
      </c>
      <c r="S150" s="4">
        <f t="shared" si="958"/>
        <v>19.5</v>
      </c>
      <c r="T150" s="4">
        <f t="shared" si="958"/>
        <v>20</v>
      </c>
      <c r="U150">
        <f t="shared" si="958"/>
        <v>20.5</v>
      </c>
      <c r="V150" s="4">
        <f t="shared" si="958"/>
        <v>21</v>
      </c>
      <c r="W150" s="4">
        <f t="shared" si="958"/>
        <v>21.5</v>
      </c>
      <c r="X150" s="15">
        <f t="shared" si="958"/>
        <v>22</v>
      </c>
      <c r="Y150" s="4">
        <f t="shared" si="958"/>
        <v>22.5</v>
      </c>
      <c r="Z150" s="4">
        <f t="shared" si="958"/>
        <v>23</v>
      </c>
      <c r="AA150" s="4">
        <f t="shared" si="958"/>
        <v>23.5</v>
      </c>
      <c r="AB150" s="4">
        <f t="shared" si="958"/>
        <v>24</v>
      </c>
      <c r="AC150" s="4">
        <f t="shared" si="958"/>
        <v>24.5</v>
      </c>
      <c r="AD150" s="15">
        <f t="shared" si="958"/>
        <v>25</v>
      </c>
      <c r="AE150">
        <f t="shared" si="958"/>
        <v>25.5</v>
      </c>
      <c r="AF150" s="4">
        <f t="shared" si="958"/>
        <v>26</v>
      </c>
      <c r="AG150" s="4">
        <f t="shared" si="958"/>
        <v>26.5</v>
      </c>
      <c r="AH150" s="4">
        <f t="shared" si="958"/>
        <v>27</v>
      </c>
      <c r="AI150" s="4">
        <f t="shared" si="958"/>
        <v>27.5</v>
      </c>
      <c r="AJ150" s="4">
        <f t="shared" si="958"/>
        <v>28</v>
      </c>
      <c r="AK150" s="4">
        <f t="shared" si="958"/>
        <v>28.5</v>
      </c>
      <c r="AL150" s="4">
        <f t="shared" si="958"/>
        <v>29</v>
      </c>
      <c r="AM150" s="4">
        <f t="shared" si="958"/>
        <v>29.5</v>
      </c>
      <c r="AN150" s="4">
        <f t="shared" si="958"/>
        <v>30</v>
      </c>
      <c r="AO150">
        <f t="shared" si="958"/>
        <v>30.5</v>
      </c>
      <c r="AP150" s="4">
        <f t="shared" si="958"/>
        <v>31</v>
      </c>
      <c r="AQ150" s="4">
        <f t="shared" si="958"/>
        <v>31.5</v>
      </c>
      <c r="AR150" s="4">
        <f t="shared" si="958"/>
        <v>32</v>
      </c>
      <c r="AS150" s="4">
        <f t="shared" si="958"/>
        <v>32.5</v>
      </c>
      <c r="AT150" s="4">
        <f t="shared" si="958"/>
        <v>33</v>
      </c>
      <c r="AU150" s="4">
        <f t="shared" si="958"/>
        <v>33.5</v>
      </c>
      <c r="AV150" s="4">
        <f t="shared" si="958"/>
        <v>34</v>
      </c>
      <c r="AW150" s="4">
        <f t="shared" si="958"/>
        <v>34.5</v>
      </c>
      <c r="AX150" s="4">
        <f t="shared" si="958"/>
        <v>35</v>
      </c>
      <c r="AY150">
        <f t="shared" si="958"/>
        <v>35.5</v>
      </c>
      <c r="AZ150" s="4">
        <f t="shared" si="958"/>
        <v>36</v>
      </c>
      <c r="BA150" s="4">
        <f t="shared" si="958"/>
        <v>36.5</v>
      </c>
      <c r="BB150" s="4">
        <f t="shared" si="958"/>
        <v>37</v>
      </c>
      <c r="BC150" s="4">
        <f t="shared" si="958"/>
        <v>37.5</v>
      </c>
      <c r="BD150" s="4">
        <f t="shared" si="958"/>
        <v>38</v>
      </c>
      <c r="BE150" s="4">
        <f t="shared" si="958"/>
        <v>38.5</v>
      </c>
      <c r="BF150" s="4">
        <f t="shared" si="958"/>
        <v>39</v>
      </c>
      <c r="BG150" s="4">
        <f t="shared" si="958"/>
        <v>39.5</v>
      </c>
      <c r="BH150" s="4">
        <f t="shared" si="958"/>
        <v>40</v>
      </c>
      <c r="BI150">
        <f t="shared" si="958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9">C153+9</f>
        <v>25</v>
      </c>
      <c r="E153" s="4">
        <f t="shared" si="959"/>
        <v>34</v>
      </c>
      <c r="F153" s="4">
        <f t="shared" si="959"/>
        <v>43</v>
      </c>
      <c r="G153" s="4">
        <f t="shared" si="959"/>
        <v>52</v>
      </c>
      <c r="H153" s="4">
        <f t="shared" si="959"/>
        <v>61</v>
      </c>
      <c r="I153" s="4">
        <f t="shared" si="959"/>
        <v>70</v>
      </c>
      <c r="J153" s="15">
        <f>I153+18</f>
        <v>88</v>
      </c>
      <c r="K153">
        <f t="shared" ref="K153:Q153" si="960">J153+18</f>
        <v>106</v>
      </c>
      <c r="L153" s="4">
        <f t="shared" si="960"/>
        <v>124</v>
      </c>
      <c r="M153" s="4">
        <f t="shared" si="960"/>
        <v>142</v>
      </c>
      <c r="N153" s="4">
        <f t="shared" si="960"/>
        <v>160</v>
      </c>
      <c r="O153" s="4">
        <f t="shared" si="960"/>
        <v>178</v>
      </c>
      <c r="P153" s="4">
        <f t="shared" si="960"/>
        <v>196</v>
      </c>
      <c r="Q153" s="4">
        <f t="shared" si="960"/>
        <v>214</v>
      </c>
      <c r="R153" s="15">
        <f>Q153+36</f>
        <v>250</v>
      </c>
      <c r="S153" s="4">
        <f t="shared" ref="S153:W153" si="961">R153+36</f>
        <v>286</v>
      </c>
      <c r="T153" s="4">
        <f t="shared" si="961"/>
        <v>322</v>
      </c>
      <c r="U153">
        <f t="shared" si="961"/>
        <v>358</v>
      </c>
      <c r="V153" s="4">
        <f t="shared" si="961"/>
        <v>394</v>
      </c>
      <c r="W153" s="4">
        <f t="shared" si="961"/>
        <v>430</v>
      </c>
      <c r="X153" s="15">
        <f>W153+53</f>
        <v>483</v>
      </c>
      <c r="Y153" s="4">
        <f>X153+54</f>
        <v>537</v>
      </c>
      <c r="Z153" s="4">
        <f t="shared" ref="Z153:BI153" si="962">Y153+54</f>
        <v>591</v>
      </c>
      <c r="AA153" s="4">
        <f t="shared" si="962"/>
        <v>645</v>
      </c>
      <c r="AB153" s="4">
        <f t="shared" si="962"/>
        <v>699</v>
      </c>
      <c r="AC153" s="4">
        <f t="shared" si="962"/>
        <v>753</v>
      </c>
      <c r="AD153" s="15">
        <f t="shared" si="962"/>
        <v>807</v>
      </c>
      <c r="AE153">
        <f t="shared" si="962"/>
        <v>861</v>
      </c>
      <c r="AF153" s="4">
        <f t="shared" si="962"/>
        <v>915</v>
      </c>
      <c r="AG153" s="4">
        <f t="shared" si="962"/>
        <v>969</v>
      </c>
      <c r="AH153" s="4">
        <f t="shared" si="962"/>
        <v>1023</v>
      </c>
      <c r="AI153" s="4">
        <f>AH153+53</f>
        <v>1076</v>
      </c>
      <c r="AJ153" s="4">
        <f t="shared" si="962"/>
        <v>1130</v>
      </c>
      <c r="AK153" s="4">
        <f t="shared" si="962"/>
        <v>1184</v>
      </c>
      <c r="AL153" s="4">
        <f t="shared" si="962"/>
        <v>1238</v>
      </c>
      <c r="AM153" s="4">
        <f t="shared" si="962"/>
        <v>1292</v>
      </c>
      <c r="AN153" s="4">
        <f t="shared" si="962"/>
        <v>1346</v>
      </c>
      <c r="AO153">
        <f t="shared" si="962"/>
        <v>1400</v>
      </c>
      <c r="AP153" s="4">
        <f t="shared" si="962"/>
        <v>1454</v>
      </c>
      <c r="AQ153" s="4">
        <f t="shared" si="962"/>
        <v>1508</v>
      </c>
      <c r="AR153" s="4">
        <f t="shared" si="962"/>
        <v>1562</v>
      </c>
      <c r="AS153" s="4">
        <f t="shared" si="962"/>
        <v>1616</v>
      </c>
      <c r="AT153" s="4">
        <f>AS153+53</f>
        <v>1669</v>
      </c>
      <c r="AU153" s="4">
        <f t="shared" si="962"/>
        <v>1723</v>
      </c>
      <c r="AV153" s="4">
        <f t="shared" si="962"/>
        <v>1777</v>
      </c>
      <c r="AW153" s="4">
        <f t="shared" si="962"/>
        <v>1831</v>
      </c>
      <c r="AX153" s="4">
        <f t="shared" si="962"/>
        <v>1885</v>
      </c>
      <c r="AY153">
        <f t="shared" si="962"/>
        <v>1939</v>
      </c>
      <c r="AZ153" s="4">
        <f t="shared" si="962"/>
        <v>1993</v>
      </c>
      <c r="BA153" s="4">
        <f t="shared" si="962"/>
        <v>2047</v>
      </c>
      <c r="BB153" s="4">
        <f t="shared" si="962"/>
        <v>2101</v>
      </c>
      <c r="BC153" s="4">
        <f t="shared" si="962"/>
        <v>2155</v>
      </c>
      <c r="BD153" s="4">
        <f>BC153+53</f>
        <v>2208</v>
      </c>
      <c r="BE153" s="4">
        <f t="shared" si="962"/>
        <v>2262</v>
      </c>
      <c r="BF153" s="4">
        <f t="shared" si="962"/>
        <v>2316</v>
      </c>
      <c r="BG153" s="4">
        <f t="shared" si="962"/>
        <v>2370</v>
      </c>
      <c r="BH153" s="4">
        <f t="shared" si="962"/>
        <v>2424</v>
      </c>
      <c r="BI153">
        <f t="shared" si="962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3">D154+9</f>
        <v>41</v>
      </c>
      <c r="F154" s="4">
        <f t="shared" si="963"/>
        <v>50</v>
      </c>
      <c r="G154" s="4">
        <f>F154+10</f>
        <v>60</v>
      </c>
      <c r="H154" s="4">
        <f t="shared" si="963"/>
        <v>69</v>
      </c>
      <c r="I154" s="4">
        <f t="shared" si="963"/>
        <v>78</v>
      </c>
      <c r="J154" s="15">
        <f>I154+19</f>
        <v>97</v>
      </c>
      <c r="K154">
        <f t="shared" ref="K154:O154" si="964">J154+19</f>
        <v>116</v>
      </c>
      <c r="L154" s="4">
        <f t="shared" si="964"/>
        <v>135</v>
      </c>
      <c r="M154" s="4">
        <f>L154+18</f>
        <v>153</v>
      </c>
      <c r="N154" s="4">
        <f t="shared" si="964"/>
        <v>172</v>
      </c>
      <c r="O154" s="4">
        <f t="shared" si="964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5">S154+38</f>
        <v>341</v>
      </c>
      <c r="U154">
        <f>T154+37</f>
        <v>378</v>
      </c>
      <c r="V154" s="4">
        <f t="shared" si="965"/>
        <v>416</v>
      </c>
      <c r="W154" s="4">
        <f t="shared" ref="W154" si="966">V154+37</f>
        <v>453</v>
      </c>
      <c r="X154" s="15">
        <f>W154+57</f>
        <v>510</v>
      </c>
      <c r="Y154" s="4">
        <f>X154+56</f>
        <v>566</v>
      </c>
      <c r="Z154" s="4">
        <f t="shared" ref="Z154:BI154" si="967">Y154+56</f>
        <v>622</v>
      </c>
      <c r="AA154" s="4">
        <f t="shared" si="967"/>
        <v>678</v>
      </c>
      <c r="AB154" s="4">
        <f>AA154+57</f>
        <v>735</v>
      </c>
      <c r="AC154" s="4">
        <f t="shared" si="967"/>
        <v>791</v>
      </c>
      <c r="AD154" s="15">
        <f t="shared" si="967"/>
        <v>847</v>
      </c>
      <c r="AE154">
        <f t="shared" si="967"/>
        <v>903</v>
      </c>
      <c r="AF154" s="4">
        <f t="shared" ref="AF154" si="968">AE154+57</f>
        <v>960</v>
      </c>
      <c r="AG154" s="4">
        <f t="shared" si="967"/>
        <v>1016</v>
      </c>
      <c r="AH154" s="4">
        <f t="shared" si="967"/>
        <v>1072</v>
      </c>
      <c r="AI154" s="4">
        <f t="shared" si="967"/>
        <v>1128</v>
      </c>
      <c r="AJ154" s="4">
        <f t="shared" ref="AJ154" si="969">AI154+57</f>
        <v>1185</v>
      </c>
      <c r="AK154" s="4">
        <f t="shared" si="967"/>
        <v>1241</v>
      </c>
      <c r="AL154" s="4">
        <f t="shared" si="967"/>
        <v>1297</v>
      </c>
      <c r="AM154" s="4">
        <f t="shared" si="967"/>
        <v>1353</v>
      </c>
      <c r="AN154" s="4">
        <f t="shared" ref="AN154" si="970">AM154+57</f>
        <v>1410</v>
      </c>
      <c r="AO154">
        <f t="shared" si="967"/>
        <v>1466</v>
      </c>
      <c r="AP154" s="4">
        <f t="shared" si="967"/>
        <v>1522</v>
      </c>
      <c r="AQ154" s="4">
        <f t="shared" si="967"/>
        <v>1578</v>
      </c>
      <c r="AR154" s="4">
        <f t="shared" ref="AR154" si="971">AQ154+57</f>
        <v>1635</v>
      </c>
      <c r="AS154" s="4">
        <f t="shared" si="967"/>
        <v>1691</v>
      </c>
      <c r="AT154" s="4">
        <f t="shared" si="967"/>
        <v>1747</v>
      </c>
      <c r="AU154" s="4">
        <f t="shared" si="967"/>
        <v>1803</v>
      </c>
      <c r="AV154" s="4">
        <f t="shared" ref="AV154" si="972">AU154+57</f>
        <v>1860</v>
      </c>
      <c r="AW154" s="4">
        <f t="shared" si="967"/>
        <v>1916</v>
      </c>
      <c r="AX154" s="4">
        <f t="shared" si="967"/>
        <v>1972</v>
      </c>
      <c r="AY154">
        <f t="shared" si="967"/>
        <v>2028</v>
      </c>
      <c r="AZ154" s="4">
        <f t="shared" ref="AZ154" si="973">AY154+57</f>
        <v>2085</v>
      </c>
      <c r="BA154" s="4">
        <f t="shared" si="967"/>
        <v>2141</v>
      </c>
      <c r="BB154" s="4">
        <f t="shared" si="967"/>
        <v>2197</v>
      </c>
      <c r="BC154" s="4">
        <f t="shared" si="967"/>
        <v>2253</v>
      </c>
      <c r="BD154" s="4">
        <f t="shared" ref="BD154" si="974">BC154+57</f>
        <v>2310</v>
      </c>
      <c r="BE154" s="4">
        <f t="shared" si="967"/>
        <v>2366</v>
      </c>
      <c r="BF154" s="4">
        <f t="shared" si="967"/>
        <v>2422</v>
      </c>
      <c r="BG154" s="4">
        <f t="shared" si="967"/>
        <v>2478</v>
      </c>
      <c r="BH154" s="4">
        <f t="shared" ref="BH154" si="975">BG154+57</f>
        <v>2535</v>
      </c>
      <c r="BI154">
        <f t="shared" si="967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6">F155</f>
        <v>4</v>
      </c>
      <c r="H155" s="4">
        <f t="shared" ref="H155" si="977">G155+0.6</f>
        <v>4.5999999999999996</v>
      </c>
      <c r="I155" s="4">
        <f t="shared" ref="I155:J155" si="978">H155+0.7</f>
        <v>5.3</v>
      </c>
      <c r="J155" s="15">
        <f t="shared" si="978"/>
        <v>6</v>
      </c>
      <c r="K155">
        <f t="shared" ref="K155" si="979">J155</f>
        <v>6</v>
      </c>
      <c r="L155" s="4">
        <f t="shared" ref="L155" si="980">K155+0.6</f>
        <v>6.6</v>
      </c>
      <c r="M155" s="4">
        <f t="shared" ref="M155:N155" si="981">L155+0.7</f>
        <v>7.3</v>
      </c>
      <c r="N155" s="4">
        <f t="shared" si="981"/>
        <v>8</v>
      </c>
      <c r="O155" s="4">
        <f t="shared" ref="O155" si="982">N155</f>
        <v>8</v>
      </c>
      <c r="P155" s="4">
        <f t="shared" ref="P155" si="983">O155+0.6</f>
        <v>8.6</v>
      </c>
      <c r="Q155" s="4">
        <f t="shared" ref="Q155:R155" si="984">P155+0.7</f>
        <v>9.2999999999999989</v>
      </c>
      <c r="R155" s="15">
        <f t="shared" si="984"/>
        <v>9.9999999999999982</v>
      </c>
      <c r="S155" s="4">
        <f t="shared" ref="S155" si="985">R155</f>
        <v>9.9999999999999982</v>
      </c>
      <c r="T155" s="4">
        <f t="shared" ref="T155" si="986">S155+0.6</f>
        <v>10.599999999999998</v>
      </c>
      <c r="U155">
        <f t="shared" ref="U155:V155" si="987">T155+0.7</f>
        <v>11.299999999999997</v>
      </c>
      <c r="V155" s="4">
        <f t="shared" si="987"/>
        <v>11.999999999999996</v>
      </c>
      <c r="W155" s="4">
        <f t="shared" ref="W155" si="988">V155</f>
        <v>11.999999999999996</v>
      </c>
      <c r="X155" s="15">
        <f t="shared" ref="X155" si="989">W155+0.6</f>
        <v>12.599999999999996</v>
      </c>
      <c r="Y155" s="4">
        <f t="shared" ref="Y155:Z155" si="990">X155+0.7</f>
        <v>13.299999999999995</v>
      </c>
      <c r="Z155" s="4">
        <f t="shared" si="990"/>
        <v>13.999999999999995</v>
      </c>
      <c r="AA155" s="4">
        <f t="shared" ref="AA155" si="991">Z155</f>
        <v>13.999999999999995</v>
      </c>
      <c r="AB155" s="4">
        <f t="shared" ref="AB155" si="992">AA155+0.6</f>
        <v>14.599999999999994</v>
      </c>
      <c r="AC155" s="4">
        <f t="shared" ref="AC155:AD155" si="993">AB155+0.7</f>
        <v>15.299999999999994</v>
      </c>
      <c r="AD155" s="15">
        <f t="shared" si="993"/>
        <v>15.999999999999993</v>
      </c>
      <c r="AE155">
        <f t="shared" ref="AE155" si="994">AD155</f>
        <v>15.999999999999993</v>
      </c>
      <c r="AF155" s="4">
        <f t="shared" ref="AF155" si="995">AE155+0.6</f>
        <v>16.599999999999994</v>
      </c>
      <c r="AG155" s="4">
        <f t="shared" ref="AG155:AH155" si="996">AF155+0.7</f>
        <v>17.299999999999994</v>
      </c>
      <c r="AH155" s="4">
        <f t="shared" si="996"/>
        <v>17.999999999999993</v>
      </c>
      <c r="AI155" s="4">
        <f t="shared" ref="AI155" si="997">AH155</f>
        <v>17.999999999999993</v>
      </c>
      <c r="AJ155" s="4">
        <f t="shared" ref="AJ155" si="998">AI155+0.6</f>
        <v>18.599999999999994</v>
      </c>
      <c r="AK155" s="4">
        <f t="shared" ref="AK155:AL155" si="999">AJ155+0.7</f>
        <v>19.299999999999994</v>
      </c>
      <c r="AL155" s="4">
        <f t="shared" si="999"/>
        <v>19.999999999999993</v>
      </c>
      <c r="AM155" s="4">
        <f t="shared" ref="AM155" si="1000">AL155</f>
        <v>19.999999999999993</v>
      </c>
      <c r="AN155" s="4">
        <f t="shared" ref="AN155" si="1001">AM155+0.6</f>
        <v>20.599999999999994</v>
      </c>
      <c r="AO155">
        <f t="shared" ref="AO155:AP155" si="1002">AN155+0.7</f>
        <v>21.299999999999994</v>
      </c>
      <c r="AP155" s="4">
        <f t="shared" si="1002"/>
        <v>21.999999999999993</v>
      </c>
      <c r="AQ155" s="4">
        <f t="shared" ref="AQ155" si="1003">AP155</f>
        <v>21.999999999999993</v>
      </c>
      <c r="AR155" s="4">
        <f t="shared" ref="AR155" si="1004">AQ155+0.6</f>
        <v>22.599999999999994</v>
      </c>
      <c r="AS155" s="4">
        <f t="shared" ref="AS155:AT155" si="1005">AR155+0.7</f>
        <v>23.299999999999994</v>
      </c>
      <c r="AT155" s="4">
        <f t="shared" si="1005"/>
        <v>23.999999999999993</v>
      </c>
      <c r="AU155" s="4">
        <f t="shared" ref="AU155" si="1006">AT155</f>
        <v>23.999999999999993</v>
      </c>
      <c r="AV155" s="4">
        <f t="shared" ref="AV155" si="1007">AU155+0.6</f>
        <v>24.599999999999994</v>
      </c>
      <c r="AW155" s="4">
        <f t="shared" ref="AW155:AX155" si="1008">AV155+0.7</f>
        <v>25.299999999999994</v>
      </c>
      <c r="AX155" s="4">
        <f t="shared" si="1008"/>
        <v>25.999999999999993</v>
      </c>
      <c r="AY155">
        <f t="shared" ref="AY155" si="1009">AX155</f>
        <v>25.999999999999993</v>
      </c>
      <c r="AZ155" s="4">
        <f t="shared" ref="AZ155" si="1010">AY155+0.6</f>
        <v>26.599999999999994</v>
      </c>
      <c r="BA155" s="4">
        <f t="shared" ref="BA155:BB155" si="1011">AZ155+0.7</f>
        <v>27.299999999999994</v>
      </c>
      <c r="BB155" s="4">
        <f t="shared" si="1011"/>
        <v>27.999999999999993</v>
      </c>
      <c r="BC155" s="4">
        <f t="shared" ref="BC155" si="1012">BB155</f>
        <v>27.999999999999993</v>
      </c>
      <c r="BD155" s="4">
        <f t="shared" ref="BD155" si="1013">BC155+0.6</f>
        <v>28.599999999999994</v>
      </c>
      <c r="BE155" s="4">
        <f t="shared" ref="BE155:BF155" si="1014">BD155+0.7</f>
        <v>29.299999999999994</v>
      </c>
      <c r="BF155" s="4">
        <f t="shared" si="1014"/>
        <v>29.999999999999993</v>
      </c>
      <c r="BG155" s="4">
        <f t="shared" ref="BG155" si="1015">BF155</f>
        <v>29.999999999999993</v>
      </c>
      <c r="BH155" s="4">
        <f t="shared" ref="BH155" si="1016">BG155+0.6</f>
        <v>30.599999999999994</v>
      </c>
      <c r="BI155">
        <f t="shared" ref="BI155" si="1017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8">D156</f>
        <v>2</v>
      </c>
      <c r="F156" s="4">
        <f t="shared" ref="F156" si="1019">E156+1</f>
        <v>3</v>
      </c>
      <c r="G156" s="4">
        <f t="shared" ref="G156" si="1020">F156</f>
        <v>3</v>
      </c>
      <c r="H156" s="4">
        <f t="shared" ref="H156" si="1021">G156+1</f>
        <v>4</v>
      </c>
      <c r="I156" s="4">
        <f t="shared" ref="I156" si="1022">H156</f>
        <v>4</v>
      </c>
      <c r="J156" s="15">
        <f t="shared" ref="J156" si="1023">I156+1</f>
        <v>5</v>
      </c>
      <c r="K156">
        <f t="shared" ref="K156" si="1024">J156</f>
        <v>5</v>
      </c>
      <c r="L156" s="4">
        <f t="shared" ref="L156" si="1025">K156+1</f>
        <v>6</v>
      </c>
      <c r="M156" s="4">
        <f t="shared" ref="M156" si="1026">L156</f>
        <v>6</v>
      </c>
      <c r="N156" s="4">
        <f t="shared" ref="N156" si="1027">M156+1</f>
        <v>7</v>
      </c>
      <c r="O156" s="4">
        <f t="shared" ref="O156" si="1028">N156</f>
        <v>7</v>
      </c>
      <c r="P156" s="4">
        <f t="shared" ref="P156" si="1029">O156+1</f>
        <v>8</v>
      </c>
      <c r="Q156" s="4">
        <f t="shared" ref="Q156" si="1030">P156</f>
        <v>8</v>
      </c>
      <c r="R156" s="15">
        <f t="shared" ref="R156" si="1031">Q156+1</f>
        <v>9</v>
      </c>
      <c r="S156" s="4">
        <f t="shared" ref="S156" si="1032">R156</f>
        <v>9</v>
      </c>
      <c r="T156" s="4">
        <f t="shared" ref="T156" si="1033">S156+1</f>
        <v>10</v>
      </c>
      <c r="U156">
        <f t="shared" ref="U156" si="1034">T156</f>
        <v>10</v>
      </c>
      <c r="V156" s="4">
        <f t="shared" ref="V156" si="1035">U156+1</f>
        <v>11</v>
      </c>
      <c r="W156" s="4">
        <f t="shared" ref="W156" si="1036">V156</f>
        <v>11</v>
      </c>
      <c r="X156" s="15">
        <f t="shared" ref="X156" si="1037">W156+1</f>
        <v>12</v>
      </c>
      <c r="Y156" s="4">
        <f t="shared" ref="Y156" si="1038">X156</f>
        <v>12</v>
      </c>
      <c r="Z156" s="4">
        <f t="shared" ref="Z156" si="1039">Y156+1</f>
        <v>13</v>
      </c>
      <c r="AA156" s="4">
        <f t="shared" ref="AA156" si="1040">Z156</f>
        <v>13</v>
      </c>
      <c r="AB156" s="4">
        <f t="shared" ref="AB156" si="1041">AA156+1</f>
        <v>14</v>
      </c>
      <c r="AC156" s="4">
        <f t="shared" ref="AC156" si="1042">AB156</f>
        <v>14</v>
      </c>
      <c r="AD156" s="15">
        <f t="shared" ref="AD156" si="1043">AC156+1</f>
        <v>15</v>
      </c>
      <c r="AE156">
        <f t="shared" ref="AE156" si="1044">AD156</f>
        <v>15</v>
      </c>
      <c r="AF156" s="4">
        <f t="shared" ref="AF156" si="1045">AE156+1</f>
        <v>16</v>
      </c>
      <c r="AG156" s="4">
        <f t="shared" ref="AG156" si="1046">AF156</f>
        <v>16</v>
      </c>
      <c r="AH156" s="4">
        <f t="shared" ref="AH156" si="1047">AG156+1</f>
        <v>17</v>
      </c>
      <c r="AI156" s="4">
        <f t="shared" ref="AI156" si="1048">AH156</f>
        <v>17</v>
      </c>
      <c r="AJ156" s="4">
        <f t="shared" ref="AJ156" si="1049">AI156+1</f>
        <v>18</v>
      </c>
      <c r="AK156" s="4">
        <f t="shared" ref="AK156" si="1050">AJ156</f>
        <v>18</v>
      </c>
      <c r="AL156" s="4">
        <f t="shared" ref="AL156" si="1051">AK156+1</f>
        <v>19</v>
      </c>
      <c r="AM156" s="4">
        <f t="shared" ref="AM156" si="1052">AL156</f>
        <v>19</v>
      </c>
      <c r="AN156" s="4">
        <f t="shared" ref="AN156" si="1053">AM156+1</f>
        <v>20</v>
      </c>
      <c r="AO156">
        <f t="shared" ref="AO156" si="1054">AN156</f>
        <v>20</v>
      </c>
      <c r="AP156" s="4">
        <f t="shared" ref="AP156" si="1055">AO156+1</f>
        <v>21</v>
      </c>
      <c r="AQ156" s="4">
        <f t="shared" ref="AQ156" si="1056">AP156</f>
        <v>21</v>
      </c>
      <c r="AR156" s="4">
        <f t="shared" ref="AR156" si="1057">AQ156+1</f>
        <v>22</v>
      </c>
      <c r="AS156" s="4">
        <f t="shared" ref="AS156" si="1058">AR156</f>
        <v>22</v>
      </c>
      <c r="AT156" s="4">
        <f t="shared" ref="AT156" si="1059">AS156+1</f>
        <v>23</v>
      </c>
      <c r="AU156" s="4">
        <f t="shared" ref="AU156" si="1060">AT156</f>
        <v>23</v>
      </c>
      <c r="AV156" s="4">
        <f t="shared" ref="AV156" si="1061">AU156+1</f>
        <v>24</v>
      </c>
      <c r="AW156" s="4">
        <f t="shared" ref="AW156" si="1062">AV156</f>
        <v>24</v>
      </c>
      <c r="AX156" s="4">
        <f t="shared" ref="AX156" si="1063">AW156+1</f>
        <v>25</v>
      </c>
      <c r="AY156">
        <f t="shared" ref="AY156" si="1064">AX156</f>
        <v>25</v>
      </c>
      <c r="AZ156" s="4">
        <f t="shared" ref="AZ156" si="1065">AY156+1</f>
        <v>26</v>
      </c>
      <c r="BA156" s="4">
        <f t="shared" ref="BA156" si="1066">AZ156</f>
        <v>26</v>
      </c>
      <c r="BB156" s="4">
        <f t="shared" ref="BB156" si="1067">BA156+1</f>
        <v>27</v>
      </c>
      <c r="BC156" s="4">
        <f t="shared" ref="BC156" si="1068">BB156</f>
        <v>27</v>
      </c>
      <c r="BD156" s="4">
        <f t="shared" ref="BD156" si="1069">BC156+1</f>
        <v>28</v>
      </c>
      <c r="BE156" s="4">
        <f t="shared" ref="BE156" si="1070">BD156</f>
        <v>28</v>
      </c>
      <c r="BF156" s="4">
        <f t="shared" ref="BF156" si="1071">BE156+1</f>
        <v>29</v>
      </c>
      <c r="BG156" s="4">
        <f t="shared" ref="BG156" si="1072">BF156</f>
        <v>29</v>
      </c>
      <c r="BH156" s="4">
        <f t="shared" ref="BH156" si="1073">BG156+1</f>
        <v>30</v>
      </c>
      <c r="BI156">
        <f t="shared" ref="BI156" si="1074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5">D160+6</f>
        <v>25</v>
      </c>
      <c r="F160" s="4">
        <f t="shared" ref="F160" si="1076">E160+7</f>
        <v>32</v>
      </c>
      <c r="G160" s="4">
        <f t="shared" ref="G160" si="1077">F160+6</f>
        <v>38</v>
      </c>
      <c r="H160" s="4">
        <f t="shared" ref="H160" si="1078">G160+7</f>
        <v>45</v>
      </c>
      <c r="I160" s="4">
        <f t="shared" ref="I160" si="1079">H160+6</f>
        <v>51</v>
      </c>
      <c r="J160" s="15">
        <f>I160+12</f>
        <v>63</v>
      </c>
      <c r="K160">
        <f>J160+11</f>
        <v>74</v>
      </c>
      <c r="L160" s="4">
        <f t="shared" ref="L160" si="1080">K160+12</f>
        <v>86</v>
      </c>
      <c r="M160" s="4">
        <f t="shared" ref="M160" si="1081">L160+11</f>
        <v>97</v>
      </c>
      <c r="N160" s="4">
        <f t="shared" ref="N160" si="1082">M160+12</f>
        <v>109</v>
      </c>
      <c r="O160" s="4">
        <f t="shared" ref="O160" si="1083">N160+11</f>
        <v>120</v>
      </c>
      <c r="P160" s="4">
        <f t="shared" ref="P160" si="1084">O160+12</f>
        <v>132</v>
      </c>
      <c r="Q160" s="4">
        <f t="shared" ref="Q160" si="1085">P160+11</f>
        <v>143</v>
      </c>
      <c r="R160" s="15">
        <f>Q160+14</f>
        <v>157</v>
      </c>
      <c r="S160" s="4">
        <f t="shared" ref="S160:W160" si="1086">R160+14</f>
        <v>171</v>
      </c>
      <c r="T160" s="4">
        <f t="shared" si="1086"/>
        <v>185</v>
      </c>
      <c r="U160">
        <f t="shared" si="1086"/>
        <v>199</v>
      </c>
      <c r="V160" s="4">
        <f t="shared" si="1086"/>
        <v>213</v>
      </c>
      <c r="W160" s="4">
        <f t="shared" si="1086"/>
        <v>227</v>
      </c>
      <c r="X160" s="15">
        <f>W160+17</f>
        <v>244</v>
      </c>
      <c r="Y160" s="4">
        <f>X160+16</f>
        <v>260</v>
      </c>
      <c r="Z160" s="4">
        <f t="shared" ref="Z160" si="1087">Y160+17</f>
        <v>277</v>
      </c>
      <c r="AA160" s="4">
        <f t="shared" ref="AA160" si="1088">Z160+16</f>
        <v>293</v>
      </c>
      <c r="AB160" s="4">
        <f t="shared" ref="AB160" si="1089">AA160+17</f>
        <v>310</v>
      </c>
      <c r="AC160" s="4">
        <f t="shared" ref="AC160" si="1090">AB160+16</f>
        <v>326</v>
      </c>
      <c r="AD160" s="14">
        <f>AC160+19</f>
        <v>345</v>
      </c>
      <c r="AE160" s="14">
        <f t="shared" ref="AE160:BI160" si="1091">AD160+19</f>
        <v>364</v>
      </c>
      <c r="AF160" s="14">
        <f t="shared" si="1091"/>
        <v>383</v>
      </c>
      <c r="AG160" s="14">
        <f t="shared" si="1091"/>
        <v>402</v>
      </c>
      <c r="AH160" s="14">
        <f t="shared" si="1091"/>
        <v>421</v>
      </c>
      <c r="AI160" s="14">
        <f t="shared" si="1091"/>
        <v>440</v>
      </c>
      <c r="AJ160" s="14">
        <f t="shared" si="1091"/>
        <v>459</v>
      </c>
      <c r="AK160" s="14">
        <f t="shared" si="1091"/>
        <v>478</v>
      </c>
      <c r="AL160" s="14">
        <f t="shared" si="1091"/>
        <v>497</v>
      </c>
      <c r="AM160" s="14">
        <f t="shared" si="1091"/>
        <v>516</v>
      </c>
      <c r="AN160" s="14">
        <f t="shared" si="1091"/>
        <v>535</v>
      </c>
      <c r="AO160" s="14">
        <f t="shared" si="1091"/>
        <v>554</v>
      </c>
      <c r="AP160" s="14">
        <f t="shared" si="1091"/>
        <v>573</v>
      </c>
      <c r="AQ160" s="14">
        <f t="shared" si="1091"/>
        <v>592</v>
      </c>
      <c r="AR160" s="14">
        <f t="shared" si="1091"/>
        <v>611</v>
      </c>
      <c r="AS160" s="14">
        <f t="shared" si="1091"/>
        <v>630</v>
      </c>
      <c r="AT160" s="14">
        <f t="shared" si="1091"/>
        <v>649</v>
      </c>
      <c r="AU160" s="14">
        <f t="shared" si="1091"/>
        <v>668</v>
      </c>
      <c r="AV160" s="14">
        <f t="shared" si="1091"/>
        <v>687</v>
      </c>
      <c r="AW160" s="14">
        <f t="shared" si="1091"/>
        <v>706</v>
      </c>
      <c r="AX160" s="14">
        <f t="shared" si="1091"/>
        <v>725</v>
      </c>
      <c r="AY160" s="14">
        <f t="shared" si="1091"/>
        <v>744</v>
      </c>
      <c r="AZ160" s="14">
        <f t="shared" si="1091"/>
        <v>763</v>
      </c>
      <c r="BA160" s="14">
        <f t="shared" si="1091"/>
        <v>782</v>
      </c>
      <c r="BB160" s="14">
        <f t="shared" si="1091"/>
        <v>801</v>
      </c>
      <c r="BC160" s="14">
        <f t="shared" si="1091"/>
        <v>820</v>
      </c>
      <c r="BD160" s="14">
        <f t="shared" si="1091"/>
        <v>839</v>
      </c>
      <c r="BE160" s="14">
        <f t="shared" si="1091"/>
        <v>858</v>
      </c>
      <c r="BF160" s="14">
        <f t="shared" si="1091"/>
        <v>877</v>
      </c>
      <c r="BG160" s="14">
        <f t="shared" si="1091"/>
        <v>896</v>
      </c>
      <c r="BH160" s="14">
        <f t="shared" si="1091"/>
        <v>915</v>
      </c>
      <c r="BI160" s="14">
        <f t="shared" si="1091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2">D161+7</f>
        <v>36</v>
      </c>
      <c r="F161" s="4">
        <f t="shared" ref="F161" si="1093">E161+8</f>
        <v>44</v>
      </c>
      <c r="G161" s="4">
        <f t="shared" ref="G161" si="1094">F161+7</f>
        <v>51</v>
      </c>
      <c r="H161" s="4">
        <f t="shared" ref="H161" si="1095">G161+8</f>
        <v>59</v>
      </c>
      <c r="I161" s="4">
        <f t="shared" ref="I161" si="1096">H161+7</f>
        <v>66</v>
      </c>
      <c r="J161" s="15">
        <f>I161+13</f>
        <v>79</v>
      </c>
      <c r="K161">
        <f>J161+12</f>
        <v>91</v>
      </c>
      <c r="L161" s="4">
        <f t="shared" ref="L161" si="1097">K161+13</f>
        <v>104</v>
      </c>
      <c r="M161" s="4">
        <f t="shared" ref="M161" si="1098">L161+12</f>
        <v>116</v>
      </c>
      <c r="N161" s="4">
        <f t="shared" ref="N161" si="1099">M161+13</f>
        <v>129</v>
      </c>
      <c r="O161" s="4">
        <f t="shared" ref="O161" si="1100">N161+12</f>
        <v>141</v>
      </c>
      <c r="P161" s="4">
        <f t="shared" ref="P161" si="1101">O161+13</f>
        <v>154</v>
      </c>
      <c r="Q161" s="4">
        <f t="shared" ref="Q161" si="1102">P161+12</f>
        <v>166</v>
      </c>
      <c r="R161" s="15">
        <f>Q161+15</f>
        <v>181</v>
      </c>
      <c r="S161" s="4">
        <f t="shared" ref="S161:W161" si="1103">R161+15</f>
        <v>196</v>
      </c>
      <c r="T161" s="4">
        <f t="shared" si="1103"/>
        <v>211</v>
      </c>
      <c r="U161">
        <f t="shared" si="1103"/>
        <v>226</v>
      </c>
      <c r="V161" s="4">
        <f t="shared" si="1103"/>
        <v>241</v>
      </c>
      <c r="W161" s="4">
        <f t="shared" si="1103"/>
        <v>256</v>
      </c>
      <c r="X161" s="15">
        <f>W161+18</f>
        <v>274</v>
      </c>
      <c r="Y161" s="4">
        <f>X161+17</f>
        <v>291</v>
      </c>
      <c r="Z161" s="4">
        <f t="shared" ref="Z161" si="1104">Y161+18</f>
        <v>309</v>
      </c>
      <c r="AA161" s="4">
        <f t="shared" ref="AA161" si="1105">Z161+17</f>
        <v>326</v>
      </c>
      <c r="AB161" s="4">
        <f t="shared" ref="AB161" si="1106">AA161+18</f>
        <v>344</v>
      </c>
      <c r="AC161" s="4">
        <f t="shared" ref="AC161" si="1107">AB161+17</f>
        <v>361</v>
      </c>
      <c r="AD161" s="14">
        <f>AC161+20</f>
        <v>381</v>
      </c>
      <c r="AE161" s="14">
        <f t="shared" ref="AE161:BI161" si="1108">AD161+20</f>
        <v>401</v>
      </c>
      <c r="AF161" s="14">
        <f t="shared" si="1108"/>
        <v>421</v>
      </c>
      <c r="AG161" s="14">
        <f t="shared" si="1108"/>
        <v>441</v>
      </c>
      <c r="AH161" s="14">
        <f t="shared" si="1108"/>
        <v>461</v>
      </c>
      <c r="AI161" s="14">
        <f t="shared" si="1108"/>
        <v>481</v>
      </c>
      <c r="AJ161" s="14">
        <f t="shared" si="1108"/>
        <v>501</v>
      </c>
      <c r="AK161" s="14">
        <f t="shared" si="1108"/>
        <v>521</v>
      </c>
      <c r="AL161" s="14">
        <f t="shared" si="1108"/>
        <v>541</v>
      </c>
      <c r="AM161" s="14">
        <f t="shared" si="1108"/>
        <v>561</v>
      </c>
      <c r="AN161" s="14">
        <f t="shared" si="1108"/>
        <v>581</v>
      </c>
      <c r="AO161" s="14">
        <f t="shared" si="1108"/>
        <v>601</v>
      </c>
      <c r="AP161" s="14">
        <f t="shared" si="1108"/>
        <v>621</v>
      </c>
      <c r="AQ161" s="14">
        <f t="shared" si="1108"/>
        <v>641</v>
      </c>
      <c r="AR161" s="14">
        <f t="shared" si="1108"/>
        <v>661</v>
      </c>
      <c r="AS161" s="14">
        <f t="shared" si="1108"/>
        <v>681</v>
      </c>
      <c r="AT161" s="14">
        <f t="shared" si="1108"/>
        <v>701</v>
      </c>
      <c r="AU161" s="14">
        <f t="shared" si="1108"/>
        <v>721</v>
      </c>
      <c r="AV161" s="14">
        <f t="shared" si="1108"/>
        <v>741</v>
      </c>
      <c r="AW161" s="14">
        <f t="shared" si="1108"/>
        <v>761</v>
      </c>
      <c r="AX161" s="14">
        <f t="shared" si="1108"/>
        <v>781</v>
      </c>
      <c r="AY161" s="14">
        <f t="shared" si="1108"/>
        <v>801</v>
      </c>
      <c r="AZ161" s="14">
        <f t="shared" si="1108"/>
        <v>821</v>
      </c>
      <c r="BA161" s="14">
        <f t="shared" si="1108"/>
        <v>841</v>
      </c>
      <c r="BB161" s="14">
        <f t="shared" si="1108"/>
        <v>861</v>
      </c>
      <c r="BC161" s="14">
        <f t="shared" si="1108"/>
        <v>881</v>
      </c>
      <c r="BD161" s="14">
        <f t="shared" si="1108"/>
        <v>901</v>
      </c>
      <c r="BE161" s="14">
        <f t="shared" si="1108"/>
        <v>921</v>
      </c>
      <c r="BF161" s="14">
        <f t="shared" si="1108"/>
        <v>941</v>
      </c>
      <c r="BG161" s="14">
        <f t="shared" si="1108"/>
        <v>961</v>
      </c>
      <c r="BH161" s="14">
        <f t="shared" si="1108"/>
        <v>981</v>
      </c>
      <c r="BI161" s="14">
        <f t="shared" si="1108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9">C162+0.25</f>
        <v>5.5</v>
      </c>
      <c r="E162" s="4">
        <f t="shared" si="1109"/>
        <v>5.75</v>
      </c>
      <c r="F162" s="4">
        <f t="shared" si="1109"/>
        <v>6</v>
      </c>
      <c r="G162" s="4">
        <f t="shared" si="1109"/>
        <v>6.25</v>
      </c>
      <c r="H162" s="4">
        <f t="shared" si="1109"/>
        <v>6.5</v>
      </c>
      <c r="I162" s="4">
        <f t="shared" si="1109"/>
        <v>6.75</v>
      </c>
      <c r="J162" s="4">
        <f t="shared" si="1109"/>
        <v>7</v>
      </c>
      <c r="K162" s="4">
        <f t="shared" si="1109"/>
        <v>7.25</v>
      </c>
      <c r="L162" s="4">
        <f t="shared" si="1109"/>
        <v>7.5</v>
      </c>
      <c r="M162" s="4">
        <f t="shared" si="1109"/>
        <v>7.75</v>
      </c>
      <c r="N162" s="4">
        <f t="shared" si="1109"/>
        <v>8</v>
      </c>
      <c r="O162" s="4">
        <f t="shared" si="1109"/>
        <v>8.25</v>
      </c>
      <c r="P162" s="4">
        <f t="shared" si="1109"/>
        <v>8.5</v>
      </c>
      <c r="Q162" s="4">
        <f t="shared" si="1109"/>
        <v>8.75</v>
      </c>
      <c r="R162" s="4">
        <f t="shared" si="1109"/>
        <v>9</v>
      </c>
      <c r="S162" s="4">
        <f t="shared" si="1109"/>
        <v>9.25</v>
      </c>
      <c r="T162" s="4">
        <f t="shared" si="1109"/>
        <v>9.5</v>
      </c>
      <c r="U162" s="4">
        <f t="shared" si="1109"/>
        <v>9.75</v>
      </c>
      <c r="V162" s="4">
        <f t="shared" si="1109"/>
        <v>10</v>
      </c>
      <c r="W162" s="4">
        <f t="shared" si="1109"/>
        <v>10.25</v>
      </c>
      <c r="X162" s="4">
        <f t="shared" si="1109"/>
        <v>10.5</v>
      </c>
      <c r="Y162" s="4">
        <f t="shared" si="1109"/>
        <v>10.75</v>
      </c>
      <c r="Z162" s="4">
        <f t="shared" si="1109"/>
        <v>11</v>
      </c>
      <c r="AA162" s="4">
        <f t="shared" si="1109"/>
        <v>11.25</v>
      </c>
      <c r="AB162" s="4">
        <f t="shared" si="1109"/>
        <v>11.5</v>
      </c>
      <c r="AC162" s="4">
        <f t="shared" si="1109"/>
        <v>11.75</v>
      </c>
      <c r="AD162" s="4">
        <f t="shared" si="1109"/>
        <v>12</v>
      </c>
      <c r="AE162" s="4">
        <f t="shared" si="1109"/>
        <v>12.25</v>
      </c>
      <c r="AF162" s="4">
        <f t="shared" si="1109"/>
        <v>12.5</v>
      </c>
      <c r="AG162" s="4">
        <f t="shared" si="1109"/>
        <v>12.75</v>
      </c>
      <c r="AH162" s="4">
        <f t="shared" si="1109"/>
        <v>13</v>
      </c>
      <c r="AI162" s="4">
        <f t="shared" si="1109"/>
        <v>13.25</v>
      </c>
      <c r="AJ162" s="4">
        <f t="shared" si="1109"/>
        <v>13.5</v>
      </c>
      <c r="AK162" s="4">
        <f t="shared" si="1109"/>
        <v>13.75</v>
      </c>
      <c r="AL162" s="4">
        <f t="shared" si="1109"/>
        <v>14</v>
      </c>
      <c r="AM162" s="4">
        <f t="shared" si="1109"/>
        <v>14.25</v>
      </c>
      <c r="AN162" s="4">
        <f t="shared" si="1109"/>
        <v>14.5</v>
      </c>
      <c r="AO162" s="4">
        <f t="shared" si="1109"/>
        <v>14.75</v>
      </c>
      <c r="AP162" s="4">
        <f t="shared" si="1109"/>
        <v>15</v>
      </c>
      <c r="AQ162" s="4">
        <f t="shared" si="1109"/>
        <v>15.25</v>
      </c>
      <c r="AR162" s="4">
        <f t="shared" si="1109"/>
        <v>15.5</v>
      </c>
      <c r="AS162" s="4">
        <f t="shared" si="1109"/>
        <v>15.75</v>
      </c>
      <c r="AT162" s="4">
        <f t="shared" si="1109"/>
        <v>16</v>
      </c>
      <c r="AU162" s="4">
        <f t="shared" si="1109"/>
        <v>16.25</v>
      </c>
      <c r="AV162" s="4">
        <f t="shared" si="1109"/>
        <v>16.5</v>
      </c>
      <c r="AW162" s="4">
        <f t="shared" si="1109"/>
        <v>16.75</v>
      </c>
      <c r="AX162" s="4">
        <f t="shared" si="1109"/>
        <v>17</v>
      </c>
      <c r="AY162" s="4">
        <f t="shared" si="1109"/>
        <v>17.25</v>
      </c>
      <c r="AZ162" s="4">
        <f t="shared" si="1109"/>
        <v>17.5</v>
      </c>
      <c r="BA162" s="4">
        <f t="shared" si="1109"/>
        <v>17.75</v>
      </c>
      <c r="BB162" s="4">
        <f t="shared" si="1109"/>
        <v>18</v>
      </c>
      <c r="BC162" s="4">
        <f t="shared" si="1109"/>
        <v>18.25</v>
      </c>
      <c r="BD162" s="4">
        <f t="shared" si="1109"/>
        <v>18.5</v>
      </c>
      <c r="BE162" s="4">
        <f t="shared" si="1109"/>
        <v>18.75</v>
      </c>
      <c r="BF162" s="4">
        <f t="shared" si="1109"/>
        <v>19</v>
      </c>
      <c r="BG162" s="4">
        <f t="shared" si="1109"/>
        <v>19.25</v>
      </c>
      <c r="BH162" s="4">
        <f t="shared" si="1109"/>
        <v>19.5</v>
      </c>
      <c r="BI162" s="4">
        <f t="shared" si="1109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10">Q167+2</f>
        <v>26</v>
      </c>
      <c r="S167" s="4">
        <f t="shared" ref="S167:T167" si="1111">R167+1</f>
        <v>27</v>
      </c>
      <c r="T167" s="4">
        <f t="shared" si="1111"/>
        <v>28</v>
      </c>
      <c r="U167" s="2">
        <f t="shared" ref="U167" si="1112">T167+2</f>
        <v>30</v>
      </c>
      <c r="V167" s="4">
        <f t="shared" ref="V167:W167" si="1113">U167+1</f>
        <v>31</v>
      </c>
      <c r="W167" s="4">
        <f t="shared" si="1113"/>
        <v>32</v>
      </c>
      <c r="X167" s="15">
        <f t="shared" ref="X167" si="1114">W167+2</f>
        <v>34</v>
      </c>
      <c r="Y167" s="4">
        <f t="shared" ref="Y167:Z167" si="1115">X167+1</f>
        <v>35</v>
      </c>
      <c r="Z167" s="4">
        <f t="shared" si="1115"/>
        <v>36</v>
      </c>
      <c r="AA167" s="4">
        <f t="shared" ref="AA167" si="1116">Z167+2</f>
        <v>38</v>
      </c>
      <c r="AB167" s="4">
        <f t="shared" ref="AB167:AC167" si="1117">AA167+1</f>
        <v>39</v>
      </c>
      <c r="AC167" s="4">
        <f t="shared" si="1117"/>
        <v>40</v>
      </c>
      <c r="AD167" s="15">
        <f t="shared" ref="AD167" si="1118">AC167+2</f>
        <v>42</v>
      </c>
      <c r="AE167">
        <f t="shared" ref="AE167:AF167" si="1119">AD167+1</f>
        <v>43</v>
      </c>
      <c r="AF167" s="4">
        <f t="shared" si="1119"/>
        <v>44</v>
      </c>
      <c r="AG167" s="4">
        <f t="shared" ref="AG167" si="1120">AF167+2</f>
        <v>46</v>
      </c>
      <c r="AH167" s="4">
        <f t="shared" ref="AH167:AI167" si="1121">AG167+1</f>
        <v>47</v>
      </c>
      <c r="AI167" s="4">
        <f t="shared" si="1121"/>
        <v>48</v>
      </c>
      <c r="AJ167" s="4">
        <f t="shared" ref="AJ167" si="1122">AI167+2</f>
        <v>50</v>
      </c>
      <c r="AK167" s="4">
        <f t="shared" ref="AK167:AL167" si="1123">AJ167+1</f>
        <v>51</v>
      </c>
      <c r="AL167" s="4">
        <f t="shared" si="1123"/>
        <v>52</v>
      </c>
      <c r="AM167" s="4">
        <f t="shared" ref="AM167" si="1124">AL167+2</f>
        <v>54</v>
      </c>
      <c r="AN167" s="4">
        <f t="shared" ref="AN167:AO167" si="1125">AM167+1</f>
        <v>55</v>
      </c>
      <c r="AO167" s="2">
        <f t="shared" si="1125"/>
        <v>56</v>
      </c>
      <c r="AP167" s="4">
        <f t="shared" ref="AP167" si="1126">AO167+2</f>
        <v>58</v>
      </c>
      <c r="AQ167" s="4">
        <f t="shared" ref="AQ167:AR167" si="1127">AP167+1</f>
        <v>59</v>
      </c>
      <c r="AR167" s="4">
        <f t="shared" si="1127"/>
        <v>60</v>
      </c>
      <c r="AS167" s="4">
        <f t="shared" ref="AS167" si="1128">AR167+2</f>
        <v>62</v>
      </c>
      <c r="AT167" s="4">
        <f t="shared" ref="AT167:AU167" si="1129">AS167+1</f>
        <v>63</v>
      </c>
      <c r="AU167" s="4">
        <f t="shared" si="1129"/>
        <v>64</v>
      </c>
      <c r="AV167" s="4">
        <f t="shared" ref="AV167" si="1130">AU167+2</f>
        <v>66</v>
      </c>
      <c r="AW167" s="4">
        <f t="shared" ref="AW167:AX167" si="1131">AV167+1</f>
        <v>67</v>
      </c>
      <c r="AX167" s="4">
        <f t="shared" si="1131"/>
        <v>68</v>
      </c>
      <c r="AY167">
        <f t="shared" ref="AY167" si="1132">AX167+2</f>
        <v>70</v>
      </c>
      <c r="AZ167" s="4">
        <f t="shared" ref="AZ167:BA167" si="1133">AY167+1</f>
        <v>71</v>
      </c>
      <c r="BA167" s="4">
        <f t="shared" si="1133"/>
        <v>72</v>
      </c>
      <c r="BB167" s="4">
        <f t="shared" ref="BB167" si="1134">BA167+2</f>
        <v>74</v>
      </c>
      <c r="BC167" s="4">
        <f t="shared" ref="BC167:BD167" si="1135">BB167+1</f>
        <v>75</v>
      </c>
      <c r="BD167" s="4">
        <f t="shared" si="1135"/>
        <v>76</v>
      </c>
      <c r="BE167" s="4">
        <f t="shared" ref="BE167" si="1136">BD167+2</f>
        <v>78</v>
      </c>
      <c r="BF167" s="4">
        <f t="shared" ref="BF167:BG167" si="1137">BE167+1</f>
        <v>79</v>
      </c>
      <c r="BG167" s="4">
        <f t="shared" si="1137"/>
        <v>80</v>
      </c>
      <c r="BH167" s="4">
        <f t="shared" ref="BH167" si="1138">BG167+2</f>
        <v>82</v>
      </c>
      <c r="BI167" s="2">
        <f t="shared" ref="BI167" si="1139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40">C168+1</f>
        <v>24</v>
      </c>
      <c r="E168" s="4">
        <f t="shared" si="1140"/>
        <v>25</v>
      </c>
      <c r="F168" s="4">
        <f t="shared" si="1140"/>
        <v>26</v>
      </c>
      <c r="G168" s="4">
        <f t="shared" ref="G168:AY168" si="1141">F168+1</f>
        <v>27</v>
      </c>
      <c r="H168" s="4">
        <f t="shared" si="1141"/>
        <v>28</v>
      </c>
      <c r="I168" s="4">
        <f t="shared" si="1141"/>
        <v>29</v>
      </c>
      <c r="J168" s="15">
        <f t="shared" si="1141"/>
        <v>30</v>
      </c>
      <c r="K168">
        <f t="shared" si="1141"/>
        <v>31</v>
      </c>
      <c r="L168" s="4">
        <f t="shared" si="1141"/>
        <v>32</v>
      </c>
      <c r="M168" s="4">
        <f t="shared" si="1141"/>
        <v>33</v>
      </c>
      <c r="N168" s="4">
        <f t="shared" si="1141"/>
        <v>34</v>
      </c>
      <c r="O168" s="4">
        <f t="shared" si="1141"/>
        <v>35</v>
      </c>
      <c r="P168" s="4">
        <f t="shared" si="1141"/>
        <v>36</v>
      </c>
      <c r="Q168" s="4">
        <f t="shared" si="1141"/>
        <v>37</v>
      </c>
      <c r="R168" s="15">
        <f t="shared" si="1141"/>
        <v>38</v>
      </c>
      <c r="S168" s="4">
        <f t="shared" si="1141"/>
        <v>39</v>
      </c>
      <c r="T168" s="4">
        <f t="shared" si="1141"/>
        <v>40</v>
      </c>
      <c r="U168" s="2">
        <f t="shared" si="1141"/>
        <v>41</v>
      </c>
      <c r="V168" s="4">
        <f t="shared" si="1141"/>
        <v>42</v>
      </c>
      <c r="W168" s="4">
        <f t="shared" si="1141"/>
        <v>43</v>
      </c>
      <c r="X168" s="15">
        <f t="shared" si="1141"/>
        <v>44</v>
      </c>
      <c r="Y168" s="4">
        <f t="shared" si="1141"/>
        <v>45</v>
      </c>
      <c r="Z168" s="4">
        <f t="shared" si="1141"/>
        <v>46</v>
      </c>
      <c r="AA168" s="4">
        <f t="shared" si="1141"/>
        <v>47</v>
      </c>
      <c r="AB168" s="4">
        <f t="shared" si="1141"/>
        <v>48</v>
      </c>
      <c r="AC168" s="4">
        <f t="shared" si="1141"/>
        <v>49</v>
      </c>
      <c r="AD168" s="15">
        <f t="shared" si="1141"/>
        <v>50</v>
      </c>
      <c r="AE168">
        <f t="shared" si="1141"/>
        <v>51</v>
      </c>
      <c r="AF168" s="4">
        <f t="shared" si="1141"/>
        <v>52</v>
      </c>
      <c r="AG168" s="4">
        <f t="shared" si="1141"/>
        <v>53</v>
      </c>
      <c r="AH168" s="4">
        <f t="shared" si="1141"/>
        <v>54</v>
      </c>
      <c r="AI168" s="4">
        <f t="shared" si="1141"/>
        <v>55</v>
      </c>
      <c r="AJ168" s="4">
        <f t="shared" si="1141"/>
        <v>56</v>
      </c>
      <c r="AK168" s="4">
        <f t="shared" si="1141"/>
        <v>57</v>
      </c>
      <c r="AL168" s="4">
        <f t="shared" si="1141"/>
        <v>58</v>
      </c>
      <c r="AM168" s="4">
        <f t="shared" si="1141"/>
        <v>59</v>
      </c>
      <c r="AN168" s="4">
        <f t="shared" si="1141"/>
        <v>60</v>
      </c>
      <c r="AO168" s="2">
        <f t="shared" si="1141"/>
        <v>61</v>
      </c>
      <c r="AP168" s="4">
        <f t="shared" si="1141"/>
        <v>62</v>
      </c>
      <c r="AQ168" s="4">
        <f t="shared" si="1141"/>
        <v>63</v>
      </c>
      <c r="AR168" s="4">
        <f t="shared" si="1141"/>
        <v>64</v>
      </c>
      <c r="AS168" s="4">
        <f t="shared" si="1141"/>
        <v>65</v>
      </c>
      <c r="AT168" s="4">
        <f t="shared" si="1141"/>
        <v>66</v>
      </c>
      <c r="AU168" s="4">
        <f t="shared" si="1141"/>
        <v>67</v>
      </c>
      <c r="AV168" s="4">
        <f t="shared" si="1141"/>
        <v>68</v>
      </c>
      <c r="AW168" s="4">
        <f t="shared" si="1141"/>
        <v>69</v>
      </c>
      <c r="AX168" s="4">
        <f t="shared" si="1141"/>
        <v>70</v>
      </c>
      <c r="AY168">
        <f t="shared" si="1141"/>
        <v>71</v>
      </c>
      <c r="AZ168" s="4">
        <f t="shared" ref="AZ168:BI168" si="1142">AY168+1</f>
        <v>72</v>
      </c>
      <c r="BA168" s="4">
        <f t="shared" si="1142"/>
        <v>73</v>
      </c>
      <c r="BB168" s="4">
        <f t="shared" si="1142"/>
        <v>74</v>
      </c>
      <c r="BC168" s="4">
        <f t="shared" si="1142"/>
        <v>75</v>
      </c>
      <c r="BD168" s="4">
        <f t="shared" si="1142"/>
        <v>76</v>
      </c>
      <c r="BE168" s="4">
        <f t="shared" si="1142"/>
        <v>77</v>
      </c>
      <c r="BF168" s="4">
        <f t="shared" si="1142"/>
        <v>78</v>
      </c>
      <c r="BG168" s="4">
        <f t="shared" si="1142"/>
        <v>79</v>
      </c>
      <c r="BH168" s="4">
        <f t="shared" si="1142"/>
        <v>80</v>
      </c>
      <c r="BI168" s="2">
        <f t="shared" si="1142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3">C172+3</f>
        <v>18</v>
      </c>
      <c r="E172" s="4">
        <f t="shared" si="1143"/>
        <v>21</v>
      </c>
      <c r="F172" s="4">
        <f t="shared" si="1143"/>
        <v>24</v>
      </c>
      <c r="G172" s="4">
        <f t="shared" si="1143"/>
        <v>27</v>
      </c>
      <c r="H172" s="4">
        <f t="shared" si="1143"/>
        <v>30</v>
      </c>
      <c r="I172" s="4">
        <f t="shared" si="1143"/>
        <v>33</v>
      </c>
      <c r="J172" s="15">
        <f>I172+6</f>
        <v>39</v>
      </c>
      <c r="K172" s="15">
        <f t="shared" ref="K172:Q172" si="1144">J172+6</f>
        <v>45</v>
      </c>
      <c r="L172" s="15">
        <f t="shared" si="1144"/>
        <v>51</v>
      </c>
      <c r="M172" s="15">
        <f t="shared" si="1144"/>
        <v>57</v>
      </c>
      <c r="N172" s="15">
        <f t="shared" si="1144"/>
        <v>63</v>
      </c>
      <c r="O172" s="15">
        <f t="shared" si="1144"/>
        <v>69</v>
      </c>
      <c r="P172" s="15">
        <f t="shared" si="1144"/>
        <v>75</v>
      </c>
      <c r="Q172" s="15">
        <f t="shared" si="1144"/>
        <v>81</v>
      </c>
      <c r="R172" s="15">
        <f>Q172+9</f>
        <v>90</v>
      </c>
      <c r="S172" s="4">
        <f t="shared" ref="S172:W172" si="1145">R172+9</f>
        <v>99</v>
      </c>
      <c r="T172" s="4">
        <f t="shared" si="1145"/>
        <v>108</v>
      </c>
      <c r="U172" s="4">
        <f t="shared" si="1145"/>
        <v>117</v>
      </c>
      <c r="V172" s="4">
        <f t="shared" si="1145"/>
        <v>126</v>
      </c>
      <c r="W172" s="4">
        <f t="shared" si="1145"/>
        <v>135</v>
      </c>
      <c r="X172" s="15">
        <f>W172+15</f>
        <v>150</v>
      </c>
      <c r="Y172" s="15">
        <f t="shared" ref="Y172:AC172" si="1146">X172+15</f>
        <v>165</v>
      </c>
      <c r="Z172" s="15">
        <f t="shared" si="1146"/>
        <v>180</v>
      </c>
      <c r="AA172" s="15">
        <f t="shared" si="1146"/>
        <v>195</v>
      </c>
      <c r="AB172" s="15">
        <f t="shared" si="1146"/>
        <v>210</v>
      </c>
      <c r="AC172" s="15">
        <f t="shared" si="1146"/>
        <v>225</v>
      </c>
      <c r="AD172" s="15">
        <f>AC172+24</f>
        <v>249</v>
      </c>
      <c r="AE172" s="15">
        <f t="shared" ref="AE172:BI172" si="1147">AD172+24</f>
        <v>273</v>
      </c>
      <c r="AF172" s="15">
        <f t="shared" si="1147"/>
        <v>297</v>
      </c>
      <c r="AG172" s="15">
        <f t="shared" si="1147"/>
        <v>321</v>
      </c>
      <c r="AH172" s="15">
        <f t="shared" si="1147"/>
        <v>345</v>
      </c>
      <c r="AI172" s="15">
        <f t="shared" si="1147"/>
        <v>369</v>
      </c>
      <c r="AJ172" s="15">
        <f t="shared" si="1147"/>
        <v>393</v>
      </c>
      <c r="AK172" s="15">
        <f t="shared" si="1147"/>
        <v>417</v>
      </c>
      <c r="AL172" s="15">
        <f t="shared" si="1147"/>
        <v>441</v>
      </c>
      <c r="AM172" s="15">
        <f t="shared" si="1147"/>
        <v>465</v>
      </c>
      <c r="AN172" s="15">
        <f t="shared" si="1147"/>
        <v>489</v>
      </c>
      <c r="AO172" s="15">
        <f t="shared" si="1147"/>
        <v>513</v>
      </c>
      <c r="AP172" s="15">
        <f t="shared" si="1147"/>
        <v>537</v>
      </c>
      <c r="AQ172" s="15">
        <f t="shared" si="1147"/>
        <v>561</v>
      </c>
      <c r="AR172" s="15">
        <f t="shared" si="1147"/>
        <v>585</v>
      </c>
      <c r="AS172" s="15">
        <f t="shared" si="1147"/>
        <v>609</v>
      </c>
      <c r="AT172" s="15">
        <f t="shared" si="1147"/>
        <v>633</v>
      </c>
      <c r="AU172" s="15">
        <f t="shared" si="1147"/>
        <v>657</v>
      </c>
      <c r="AV172" s="15">
        <f t="shared" si="1147"/>
        <v>681</v>
      </c>
      <c r="AW172" s="15">
        <f t="shared" si="1147"/>
        <v>705</v>
      </c>
      <c r="AX172" s="15">
        <f t="shared" si="1147"/>
        <v>729</v>
      </c>
      <c r="AY172" s="15">
        <f t="shared" si="1147"/>
        <v>753</v>
      </c>
      <c r="AZ172" s="15">
        <f t="shared" si="1147"/>
        <v>777</v>
      </c>
      <c r="BA172" s="15">
        <f t="shared" si="1147"/>
        <v>801</v>
      </c>
      <c r="BB172" s="15">
        <f t="shared" si="1147"/>
        <v>825</v>
      </c>
      <c r="BC172" s="15">
        <f t="shared" si="1147"/>
        <v>849</v>
      </c>
      <c r="BD172" s="15">
        <f t="shared" si="1147"/>
        <v>873</v>
      </c>
      <c r="BE172" s="15">
        <f t="shared" si="1147"/>
        <v>897</v>
      </c>
      <c r="BF172" s="15">
        <f t="shared" si="1147"/>
        <v>921</v>
      </c>
      <c r="BG172" s="15">
        <f t="shared" si="1147"/>
        <v>945</v>
      </c>
      <c r="BH172" s="15">
        <f t="shared" si="1147"/>
        <v>969</v>
      </c>
      <c r="BI172" s="15">
        <f t="shared" si="1147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8">C173+4</f>
        <v>25</v>
      </c>
      <c r="E173" s="4">
        <f t="shared" si="1148"/>
        <v>29</v>
      </c>
      <c r="F173" s="4">
        <f t="shared" si="1148"/>
        <v>33</v>
      </c>
      <c r="G173" s="4">
        <f t="shared" si="1148"/>
        <v>37</v>
      </c>
      <c r="H173" s="4">
        <f t="shared" si="1148"/>
        <v>41</v>
      </c>
      <c r="I173" s="4">
        <f t="shared" si="1148"/>
        <v>45</v>
      </c>
      <c r="J173" s="15">
        <f>I173+7</f>
        <v>52</v>
      </c>
      <c r="K173" s="15">
        <f t="shared" ref="K173:Q173" si="1149">J173+7</f>
        <v>59</v>
      </c>
      <c r="L173" s="15">
        <f t="shared" si="1149"/>
        <v>66</v>
      </c>
      <c r="M173" s="15">
        <f t="shared" si="1149"/>
        <v>73</v>
      </c>
      <c r="N173" s="15">
        <f t="shared" si="1149"/>
        <v>80</v>
      </c>
      <c r="O173" s="15">
        <f t="shared" si="1149"/>
        <v>87</v>
      </c>
      <c r="P173" s="15">
        <f t="shared" si="1149"/>
        <v>94</v>
      </c>
      <c r="Q173" s="15">
        <f t="shared" si="1149"/>
        <v>101</v>
      </c>
      <c r="R173" s="15">
        <f>Q173+10</f>
        <v>111</v>
      </c>
      <c r="S173" s="4">
        <f t="shared" ref="S173:W173" si="1150">R173+10</f>
        <v>121</v>
      </c>
      <c r="T173" s="4">
        <f t="shared" si="1150"/>
        <v>131</v>
      </c>
      <c r="U173" s="4">
        <f t="shared" si="1150"/>
        <v>141</v>
      </c>
      <c r="V173" s="4">
        <f t="shared" si="1150"/>
        <v>151</v>
      </c>
      <c r="W173" s="4">
        <f t="shared" si="1150"/>
        <v>161</v>
      </c>
      <c r="X173" s="15">
        <f>W173+16</f>
        <v>177</v>
      </c>
      <c r="Y173" s="15">
        <f t="shared" ref="Y173:AC173" si="1151">X173+16</f>
        <v>193</v>
      </c>
      <c r="Z173" s="15">
        <f t="shared" si="1151"/>
        <v>209</v>
      </c>
      <c r="AA173" s="15">
        <f t="shared" si="1151"/>
        <v>225</v>
      </c>
      <c r="AB173" s="15">
        <f t="shared" si="1151"/>
        <v>241</v>
      </c>
      <c r="AC173" s="15">
        <f t="shared" si="1151"/>
        <v>257</v>
      </c>
      <c r="AD173" s="15">
        <f>AC173+25</f>
        <v>282</v>
      </c>
      <c r="AE173" s="15">
        <f t="shared" ref="AE173:BI173" si="1152">AD173+25</f>
        <v>307</v>
      </c>
      <c r="AF173" s="15">
        <f t="shared" si="1152"/>
        <v>332</v>
      </c>
      <c r="AG173" s="15">
        <f t="shared" si="1152"/>
        <v>357</v>
      </c>
      <c r="AH173" s="15">
        <f t="shared" si="1152"/>
        <v>382</v>
      </c>
      <c r="AI173" s="15">
        <f t="shared" si="1152"/>
        <v>407</v>
      </c>
      <c r="AJ173" s="15">
        <f t="shared" si="1152"/>
        <v>432</v>
      </c>
      <c r="AK173" s="15">
        <f t="shared" si="1152"/>
        <v>457</v>
      </c>
      <c r="AL173" s="15">
        <f t="shared" si="1152"/>
        <v>482</v>
      </c>
      <c r="AM173" s="15">
        <f t="shared" si="1152"/>
        <v>507</v>
      </c>
      <c r="AN173" s="15">
        <f t="shared" si="1152"/>
        <v>532</v>
      </c>
      <c r="AO173" s="15">
        <f t="shared" si="1152"/>
        <v>557</v>
      </c>
      <c r="AP173" s="15">
        <f t="shared" si="1152"/>
        <v>582</v>
      </c>
      <c r="AQ173" s="15">
        <f t="shared" si="1152"/>
        <v>607</v>
      </c>
      <c r="AR173" s="15">
        <f t="shared" si="1152"/>
        <v>632</v>
      </c>
      <c r="AS173" s="15">
        <f t="shared" si="1152"/>
        <v>657</v>
      </c>
      <c r="AT173" s="15">
        <f t="shared" si="1152"/>
        <v>682</v>
      </c>
      <c r="AU173" s="15">
        <f t="shared" si="1152"/>
        <v>707</v>
      </c>
      <c r="AV173" s="15">
        <f t="shared" si="1152"/>
        <v>732</v>
      </c>
      <c r="AW173" s="15">
        <f t="shared" si="1152"/>
        <v>757</v>
      </c>
      <c r="AX173" s="15">
        <f t="shared" si="1152"/>
        <v>782</v>
      </c>
      <c r="AY173" s="15">
        <f t="shared" si="1152"/>
        <v>807</v>
      </c>
      <c r="AZ173" s="15">
        <f t="shared" si="1152"/>
        <v>832</v>
      </c>
      <c r="BA173" s="15">
        <f t="shared" si="1152"/>
        <v>857</v>
      </c>
      <c r="BB173" s="15">
        <f t="shared" si="1152"/>
        <v>882</v>
      </c>
      <c r="BC173" s="15">
        <f t="shared" si="1152"/>
        <v>907</v>
      </c>
      <c r="BD173" s="15">
        <f t="shared" si="1152"/>
        <v>932</v>
      </c>
      <c r="BE173" s="15">
        <f t="shared" si="1152"/>
        <v>957</v>
      </c>
      <c r="BF173" s="15">
        <f t="shared" si="1152"/>
        <v>982</v>
      </c>
      <c r="BG173" s="15">
        <f t="shared" si="1152"/>
        <v>1007</v>
      </c>
      <c r="BH173" s="15">
        <f t="shared" si="1152"/>
        <v>1032</v>
      </c>
      <c r="BI173" s="15">
        <f t="shared" si="1152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3">C174+5</f>
        <v>30</v>
      </c>
      <c r="E174" s="4">
        <f t="shared" si="1153"/>
        <v>35</v>
      </c>
      <c r="F174" s="4">
        <f t="shared" si="1153"/>
        <v>40</v>
      </c>
      <c r="G174" s="4">
        <f t="shared" si="1153"/>
        <v>45</v>
      </c>
      <c r="H174" s="4">
        <f t="shared" si="1153"/>
        <v>50</v>
      </c>
      <c r="I174" s="4">
        <f t="shared" si="1153"/>
        <v>55</v>
      </c>
      <c r="J174" s="4">
        <f t="shared" si="1153"/>
        <v>60</v>
      </c>
      <c r="K174" s="4">
        <f t="shared" si="1153"/>
        <v>65</v>
      </c>
      <c r="L174" s="4">
        <f t="shared" si="1153"/>
        <v>70</v>
      </c>
      <c r="M174" s="4">
        <f t="shared" si="1153"/>
        <v>75</v>
      </c>
      <c r="N174" s="4">
        <f t="shared" si="1153"/>
        <v>80</v>
      </c>
      <c r="O174" s="4">
        <f t="shared" si="1153"/>
        <v>85</v>
      </c>
      <c r="P174" s="4">
        <f t="shared" si="1153"/>
        <v>90</v>
      </c>
      <c r="Q174" s="4">
        <f t="shared" si="1153"/>
        <v>95</v>
      </c>
      <c r="R174" s="4">
        <f t="shared" si="1153"/>
        <v>100</v>
      </c>
      <c r="S174" s="4">
        <f t="shared" si="1153"/>
        <v>105</v>
      </c>
      <c r="T174" s="4">
        <f t="shared" si="1153"/>
        <v>110</v>
      </c>
      <c r="U174" s="4">
        <f t="shared" si="1153"/>
        <v>115</v>
      </c>
      <c r="V174" s="4">
        <f t="shared" si="1153"/>
        <v>120</v>
      </c>
      <c r="W174" s="4">
        <f t="shared" si="1153"/>
        <v>125</v>
      </c>
      <c r="X174" s="4">
        <f t="shared" si="1153"/>
        <v>130</v>
      </c>
      <c r="Y174" s="4">
        <f t="shared" si="1153"/>
        <v>135</v>
      </c>
      <c r="Z174" s="4">
        <f t="shared" si="1153"/>
        <v>140</v>
      </c>
      <c r="AA174" s="4">
        <f t="shared" si="1153"/>
        <v>145</v>
      </c>
      <c r="AB174" s="4">
        <f t="shared" si="1153"/>
        <v>150</v>
      </c>
      <c r="AC174" s="4">
        <f t="shared" si="1153"/>
        <v>155</v>
      </c>
      <c r="AD174" s="4">
        <f t="shared" si="1153"/>
        <v>160</v>
      </c>
      <c r="AE174" s="4">
        <f t="shared" si="1153"/>
        <v>165</v>
      </c>
      <c r="AF174" s="4">
        <f t="shared" si="1153"/>
        <v>170</v>
      </c>
      <c r="AG174" s="4">
        <f t="shared" si="1153"/>
        <v>175</v>
      </c>
      <c r="AH174" s="4">
        <f t="shared" si="1153"/>
        <v>180</v>
      </c>
      <c r="AI174" s="4">
        <f t="shared" si="1153"/>
        <v>185</v>
      </c>
      <c r="AJ174" s="4">
        <f t="shared" si="1153"/>
        <v>190</v>
      </c>
      <c r="AK174" s="4">
        <f t="shared" si="1153"/>
        <v>195</v>
      </c>
      <c r="AL174" s="4">
        <f t="shared" si="1153"/>
        <v>200</v>
      </c>
      <c r="AM174" s="4">
        <f t="shared" si="1153"/>
        <v>205</v>
      </c>
      <c r="AN174" s="4">
        <f t="shared" si="1153"/>
        <v>210</v>
      </c>
      <c r="AO174" s="4">
        <f t="shared" si="1153"/>
        <v>215</v>
      </c>
      <c r="AP174" s="4">
        <f t="shared" si="1153"/>
        <v>220</v>
      </c>
      <c r="AQ174" s="4">
        <f t="shared" si="1153"/>
        <v>225</v>
      </c>
      <c r="AR174" s="4">
        <f t="shared" si="1153"/>
        <v>230</v>
      </c>
      <c r="AS174" s="4">
        <f t="shared" si="1153"/>
        <v>235</v>
      </c>
      <c r="AT174" s="4">
        <f t="shared" si="1153"/>
        <v>240</v>
      </c>
      <c r="AU174" s="4">
        <f t="shared" si="1153"/>
        <v>245</v>
      </c>
      <c r="AV174" s="4">
        <f t="shared" si="1153"/>
        <v>250</v>
      </c>
      <c r="AW174" s="4">
        <f t="shared" si="1153"/>
        <v>255</v>
      </c>
      <c r="AX174" s="4">
        <f t="shared" si="1153"/>
        <v>260</v>
      </c>
      <c r="AY174" s="4">
        <f t="shared" si="1153"/>
        <v>265</v>
      </c>
      <c r="AZ174" s="4">
        <f t="shared" si="1153"/>
        <v>270</v>
      </c>
      <c r="BA174" s="4">
        <f t="shared" si="1153"/>
        <v>275</v>
      </c>
      <c r="BB174" s="4">
        <f t="shared" si="1153"/>
        <v>280</v>
      </c>
      <c r="BC174" s="4">
        <f t="shared" si="1153"/>
        <v>285</v>
      </c>
      <c r="BD174" s="4">
        <f t="shared" si="1153"/>
        <v>290</v>
      </c>
      <c r="BE174" s="4">
        <f t="shared" si="1153"/>
        <v>295</v>
      </c>
      <c r="BF174" s="4">
        <f t="shared" si="1153"/>
        <v>300</v>
      </c>
      <c r="BG174" s="4">
        <f t="shared" si="1153"/>
        <v>305</v>
      </c>
      <c r="BH174" s="4">
        <f t="shared" si="1153"/>
        <v>310</v>
      </c>
      <c r="BI174" s="4">
        <f t="shared" si="1153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4">C175+1</f>
        <v>27</v>
      </c>
      <c r="E175" s="4">
        <f t="shared" si="1154"/>
        <v>28</v>
      </c>
      <c r="F175" s="4">
        <f t="shared" si="1154"/>
        <v>29</v>
      </c>
      <c r="G175" s="4">
        <f t="shared" si="1154"/>
        <v>30</v>
      </c>
      <c r="H175" s="4">
        <f t="shared" si="1154"/>
        <v>31</v>
      </c>
      <c r="I175" s="4">
        <f t="shared" si="1154"/>
        <v>32</v>
      </c>
      <c r="J175" s="15">
        <f t="shared" si="1154"/>
        <v>33</v>
      </c>
      <c r="K175">
        <f t="shared" si="1154"/>
        <v>34</v>
      </c>
      <c r="L175" s="4">
        <f t="shared" si="1154"/>
        <v>35</v>
      </c>
      <c r="M175" s="4">
        <f t="shared" si="1154"/>
        <v>36</v>
      </c>
      <c r="N175" s="4">
        <f t="shared" si="1154"/>
        <v>37</v>
      </c>
      <c r="O175" s="4">
        <f t="shared" si="1154"/>
        <v>38</v>
      </c>
      <c r="P175" s="4">
        <f t="shared" si="1154"/>
        <v>39</v>
      </c>
      <c r="Q175" s="4">
        <f t="shared" si="1154"/>
        <v>40</v>
      </c>
      <c r="R175" s="15">
        <f t="shared" si="1154"/>
        <v>41</v>
      </c>
      <c r="S175" s="4">
        <f t="shared" si="1154"/>
        <v>42</v>
      </c>
      <c r="T175" s="4">
        <f t="shared" si="1154"/>
        <v>43</v>
      </c>
      <c r="U175">
        <f t="shared" si="1154"/>
        <v>44</v>
      </c>
      <c r="V175" s="4">
        <f t="shared" si="1154"/>
        <v>45</v>
      </c>
      <c r="W175" s="4">
        <f t="shared" si="1154"/>
        <v>46</v>
      </c>
      <c r="X175" s="15">
        <f t="shared" si="1154"/>
        <v>47</v>
      </c>
      <c r="Y175" s="4">
        <f t="shared" si="1154"/>
        <v>48</v>
      </c>
      <c r="Z175" s="4">
        <f t="shared" si="1154"/>
        <v>49</v>
      </c>
      <c r="AA175" s="4">
        <f t="shared" si="1154"/>
        <v>50</v>
      </c>
      <c r="AB175" s="4">
        <f t="shared" si="1154"/>
        <v>51</v>
      </c>
      <c r="AC175" s="4">
        <f t="shared" si="1154"/>
        <v>52</v>
      </c>
      <c r="AD175" s="15">
        <f t="shared" si="1154"/>
        <v>53</v>
      </c>
      <c r="AE175">
        <f t="shared" si="1154"/>
        <v>54</v>
      </c>
      <c r="AF175" s="4">
        <f t="shared" si="1154"/>
        <v>55</v>
      </c>
      <c r="AG175" s="4">
        <f t="shared" si="1154"/>
        <v>56</v>
      </c>
      <c r="AH175" s="4">
        <f t="shared" si="1154"/>
        <v>57</v>
      </c>
      <c r="AI175" s="4">
        <f t="shared" si="1154"/>
        <v>58</v>
      </c>
      <c r="AJ175" s="4">
        <f t="shared" si="1154"/>
        <v>59</v>
      </c>
      <c r="AK175" s="4">
        <f t="shared" si="1154"/>
        <v>60</v>
      </c>
      <c r="AL175" s="4">
        <f t="shared" si="1154"/>
        <v>61</v>
      </c>
      <c r="AM175" s="4">
        <f t="shared" si="1154"/>
        <v>62</v>
      </c>
      <c r="AN175" s="4">
        <f t="shared" si="1154"/>
        <v>63</v>
      </c>
      <c r="AO175">
        <f t="shared" si="1154"/>
        <v>64</v>
      </c>
      <c r="AP175" s="4">
        <f t="shared" si="1154"/>
        <v>65</v>
      </c>
      <c r="AQ175" s="4">
        <f t="shared" si="1154"/>
        <v>66</v>
      </c>
      <c r="AR175" s="4">
        <f t="shared" si="1154"/>
        <v>67</v>
      </c>
      <c r="AS175" s="4">
        <f t="shared" si="1154"/>
        <v>68</v>
      </c>
      <c r="AT175" s="4">
        <f t="shared" si="1154"/>
        <v>69</v>
      </c>
      <c r="AU175" s="4">
        <f t="shared" si="1154"/>
        <v>70</v>
      </c>
      <c r="AV175" s="4">
        <f t="shared" si="1154"/>
        <v>71</v>
      </c>
      <c r="AW175" s="4">
        <f t="shared" si="1154"/>
        <v>72</v>
      </c>
      <c r="AX175" s="4">
        <f t="shared" si="1154"/>
        <v>73</v>
      </c>
      <c r="AY175">
        <f t="shared" si="1154"/>
        <v>74</v>
      </c>
      <c r="AZ175" s="4">
        <f t="shared" si="1154"/>
        <v>75</v>
      </c>
      <c r="BA175" s="4">
        <f t="shared" si="1154"/>
        <v>76</v>
      </c>
      <c r="BB175" s="4">
        <f t="shared" si="1154"/>
        <v>77</v>
      </c>
      <c r="BC175" s="4">
        <f t="shared" si="1154"/>
        <v>78</v>
      </c>
      <c r="BD175" s="4">
        <f t="shared" si="1154"/>
        <v>79</v>
      </c>
      <c r="BE175" s="4">
        <f t="shared" si="1154"/>
        <v>80</v>
      </c>
      <c r="BF175" s="4">
        <f t="shared" si="1154"/>
        <v>81</v>
      </c>
      <c r="BG175" s="4">
        <f t="shared" si="1154"/>
        <v>82</v>
      </c>
      <c r="BH175" s="4">
        <f t="shared" si="1154"/>
        <v>83</v>
      </c>
      <c r="BI175">
        <f t="shared" si="1154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5">C178+7</f>
        <v>39</v>
      </c>
      <c r="E178" s="4">
        <f t="shared" si="1155"/>
        <v>46</v>
      </c>
      <c r="F178" s="4">
        <f t="shared" si="1155"/>
        <v>53</v>
      </c>
      <c r="G178" s="4">
        <f t="shared" si="1155"/>
        <v>60</v>
      </c>
      <c r="H178" s="4">
        <f t="shared" si="1155"/>
        <v>67</v>
      </c>
      <c r="I178" s="4">
        <f t="shared" si="1155"/>
        <v>74</v>
      </c>
      <c r="J178" s="15">
        <f>I178+10</f>
        <v>84</v>
      </c>
      <c r="K178" s="4">
        <f t="shared" ref="K178:Q178" si="1156">J178+10</f>
        <v>94</v>
      </c>
      <c r="L178" s="4">
        <f t="shared" si="1156"/>
        <v>104</v>
      </c>
      <c r="M178" s="4">
        <f t="shared" si="1156"/>
        <v>114</v>
      </c>
      <c r="N178" s="4">
        <f t="shared" si="1156"/>
        <v>124</v>
      </c>
      <c r="O178" s="4">
        <f t="shared" si="1156"/>
        <v>134</v>
      </c>
      <c r="P178" s="4">
        <f t="shared" si="1156"/>
        <v>144</v>
      </c>
      <c r="Q178" s="4">
        <f t="shared" si="1156"/>
        <v>154</v>
      </c>
      <c r="R178" s="15">
        <f>Q178+13</f>
        <v>167</v>
      </c>
      <c r="S178" s="4">
        <f t="shared" ref="S178:W178" si="1157">R178+13</f>
        <v>180</v>
      </c>
      <c r="T178" s="4">
        <f t="shared" si="1157"/>
        <v>193</v>
      </c>
      <c r="U178" s="4">
        <f t="shared" si="1157"/>
        <v>206</v>
      </c>
      <c r="V178" s="4">
        <f t="shared" si="1157"/>
        <v>219</v>
      </c>
      <c r="W178" s="4">
        <f t="shared" si="1157"/>
        <v>232</v>
      </c>
      <c r="X178" s="15">
        <f>W178+15</f>
        <v>247</v>
      </c>
      <c r="Y178" s="4">
        <f t="shared" ref="Y178:AC178" si="1158">X178+15</f>
        <v>262</v>
      </c>
      <c r="Z178" s="4">
        <f t="shared" si="1158"/>
        <v>277</v>
      </c>
      <c r="AA178" s="4">
        <f t="shared" si="1158"/>
        <v>292</v>
      </c>
      <c r="AB178" s="4">
        <f t="shared" si="1158"/>
        <v>307</v>
      </c>
      <c r="AC178" s="4">
        <f t="shared" si="1158"/>
        <v>322</v>
      </c>
      <c r="AD178" s="15">
        <f>AC178+17</f>
        <v>339</v>
      </c>
      <c r="AE178" s="4">
        <f t="shared" ref="AE178:BI178" si="1159">AD178+17</f>
        <v>356</v>
      </c>
      <c r="AF178" s="4">
        <f t="shared" si="1159"/>
        <v>373</v>
      </c>
      <c r="AG178" s="4">
        <f t="shared" si="1159"/>
        <v>390</v>
      </c>
      <c r="AH178" s="4">
        <f t="shared" si="1159"/>
        <v>407</v>
      </c>
      <c r="AI178" s="4">
        <f t="shared" si="1159"/>
        <v>424</v>
      </c>
      <c r="AJ178" s="4">
        <f t="shared" si="1159"/>
        <v>441</v>
      </c>
      <c r="AK178" s="4">
        <f t="shared" si="1159"/>
        <v>458</v>
      </c>
      <c r="AL178" s="4">
        <f t="shared" si="1159"/>
        <v>475</v>
      </c>
      <c r="AM178" s="4">
        <f t="shared" si="1159"/>
        <v>492</v>
      </c>
      <c r="AN178" s="4">
        <f t="shared" si="1159"/>
        <v>509</v>
      </c>
      <c r="AO178" s="4">
        <f t="shared" si="1159"/>
        <v>526</v>
      </c>
      <c r="AP178" s="4">
        <f t="shared" si="1159"/>
        <v>543</v>
      </c>
      <c r="AQ178" s="4">
        <f t="shared" si="1159"/>
        <v>560</v>
      </c>
      <c r="AR178" s="4">
        <f t="shared" si="1159"/>
        <v>577</v>
      </c>
      <c r="AS178" s="4">
        <f t="shared" si="1159"/>
        <v>594</v>
      </c>
      <c r="AT178" s="4">
        <f t="shared" si="1159"/>
        <v>611</v>
      </c>
      <c r="AU178" s="4">
        <f t="shared" si="1159"/>
        <v>628</v>
      </c>
      <c r="AV178" s="4">
        <f t="shared" si="1159"/>
        <v>645</v>
      </c>
      <c r="AW178" s="4">
        <f t="shared" si="1159"/>
        <v>662</v>
      </c>
      <c r="AX178" s="4">
        <f t="shared" si="1159"/>
        <v>679</v>
      </c>
      <c r="AY178" s="4">
        <f t="shared" si="1159"/>
        <v>696</v>
      </c>
      <c r="AZ178" s="4">
        <f t="shared" si="1159"/>
        <v>713</v>
      </c>
      <c r="BA178" s="4">
        <f t="shared" si="1159"/>
        <v>730</v>
      </c>
      <c r="BB178" s="4">
        <f t="shared" si="1159"/>
        <v>747</v>
      </c>
      <c r="BC178" s="4">
        <f t="shared" si="1159"/>
        <v>764</v>
      </c>
      <c r="BD178" s="4">
        <f t="shared" si="1159"/>
        <v>781</v>
      </c>
      <c r="BE178" s="4">
        <f t="shared" si="1159"/>
        <v>798</v>
      </c>
      <c r="BF178" s="4">
        <f t="shared" si="1159"/>
        <v>815</v>
      </c>
      <c r="BG178" s="4">
        <f t="shared" si="1159"/>
        <v>832</v>
      </c>
      <c r="BH178" s="4">
        <f t="shared" si="1159"/>
        <v>849</v>
      </c>
      <c r="BI178" s="4">
        <f t="shared" si="1159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60">C179+9</f>
        <v>48</v>
      </c>
      <c r="E179" s="4">
        <f t="shared" si="1160"/>
        <v>57</v>
      </c>
      <c r="F179" s="4">
        <f t="shared" si="1160"/>
        <v>66</v>
      </c>
      <c r="G179" s="4">
        <f t="shared" si="1160"/>
        <v>75</v>
      </c>
      <c r="H179" s="4">
        <f t="shared" si="1160"/>
        <v>84</v>
      </c>
      <c r="I179" s="4">
        <f t="shared" si="1160"/>
        <v>93</v>
      </c>
      <c r="J179" s="15">
        <f>I179+12</f>
        <v>105</v>
      </c>
      <c r="K179" s="4">
        <f t="shared" ref="K179:Q179" si="1161">J179+12</f>
        <v>117</v>
      </c>
      <c r="L179" s="4">
        <f t="shared" si="1161"/>
        <v>129</v>
      </c>
      <c r="M179" s="4">
        <f t="shared" si="1161"/>
        <v>141</v>
      </c>
      <c r="N179" s="4">
        <f t="shared" si="1161"/>
        <v>153</v>
      </c>
      <c r="O179" s="4">
        <f t="shared" si="1161"/>
        <v>165</v>
      </c>
      <c r="P179" s="4">
        <f t="shared" si="1161"/>
        <v>177</v>
      </c>
      <c r="Q179" s="4">
        <f t="shared" si="1161"/>
        <v>189</v>
      </c>
      <c r="R179" s="15">
        <f>Q179+15</f>
        <v>204</v>
      </c>
      <c r="S179" s="4">
        <f t="shared" ref="S179:W179" si="1162">R179+15</f>
        <v>219</v>
      </c>
      <c r="T179" s="4">
        <f t="shared" si="1162"/>
        <v>234</v>
      </c>
      <c r="U179" s="4">
        <f t="shared" si="1162"/>
        <v>249</v>
      </c>
      <c r="V179" s="4">
        <f t="shared" si="1162"/>
        <v>264</v>
      </c>
      <c r="W179" s="4">
        <f t="shared" si="1162"/>
        <v>279</v>
      </c>
      <c r="X179" s="15">
        <f>W179+18</f>
        <v>297</v>
      </c>
      <c r="Y179" s="4">
        <f t="shared" ref="Y179:AC179" si="1163">X179+18</f>
        <v>315</v>
      </c>
      <c r="Z179" s="4">
        <f t="shared" si="1163"/>
        <v>333</v>
      </c>
      <c r="AA179" s="4">
        <f t="shared" si="1163"/>
        <v>351</v>
      </c>
      <c r="AB179" s="4">
        <f t="shared" si="1163"/>
        <v>369</v>
      </c>
      <c r="AC179" s="4">
        <f t="shared" si="1163"/>
        <v>387</v>
      </c>
      <c r="AD179" s="15">
        <f>AC179+21</f>
        <v>408</v>
      </c>
      <c r="AE179" s="4">
        <f t="shared" ref="AE179:BI179" si="1164">AD179+21</f>
        <v>429</v>
      </c>
      <c r="AF179" s="4">
        <f t="shared" si="1164"/>
        <v>450</v>
      </c>
      <c r="AG179" s="4">
        <f t="shared" si="1164"/>
        <v>471</v>
      </c>
      <c r="AH179" s="4">
        <f t="shared" si="1164"/>
        <v>492</v>
      </c>
      <c r="AI179" s="4">
        <f t="shared" si="1164"/>
        <v>513</v>
      </c>
      <c r="AJ179" s="4">
        <f t="shared" si="1164"/>
        <v>534</v>
      </c>
      <c r="AK179" s="4">
        <f t="shared" si="1164"/>
        <v>555</v>
      </c>
      <c r="AL179" s="4">
        <f t="shared" si="1164"/>
        <v>576</v>
      </c>
      <c r="AM179" s="4">
        <f t="shared" si="1164"/>
        <v>597</v>
      </c>
      <c r="AN179" s="4">
        <f t="shared" si="1164"/>
        <v>618</v>
      </c>
      <c r="AO179" s="4">
        <f t="shared" si="1164"/>
        <v>639</v>
      </c>
      <c r="AP179" s="4">
        <f t="shared" si="1164"/>
        <v>660</v>
      </c>
      <c r="AQ179" s="4">
        <f t="shared" si="1164"/>
        <v>681</v>
      </c>
      <c r="AR179" s="4">
        <f t="shared" si="1164"/>
        <v>702</v>
      </c>
      <c r="AS179" s="4">
        <f t="shared" si="1164"/>
        <v>723</v>
      </c>
      <c r="AT179" s="4">
        <f t="shared" si="1164"/>
        <v>744</v>
      </c>
      <c r="AU179" s="4">
        <f t="shared" si="1164"/>
        <v>765</v>
      </c>
      <c r="AV179" s="4">
        <f t="shared" si="1164"/>
        <v>786</v>
      </c>
      <c r="AW179" s="4">
        <f t="shared" si="1164"/>
        <v>807</v>
      </c>
      <c r="AX179" s="4">
        <f t="shared" si="1164"/>
        <v>828</v>
      </c>
      <c r="AY179" s="4">
        <f t="shared" si="1164"/>
        <v>849</v>
      </c>
      <c r="AZ179" s="4">
        <f t="shared" si="1164"/>
        <v>870</v>
      </c>
      <c r="BA179" s="4">
        <f t="shared" si="1164"/>
        <v>891</v>
      </c>
      <c r="BB179" s="4">
        <f t="shared" si="1164"/>
        <v>912</v>
      </c>
      <c r="BC179" s="4">
        <f t="shared" si="1164"/>
        <v>933</v>
      </c>
      <c r="BD179" s="4">
        <f t="shared" si="1164"/>
        <v>954</v>
      </c>
      <c r="BE179" s="4">
        <f t="shared" si="1164"/>
        <v>975</v>
      </c>
      <c r="BF179" s="4">
        <f t="shared" si="1164"/>
        <v>996</v>
      </c>
      <c r="BG179" s="4">
        <f t="shared" si="1164"/>
        <v>1017</v>
      </c>
      <c r="BH179" s="4">
        <f t="shared" si="1164"/>
        <v>1038</v>
      </c>
      <c r="BI179" s="4">
        <f t="shared" si="1164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5">C178</f>
        <v>32</v>
      </c>
      <c r="D180" s="4">
        <f t="shared" si="1165"/>
        <v>39</v>
      </c>
      <c r="E180" s="4">
        <f t="shared" si="1165"/>
        <v>46</v>
      </c>
      <c r="F180" s="4">
        <f t="shared" si="1165"/>
        <v>53</v>
      </c>
      <c r="G180" s="4">
        <f t="shared" si="1165"/>
        <v>60</v>
      </c>
      <c r="H180" s="4">
        <f t="shared" si="1165"/>
        <v>67</v>
      </c>
      <c r="I180" s="4">
        <f t="shared" si="1165"/>
        <v>74</v>
      </c>
      <c r="J180" s="4">
        <f t="shared" si="1165"/>
        <v>84</v>
      </c>
      <c r="K180" s="4">
        <f t="shared" si="1165"/>
        <v>94</v>
      </c>
      <c r="L180" s="4">
        <f t="shared" si="1165"/>
        <v>104</v>
      </c>
      <c r="M180" s="4">
        <f t="shared" si="1165"/>
        <v>114</v>
      </c>
      <c r="N180" s="4">
        <f t="shared" si="1165"/>
        <v>124</v>
      </c>
      <c r="O180" s="4">
        <f t="shared" si="1165"/>
        <v>134</v>
      </c>
      <c r="P180" s="4">
        <f t="shared" si="1165"/>
        <v>144</v>
      </c>
      <c r="Q180" s="4">
        <f t="shared" si="1165"/>
        <v>154</v>
      </c>
      <c r="R180" s="4">
        <f t="shared" si="1165"/>
        <v>167</v>
      </c>
      <c r="S180" s="4">
        <f t="shared" si="1165"/>
        <v>180</v>
      </c>
      <c r="T180" s="4">
        <f t="shared" si="1165"/>
        <v>193</v>
      </c>
      <c r="U180" s="4">
        <f t="shared" si="1165"/>
        <v>206</v>
      </c>
      <c r="V180" s="4">
        <f t="shared" si="1165"/>
        <v>219</v>
      </c>
      <c r="W180" s="4">
        <f t="shared" si="1165"/>
        <v>232</v>
      </c>
      <c r="X180" s="4">
        <f t="shared" si="1165"/>
        <v>247</v>
      </c>
      <c r="Y180" s="4">
        <f t="shared" si="1165"/>
        <v>262</v>
      </c>
      <c r="Z180" s="4">
        <f t="shared" si="1165"/>
        <v>277</v>
      </c>
      <c r="AA180" s="4">
        <f t="shared" si="1165"/>
        <v>292</v>
      </c>
      <c r="AB180" s="4">
        <f t="shared" si="1165"/>
        <v>307</v>
      </c>
      <c r="AC180" s="4">
        <f t="shared" si="1165"/>
        <v>322</v>
      </c>
      <c r="AD180" s="4">
        <f t="shared" si="1165"/>
        <v>339</v>
      </c>
      <c r="AE180" s="4">
        <f t="shared" si="1165"/>
        <v>356</v>
      </c>
      <c r="AF180" s="4">
        <f t="shared" si="1165"/>
        <v>373</v>
      </c>
      <c r="AG180" s="4">
        <f t="shared" si="1165"/>
        <v>390</v>
      </c>
      <c r="AH180" s="4">
        <f t="shared" si="1165"/>
        <v>407</v>
      </c>
      <c r="AI180" s="4">
        <f t="shared" si="1165"/>
        <v>424</v>
      </c>
      <c r="AJ180" s="4">
        <f t="shared" si="1165"/>
        <v>441</v>
      </c>
      <c r="AK180" s="4">
        <f t="shared" si="1165"/>
        <v>458</v>
      </c>
      <c r="AL180" s="4">
        <f t="shared" si="1165"/>
        <v>475</v>
      </c>
      <c r="AM180" s="4">
        <f t="shared" si="1165"/>
        <v>492</v>
      </c>
      <c r="AN180" s="4">
        <f t="shared" si="1165"/>
        <v>509</v>
      </c>
      <c r="AO180" s="4">
        <f t="shared" si="1165"/>
        <v>526</v>
      </c>
      <c r="AP180" s="4">
        <f t="shared" si="1165"/>
        <v>543</v>
      </c>
      <c r="AQ180" s="4">
        <f t="shared" si="1165"/>
        <v>560</v>
      </c>
      <c r="AR180" s="4">
        <f t="shared" si="1165"/>
        <v>577</v>
      </c>
      <c r="AS180" s="4">
        <f t="shared" si="1165"/>
        <v>594</v>
      </c>
      <c r="AT180" s="4">
        <f t="shared" si="1165"/>
        <v>611</v>
      </c>
      <c r="AU180" s="4">
        <f t="shared" si="1165"/>
        <v>628</v>
      </c>
      <c r="AV180" s="4">
        <f t="shared" si="1165"/>
        <v>645</v>
      </c>
      <c r="AW180" s="4">
        <f t="shared" si="1165"/>
        <v>662</v>
      </c>
      <c r="AX180" s="4">
        <f t="shared" si="1165"/>
        <v>679</v>
      </c>
      <c r="AY180" s="4">
        <f t="shared" si="1165"/>
        <v>696</v>
      </c>
      <c r="AZ180" s="4">
        <f t="shared" si="1165"/>
        <v>713</v>
      </c>
      <c r="BA180" s="4">
        <f t="shared" si="1165"/>
        <v>730</v>
      </c>
      <c r="BB180" s="4">
        <f t="shared" si="1165"/>
        <v>747</v>
      </c>
      <c r="BC180" s="4">
        <f t="shared" si="1165"/>
        <v>764</v>
      </c>
      <c r="BD180" s="4">
        <f t="shared" si="1165"/>
        <v>781</v>
      </c>
      <c r="BE180" s="4">
        <f t="shared" si="1165"/>
        <v>798</v>
      </c>
      <c r="BF180" s="4">
        <f t="shared" si="1165"/>
        <v>815</v>
      </c>
      <c r="BG180" s="4">
        <f t="shared" si="1165"/>
        <v>832</v>
      </c>
      <c r="BH180" s="4">
        <f t="shared" si="1165"/>
        <v>849</v>
      </c>
      <c r="BI180" s="4">
        <f t="shared" si="1165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6">C179</f>
        <v>39</v>
      </c>
      <c r="D181" s="4">
        <f t="shared" si="1166"/>
        <v>48</v>
      </c>
      <c r="E181" s="4">
        <f t="shared" si="1166"/>
        <v>57</v>
      </c>
      <c r="F181" s="4">
        <f t="shared" si="1166"/>
        <v>66</v>
      </c>
      <c r="G181" s="4">
        <f t="shared" si="1166"/>
        <v>75</v>
      </c>
      <c r="H181" s="4">
        <f t="shared" si="1166"/>
        <v>84</v>
      </c>
      <c r="I181" s="4">
        <f t="shared" si="1166"/>
        <v>93</v>
      </c>
      <c r="J181" s="4">
        <f t="shared" si="1166"/>
        <v>105</v>
      </c>
      <c r="K181" s="4">
        <f t="shared" si="1166"/>
        <v>117</v>
      </c>
      <c r="L181" s="4">
        <f t="shared" si="1166"/>
        <v>129</v>
      </c>
      <c r="M181" s="4">
        <f t="shared" si="1166"/>
        <v>141</v>
      </c>
      <c r="N181" s="4">
        <f t="shared" si="1166"/>
        <v>153</v>
      </c>
      <c r="O181" s="4">
        <f t="shared" si="1166"/>
        <v>165</v>
      </c>
      <c r="P181" s="4">
        <f t="shared" si="1166"/>
        <v>177</v>
      </c>
      <c r="Q181" s="4">
        <f t="shared" si="1166"/>
        <v>189</v>
      </c>
      <c r="R181" s="4">
        <f t="shared" si="1166"/>
        <v>204</v>
      </c>
      <c r="S181" s="4">
        <f t="shared" si="1166"/>
        <v>219</v>
      </c>
      <c r="T181" s="4">
        <f t="shared" si="1166"/>
        <v>234</v>
      </c>
      <c r="U181" s="4">
        <f t="shared" si="1166"/>
        <v>249</v>
      </c>
      <c r="V181" s="4">
        <f t="shared" si="1166"/>
        <v>264</v>
      </c>
      <c r="W181" s="4">
        <f t="shared" si="1166"/>
        <v>279</v>
      </c>
      <c r="X181" s="4">
        <f t="shared" si="1166"/>
        <v>297</v>
      </c>
      <c r="Y181" s="4">
        <f t="shared" si="1166"/>
        <v>315</v>
      </c>
      <c r="Z181" s="4">
        <f t="shared" si="1166"/>
        <v>333</v>
      </c>
      <c r="AA181" s="4">
        <f t="shared" si="1166"/>
        <v>351</v>
      </c>
      <c r="AB181" s="4">
        <f t="shared" si="1166"/>
        <v>369</v>
      </c>
      <c r="AC181" s="4">
        <f t="shared" si="1166"/>
        <v>387</v>
      </c>
      <c r="AD181" s="4">
        <f t="shared" si="1166"/>
        <v>408</v>
      </c>
      <c r="AE181" s="4">
        <f t="shared" si="1166"/>
        <v>429</v>
      </c>
      <c r="AF181" s="4">
        <f t="shared" si="1166"/>
        <v>450</v>
      </c>
      <c r="AG181" s="4">
        <f t="shared" si="1166"/>
        <v>471</v>
      </c>
      <c r="AH181" s="4">
        <f t="shared" si="1166"/>
        <v>492</v>
      </c>
      <c r="AI181" s="4">
        <f t="shared" si="1166"/>
        <v>513</v>
      </c>
      <c r="AJ181" s="4">
        <f t="shared" si="1166"/>
        <v>534</v>
      </c>
      <c r="AK181" s="4">
        <f t="shared" si="1166"/>
        <v>555</v>
      </c>
      <c r="AL181" s="4">
        <f t="shared" si="1166"/>
        <v>576</v>
      </c>
      <c r="AM181" s="4">
        <f t="shared" si="1166"/>
        <v>597</v>
      </c>
      <c r="AN181" s="4">
        <f t="shared" si="1166"/>
        <v>618</v>
      </c>
      <c r="AO181" s="4">
        <f t="shared" si="1166"/>
        <v>639</v>
      </c>
      <c r="AP181" s="4">
        <f t="shared" si="1166"/>
        <v>660</v>
      </c>
      <c r="AQ181" s="4">
        <f t="shared" si="1166"/>
        <v>681</v>
      </c>
      <c r="AR181" s="4">
        <f t="shared" si="1166"/>
        <v>702</v>
      </c>
      <c r="AS181" s="4">
        <f t="shared" si="1166"/>
        <v>723</v>
      </c>
      <c r="AT181" s="4">
        <f t="shared" si="1166"/>
        <v>744</v>
      </c>
      <c r="AU181" s="4">
        <f t="shared" si="1166"/>
        <v>765</v>
      </c>
      <c r="AV181" s="4">
        <f t="shared" si="1166"/>
        <v>786</v>
      </c>
      <c r="AW181" s="4">
        <f t="shared" si="1166"/>
        <v>807</v>
      </c>
      <c r="AX181" s="4">
        <f t="shared" si="1166"/>
        <v>828</v>
      </c>
      <c r="AY181" s="4">
        <f t="shared" si="1166"/>
        <v>849</v>
      </c>
      <c r="AZ181" s="4">
        <f t="shared" si="1166"/>
        <v>870</v>
      </c>
      <c r="BA181" s="4">
        <f t="shared" si="1166"/>
        <v>891</v>
      </c>
      <c r="BB181" s="4">
        <f t="shared" si="1166"/>
        <v>912</v>
      </c>
      <c r="BC181" s="4">
        <f t="shared" si="1166"/>
        <v>933</v>
      </c>
      <c r="BD181" s="4">
        <f t="shared" si="1166"/>
        <v>954</v>
      </c>
      <c r="BE181" s="4">
        <f t="shared" si="1166"/>
        <v>975</v>
      </c>
      <c r="BF181" s="4">
        <f t="shared" si="1166"/>
        <v>996</v>
      </c>
      <c r="BG181" s="4">
        <f t="shared" si="1166"/>
        <v>1017</v>
      </c>
      <c r="BH181" s="4">
        <f t="shared" si="1166"/>
        <v>1038</v>
      </c>
      <c r="BI181" s="4">
        <f t="shared" si="1166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7">D182+2</f>
        <v>24</v>
      </c>
      <c r="F182" s="4">
        <f>E182+2</f>
        <v>26</v>
      </c>
      <c r="G182" s="4">
        <f t="shared" ref="G182" si="1168">F182+3</f>
        <v>29</v>
      </c>
      <c r="H182" s="4">
        <f t="shared" si="1167"/>
        <v>31</v>
      </c>
      <c r="I182" s="4">
        <f t="shared" si="1167"/>
        <v>33</v>
      </c>
      <c r="J182" s="15">
        <f>I182+4</f>
        <v>37</v>
      </c>
      <c r="K182" s="4">
        <f t="shared" ref="K182:Q182" si="1169">J182+4</f>
        <v>41</v>
      </c>
      <c r="L182" s="4">
        <f>K182+3</f>
        <v>44</v>
      </c>
      <c r="M182" s="4">
        <f t="shared" si="1169"/>
        <v>48</v>
      </c>
      <c r="N182" s="4">
        <f>M182+3</f>
        <v>51</v>
      </c>
      <c r="O182" s="4">
        <f t="shared" si="1169"/>
        <v>55</v>
      </c>
      <c r="P182" s="4">
        <f t="shared" ref="P182" si="1170">O182+3</f>
        <v>58</v>
      </c>
      <c r="Q182" s="4">
        <f t="shared" si="1169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1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2">Y182+6</f>
        <v>107</v>
      </c>
      <c r="AA182" s="4">
        <f t="shared" si="1172"/>
        <v>113</v>
      </c>
      <c r="AB182" s="4">
        <f t="shared" si="1172"/>
        <v>119</v>
      </c>
      <c r="AC182" s="4">
        <f t="shared" si="1172"/>
        <v>125</v>
      </c>
      <c r="AD182" s="15">
        <f>AC182+7</f>
        <v>132</v>
      </c>
      <c r="AE182" s="4">
        <f t="shared" ref="AE182:BI182" si="1173">AD182+7</f>
        <v>139</v>
      </c>
      <c r="AF182" s="4">
        <f t="shared" si="1173"/>
        <v>146</v>
      </c>
      <c r="AG182" s="4">
        <f t="shared" si="1173"/>
        <v>153</v>
      </c>
      <c r="AH182" s="4">
        <f t="shared" si="1173"/>
        <v>160</v>
      </c>
      <c r="AI182" s="4">
        <f t="shared" si="1173"/>
        <v>167</v>
      </c>
      <c r="AJ182" s="4">
        <f t="shared" si="1173"/>
        <v>174</v>
      </c>
      <c r="AK182" s="4">
        <f t="shared" si="1173"/>
        <v>181</v>
      </c>
      <c r="AL182" s="4">
        <f t="shared" si="1173"/>
        <v>188</v>
      </c>
      <c r="AM182" s="4">
        <f t="shared" si="1173"/>
        <v>195</v>
      </c>
      <c r="AN182" s="4">
        <f t="shared" si="1173"/>
        <v>202</v>
      </c>
      <c r="AO182" s="4">
        <f t="shared" si="1173"/>
        <v>209</v>
      </c>
      <c r="AP182" s="4">
        <f t="shared" si="1173"/>
        <v>216</v>
      </c>
      <c r="AQ182" s="4">
        <f t="shared" si="1173"/>
        <v>223</v>
      </c>
      <c r="AR182" s="4">
        <f t="shared" si="1173"/>
        <v>230</v>
      </c>
      <c r="AS182" s="4">
        <f t="shared" si="1173"/>
        <v>237</v>
      </c>
      <c r="AT182" s="4">
        <f t="shared" si="1173"/>
        <v>244</v>
      </c>
      <c r="AU182" s="4">
        <f t="shared" si="1173"/>
        <v>251</v>
      </c>
      <c r="AV182" s="4">
        <f t="shared" si="1173"/>
        <v>258</v>
      </c>
      <c r="AW182" s="4">
        <f>AV182+8</f>
        <v>266</v>
      </c>
      <c r="AX182" s="4">
        <f t="shared" si="1173"/>
        <v>273</v>
      </c>
      <c r="AY182" s="4">
        <f t="shared" si="1173"/>
        <v>280</v>
      </c>
      <c r="AZ182" s="4">
        <f t="shared" si="1173"/>
        <v>287</v>
      </c>
      <c r="BA182" s="4">
        <f t="shared" si="1173"/>
        <v>294</v>
      </c>
      <c r="BB182" s="4">
        <f t="shared" si="1173"/>
        <v>301</v>
      </c>
      <c r="BC182" s="4">
        <f t="shared" si="1173"/>
        <v>308</v>
      </c>
      <c r="BD182" s="4">
        <f t="shared" si="1173"/>
        <v>315</v>
      </c>
      <c r="BE182" s="4">
        <f t="shared" si="1173"/>
        <v>322</v>
      </c>
      <c r="BF182" s="4">
        <f t="shared" si="1173"/>
        <v>329</v>
      </c>
      <c r="BG182" s="4">
        <f t="shared" si="1173"/>
        <v>336</v>
      </c>
      <c r="BH182" s="4">
        <f t="shared" si="1173"/>
        <v>343</v>
      </c>
      <c r="BI182" s="4">
        <f t="shared" si="1173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4">C183+2</f>
        <v>33</v>
      </c>
      <c r="E183" s="4">
        <f>D183+3</f>
        <v>36</v>
      </c>
      <c r="F183" s="4">
        <f t="shared" ref="F183" si="1175">E183+2</f>
        <v>38</v>
      </c>
      <c r="G183" s="4">
        <f t="shared" ref="G183" si="1176">F183+3</f>
        <v>41</v>
      </c>
      <c r="H183" s="4">
        <f t="shared" ref="H183" si="1177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8">K183+4</f>
        <v>56</v>
      </c>
      <c r="M183" s="4">
        <f>L183+3</f>
        <v>59</v>
      </c>
      <c r="N183" s="4">
        <f t="shared" si="1178"/>
        <v>63</v>
      </c>
      <c r="O183" s="4">
        <f t="shared" ref="O183" si="1179">N183+3</f>
        <v>66</v>
      </c>
      <c r="P183" s="4">
        <f t="shared" si="1178"/>
        <v>70</v>
      </c>
      <c r="Q183" s="4">
        <f t="shared" ref="Q183" si="1180">P183+3</f>
        <v>73</v>
      </c>
      <c r="R183" s="15">
        <f>Q183+5</f>
        <v>78</v>
      </c>
      <c r="S183" s="4">
        <f t="shared" ref="S183:U183" si="1181">R183+5</f>
        <v>83</v>
      </c>
      <c r="T183" s="4">
        <f>S183+4</f>
        <v>87</v>
      </c>
      <c r="U183" s="4">
        <f t="shared" si="1181"/>
        <v>92</v>
      </c>
      <c r="V183" s="4">
        <f t="shared" ref="V183" si="1182">U183+4</f>
        <v>96</v>
      </c>
      <c r="W183" s="4">
        <f t="shared" ref="W183" si="1183">V183+5</f>
        <v>101</v>
      </c>
      <c r="X183" s="15">
        <f>W183+6</f>
        <v>107</v>
      </c>
      <c r="Y183" s="4">
        <f t="shared" ref="Y183:AC183" si="1184">X183+6</f>
        <v>113</v>
      </c>
      <c r="Z183" s="4">
        <f t="shared" si="1184"/>
        <v>119</v>
      </c>
      <c r="AA183" s="4">
        <f t="shared" si="1184"/>
        <v>125</v>
      </c>
      <c r="AB183" s="4">
        <f t="shared" si="1184"/>
        <v>131</v>
      </c>
      <c r="AC183" s="4">
        <f t="shared" si="1184"/>
        <v>137</v>
      </c>
      <c r="AD183" s="15">
        <f>AC183+7</f>
        <v>144</v>
      </c>
      <c r="AE183" s="4">
        <f t="shared" ref="AE183:BI183" si="1185">AD183+7</f>
        <v>151</v>
      </c>
      <c r="AF183" s="4">
        <f t="shared" si="1185"/>
        <v>158</v>
      </c>
      <c r="AG183" s="4">
        <f t="shared" si="1185"/>
        <v>165</v>
      </c>
      <c r="AH183" s="4">
        <f t="shared" si="1185"/>
        <v>172</v>
      </c>
      <c r="AI183" s="4">
        <f t="shared" si="1185"/>
        <v>179</v>
      </c>
      <c r="AJ183" s="4">
        <f t="shared" si="1185"/>
        <v>186</v>
      </c>
      <c r="AK183" s="4">
        <f t="shared" si="1185"/>
        <v>193</v>
      </c>
      <c r="AL183" s="4">
        <f t="shared" si="1185"/>
        <v>200</v>
      </c>
      <c r="AM183" s="4">
        <f t="shared" si="1185"/>
        <v>207</v>
      </c>
      <c r="AN183" s="4">
        <f t="shared" si="1185"/>
        <v>214</v>
      </c>
      <c r="AO183" s="4">
        <f t="shared" si="1185"/>
        <v>221</v>
      </c>
      <c r="AP183" s="4">
        <f t="shared" si="1185"/>
        <v>228</v>
      </c>
      <c r="AQ183" s="4">
        <f t="shared" si="1185"/>
        <v>235</v>
      </c>
      <c r="AR183" s="4">
        <f t="shared" si="1185"/>
        <v>242</v>
      </c>
      <c r="AS183" s="4">
        <f t="shared" si="1185"/>
        <v>249</v>
      </c>
      <c r="AT183" s="4">
        <f t="shared" si="1185"/>
        <v>256</v>
      </c>
      <c r="AU183" s="4">
        <f t="shared" si="1185"/>
        <v>263</v>
      </c>
      <c r="AV183" s="4">
        <f t="shared" si="1185"/>
        <v>270</v>
      </c>
      <c r="AW183" s="4">
        <f t="shared" si="1185"/>
        <v>277</v>
      </c>
      <c r="AX183" s="4">
        <f t="shared" si="1185"/>
        <v>284</v>
      </c>
      <c r="AY183" s="4">
        <f t="shared" si="1185"/>
        <v>291</v>
      </c>
      <c r="AZ183" s="4">
        <f t="shared" si="1185"/>
        <v>298</v>
      </c>
      <c r="BA183" s="4">
        <f t="shared" si="1185"/>
        <v>305</v>
      </c>
      <c r="BB183" s="4">
        <f t="shared" si="1185"/>
        <v>312</v>
      </c>
      <c r="BC183" s="4">
        <f t="shared" si="1185"/>
        <v>319</v>
      </c>
      <c r="BD183" s="4">
        <f t="shared" si="1185"/>
        <v>326</v>
      </c>
      <c r="BE183" s="4">
        <f t="shared" si="1185"/>
        <v>333</v>
      </c>
      <c r="BF183" s="4">
        <f t="shared" si="1185"/>
        <v>340</v>
      </c>
      <c r="BG183" s="4">
        <f t="shared" si="1185"/>
        <v>347</v>
      </c>
      <c r="BH183" s="4">
        <f t="shared" si="1185"/>
        <v>354</v>
      </c>
      <c r="BI183" s="4">
        <f t="shared" si="1185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6">C184+0.5</f>
        <v>11</v>
      </c>
      <c r="E184" s="4">
        <f t="shared" si="1186"/>
        <v>11.5</v>
      </c>
      <c r="F184" s="4">
        <f t="shared" si="1186"/>
        <v>12</v>
      </c>
      <c r="G184" s="4">
        <f t="shared" si="1186"/>
        <v>12.5</v>
      </c>
      <c r="H184" s="4">
        <f t="shared" si="1186"/>
        <v>13</v>
      </c>
      <c r="I184" s="4">
        <f t="shared" si="1186"/>
        <v>13.5</v>
      </c>
      <c r="J184" s="15">
        <f t="shared" si="1186"/>
        <v>14</v>
      </c>
      <c r="K184">
        <f t="shared" si="1186"/>
        <v>14.5</v>
      </c>
      <c r="L184" s="4">
        <f t="shared" si="1186"/>
        <v>15</v>
      </c>
      <c r="M184" s="4">
        <f t="shared" si="1186"/>
        <v>15.5</v>
      </c>
      <c r="N184" s="4">
        <f t="shared" si="1186"/>
        <v>16</v>
      </c>
      <c r="O184" s="4">
        <f t="shared" si="1186"/>
        <v>16.5</v>
      </c>
      <c r="P184" s="4">
        <f t="shared" si="1186"/>
        <v>17</v>
      </c>
      <c r="Q184" s="4">
        <f t="shared" si="1186"/>
        <v>17.5</v>
      </c>
      <c r="R184" s="15">
        <f t="shared" si="1186"/>
        <v>18</v>
      </c>
      <c r="S184" s="4">
        <f>R184</f>
        <v>18</v>
      </c>
      <c r="T184" s="4">
        <f>S184+1</f>
        <v>19</v>
      </c>
      <c r="U184">
        <f t="shared" ref="U184" si="1187">T184</f>
        <v>19</v>
      </c>
      <c r="V184" s="4">
        <f t="shared" ref="V184" si="1188">U184+1</f>
        <v>20</v>
      </c>
      <c r="W184" s="4">
        <f t="shared" ref="W184" si="1189">V184</f>
        <v>20</v>
      </c>
      <c r="X184" s="15">
        <f t="shared" ref="X184" si="1190">W184+1</f>
        <v>21</v>
      </c>
      <c r="Y184" s="4">
        <f t="shared" ref="Y184" si="1191">X184</f>
        <v>21</v>
      </c>
      <c r="Z184" s="4">
        <f t="shared" ref="Z184" si="1192">Y184+1</f>
        <v>22</v>
      </c>
      <c r="AA184" s="4">
        <f t="shared" ref="AA184" si="1193">Z184</f>
        <v>22</v>
      </c>
      <c r="AB184" s="4">
        <f t="shared" ref="AB184" si="1194">AA184+1</f>
        <v>23</v>
      </c>
      <c r="AC184" s="4">
        <f t="shared" ref="AC184" si="1195">AB184</f>
        <v>23</v>
      </c>
      <c r="AD184" s="15">
        <f t="shared" ref="AD184" si="1196">AC184+1</f>
        <v>24</v>
      </c>
      <c r="AE184">
        <f t="shared" ref="AE184" si="1197">AD184</f>
        <v>24</v>
      </c>
      <c r="AF184" s="4">
        <f t="shared" ref="AF184" si="1198">AE184+1</f>
        <v>25</v>
      </c>
      <c r="AG184" s="4">
        <f t="shared" ref="AG184" si="1199">AF184</f>
        <v>25</v>
      </c>
      <c r="AH184" s="4">
        <f t="shared" ref="AH184" si="1200">AG184+1</f>
        <v>26</v>
      </c>
      <c r="AI184" s="4">
        <f t="shared" ref="AI184" si="1201">AH184</f>
        <v>26</v>
      </c>
      <c r="AJ184" s="4">
        <f t="shared" ref="AJ184" si="1202">AI184+1</f>
        <v>27</v>
      </c>
      <c r="AK184" s="4">
        <f t="shared" ref="AK184" si="1203">AJ184</f>
        <v>27</v>
      </c>
      <c r="AL184" s="4">
        <f t="shared" ref="AL184" si="1204">AK184+1</f>
        <v>28</v>
      </c>
      <c r="AM184" s="4">
        <f t="shared" ref="AM184" si="1205">AL184</f>
        <v>28</v>
      </c>
      <c r="AN184" s="4">
        <f t="shared" ref="AN184" si="1206">AM184+1</f>
        <v>29</v>
      </c>
      <c r="AO184">
        <f t="shared" ref="AO184" si="1207">AN184</f>
        <v>29</v>
      </c>
      <c r="AP184" s="4">
        <f t="shared" ref="AP184" si="1208">AO184+1</f>
        <v>30</v>
      </c>
      <c r="AQ184" s="4">
        <f t="shared" ref="AQ184" si="1209">AP184</f>
        <v>30</v>
      </c>
      <c r="AR184" s="4">
        <f t="shared" ref="AR184" si="1210">AQ184+1</f>
        <v>31</v>
      </c>
      <c r="AS184" s="4">
        <f t="shared" ref="AS184" si="1211">AR184</f>
        <v>31</v>
      </c>
      <c r="AT184" s="4">
        <f t="shared" ref="AT184" si="1212">AS184+1</f>
        <v>32</v>
      </c>
      <c r="AU184" s="4">
        <f t="shared" ref="AU184" si="1213">AT184</f>
        <v>32</v>
      </c>
      <c r="AV184" s="4">
        <f t="shared" ref="AV184" si="1214">AU184+1</f>
        <v>33</v>
      </c>
      <c r="AW184" s="4">
        <f t="shared" ref="AW184" si="1215">AV184</f>
        <v>33</v>
      </c>
      <c r="AX184" s="4">
        <f t="shared" ref="AX184" si="1216">AW184+1</f>
        <v>34</v>
      </c>
      <c r="AY184">
        <f t="shared" ref="AY184" si="1217">AX184</f>
        <v>34</v>
      </c>
      <c r="AZ184" s="4">
        <f t="shared" ref="AZ184" si="1218">AY184+1</f>
        <v>35</v>
      </c>
      <c r="BA184" s="4">
        <f t="shared" ref="BA184" si="1219">AZ184</f>
        <v>35</v>
      </c>
      <c r="BB184" s="4">
        <f t="shared" ref="BB184" si="1220">BA184+1</f>
        <v>36</v>
      </c>
      <c r="BC184" s="4">
        <f t="shared" ref="BC184" si="1221">BB184</f>
        <v>36</v>
      </c>
      <c r="BD184" s="4">
        <f t="shared" ref="BD184" si="1222">BC184+1</f>
        <v>37</v>
      </c>
      <c r="BE184" s="4">
        <f t="shared" ref="BE184" si="1223">BD184</f>
        <v>37</v>
      </c>
      <c r="BF184" s="4">
        <f t="shared" ref="BF184" si="1224">BE184+1</f>
        <v>38</v>
      </c>
      <c r="BG184" s="4">
        <f t="shared" ref="BG184" si="1225">BF184</f>
        <v>38</v>
      </c>
      <c r="BH184" s="4">
        <f t="shared" ref="BH184" si="1226">BG184+1</f>
        <v>39</v>
      </c>
      <c r="BI184">
        <f t="shared" ref="BI184" si="1227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8">C187+4</f>
        <v>28</v>
      </c>
      <c r="E187" s="4">
        <f t="shared" si="1228"/>
        <v>32</v>
      </c>
      <c r="F187" s="4">
        <f t="shared" si="1228"/>
        <v>36</v>
      </c>
      <c r="G187" s="4">
        <f t="shared" si="1228"/>
        <v>40</v>
      </c>
      <c r="H187" s="4">
        <f t="shared" si="1228"/>
        <v>44</v>
      </c>
      <c r="I187" s="4">
        <f t="shared" si="1228"/>
        <v>48</v>
      </c>
      <c r="J187" s="15">
        <f t="shared" si="1228"/>
        <v>52</v>
      </c>
      <c r="K187">
        <f t="shared" si="1228"/>
        <v>56</v>
      </c>
      <c r="L187" s="4">
        <f t="shared" si="1228"/>
        <v>60</v>
      </c>
      <c r="M187" s="4">
        <f t="shared" si="1228"/>
        <v>64</v>
      </c>
      <c r="N187" s="4">
        <f t="shared" si="1228"/>
        <v>68</v>
      </c>
      <c r="O187" s="4">
        <f t="shared" si="1228"/>
        <v>72</v>
      </c>
      <c r="P187" s="4">
        <f t="shared" si="1228"/>
        <v>76</v>
      </c>
      <c r="Q187" s="4">
        <f t="shared" si="1228"/>
        <v>80</v>
      </c>
      <c r="R187" s="15">
        <f t="shared" si="1228"/>
        <v>84</v>
      </c>
      <c r="S187" s="4">
        <f t="shared" si="1228"/>
        <v>88</v>
      </c>
      <c r="T187" s="4">
        <f t="shared" si="1228"/>
        <v>92</v>
      </c>
      <c r="U187" s="2">
        <f t="shared" si="1228"/>
        <v>96</v>
      </c>
      <c r="V187" s="4">
        <f t="shared" si="1228"/>
        <v>100</v>
      </c>
      <c r="W187" s="4">
        <f t="shared" si="1228"/>
        <v>104</v>
      </c>
      <c r="X187" s="15">
        <f t="shared" si="1228"/>
        <v>108</v>
      </c>
      <c r="Y187" s="4">
        <f t="shared" si="1228"/>
        <v>112</v>
      </c>
      <c r="Z187" s="4">
        <f t="shared" si="1228"/>
        <v>116</v>
      </c>
      <c r="AA187" s="4">
        <f t="shared" si="1228"/>
        <v>120</v>
      </c>
      <c r="AB187" s="4">
        <f t="shared" si="1228"/>
        <v>124</v>
      </c>
      <c r="AC187" s="4">
        <f t="shared" si="1228"/>
        <v>128</v>
      </c>
      <c r="AD187" s="15">
        <f t="shared" si="1228"/>
        <v>132</v>
      </c>
      <c r="AE187">
        <f t="shared" si="1228"/>
        <v>136</v>
      </c>
      <c r="AF187" s="4">
        <f t="shared" si="1228"/>
        <v>140</v>
      </c>
      <c r="AG187" s="4">
        <f t="shared" si="1228"/>
        <v>144</v>
      </c>
      <c r="AH187" s="4">
        <f t="shared" si="1228"/>
        <v>148</v>
      </c>
      <c r="AI187" s="4">
        <f t="shared" si="1228"/>
        <v>152</v>
      </c>
      <c r="AJ187" s="4">
        <f t="shared" si="1228"/>
        <v>156</v>
      </c>
      <c r="AK187" s="4">
        <f t="shared" si="1228"/>
        <v>160</v>
      </c>
      <c r="AL187" s="4">
        <f t="shared" si="1228"/>
        <v>164</v>
      </c>
      <c r="AM187" s="4">
        <f t="shared" si="1228"/>
        <v>168</v>
      </c>
      <c r="AN187" s="4">
        <f t="shared" si="1228"/>
        <v>172</v>
      </c>
      <c r="AO187" s="2">
        <f t="shared" si="1228"/>
        <v>176</v>
      </c>
      <c r="AP187" s="4">
        <f t="shared" si="1228"/>
        <v>180</v>
      </c>
      <c r="AQ187" s="4">
        <f t="shared" si="1228"/>
        <v>184</v>
      </c>
      <c r="AR187" s="4">
        <f t="shared" si="1228"/>
        <v>188</v>
      </c>
      <c r="AS187" s="4">
        <f t="shared" si="1228"/>
        <v>192</v>
      </c>
      <c r="AT187" s="4">
        <f t="shared" si="1228"/>
        <v>196</v>
      </c>
      <c r="AU187" s="4">
        <f t="shared" si="1228"/>
        <v>200</v>
      </c>
      <c r="AV187" s="4">
        <f t="shared" si="1228"/>
        <v>204</v>
      </c>
      <c r="AW187" s="4">
        <f t="shared" si="1228"/>
        <v>208</v>
      </c>
      <c r="AX187" s="4">
        <f t="shared" si="1228"/>
        <v>212</v>
      </c>
      <c r="AY187">
        <f t="shared" si="1228"/>
        <v>216</v>
      </c>
      <c r="AZ187" s="4">
        <f t="shared" si="1228"/>
        <v>220</v>
      </c>
      <c r="BA187" s="4">
        <f t="shared" si="1228"/>
        <v>224</v>
      </c>
      <c r="BB187" s="4">
        <f t="shared" si="1228"/>
        <v>228</v>
      </c>
      <c r="BC187" s="4">
        <f t="shared" si="1228"/>
        <v>232</v>
      </c>
      <c r="BD187" s="4">
        <f t="shared" si="1228"/>
        <v>236</v>
      </c>
      <c r="BE187" s="4">
        <f t="shared" si="1228"/>
        <v>240</v>
      </c>
      <c r="BF187" s="4">
        <f t="shared" si="1228"/>
        <v>244</v>
      </c>
      <c r="BG187" s="4">
        <f t="shared" si="1228"/>
        <v>248</v>
      </c>
      <c r="BH187" s="4">
        <f t="shared" si="1228"/>
        <v>252</v>
      </c>
      <c r="BI187" s="2">
        <f t="shared" si="1228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9">C188+1</f>
        <v>3</v>
      </c>
      <c r="E188" s="4">
        <f t="shared" si="1229"/>
        <v>4</v>
      </c>
      <c r="F188" s="4">
        <f t="shared" si="1229"/>
        <v>5</v>
      </c>
      <c r="G188" s="4">
        <f t="shared" si="1229"/>
        <v>6</v>
      </c>
      <c r="H188" s="4">
        <f t="shared" si="1229"/>
        <v>7</v>
      </c>
      <c r="I188" s="4">
        <f t="shared" si="1229"/>
        <v>8</v>
      </c>
      <c r="J188" s="15">
        <f t="shared" si="1229"/>
        <v>9</v>
      </c>
      <c r="K188">
        <f t="shared" si="1229"/>
        <v>10</v>
      </c>
      <c r="L188" s="4">
        <f t="shared" si="1229"/>
        <v>11</v>
      </c>
      <c r="M188" s="4">
        <f t="shared" si="1229"/>
        <v>12</v>
      </c>
      <c r="N188" s="4">
        <f t="shared" si="1229"/>
        <v>13</v>
      </c>
      <c r="O188" s="4">
        <f t="shared" si="1229"/>
        <v>14</v>
      </c>
      <c r="P188" s="4">
        <f t="shared" si="1229"/>
        <v>15</v>
      </c>
      <c r="Q188" s="4">
        <f t="shared" si="1229"/>
        <v>16</v>
      </c>
      <c r="R188" s="15">
        <f t="shared" si="1229"/>
        <v>17</v>
      </c>
      <c r="S188" s="4">
        <f t="shared" si="1229"/>
        <v>18</v>
      </c>
      <c r="T188" s="4">
        <f t="shared" si="1229"/>
        <v>19</v>
      </c>
      <c r="U188" s="2">
        <f t="shared" si="1229"/>
        <v>20</v>
      </c>
      <c r="V188" s="4">
        <f t="shared" si="1229"/>
        <v>21</v>
      </c>
      <c r="W188" s="4">
        <f t="shared" si="1229"/>
        <v>22</v>
      </c>
      <c r="X188" s="15">
        <f t="shared" si="1229"/>
        <v>23</v>
      </c>
      <c r="Y188" s="4">
        <f t="shared" si="1229"/>
        <v>24</v>
      </c>
      <c r="Z188" s="4">
        <f t="shared" si="1229"/>
        <v>25</v>
      </c>
      <c r="AA188" s="4">
        <f t="shared" si="1229"/>
        <v>26</v>
      </c>
      <c r="AB188" s="4">
        <f t="shared" si="1229"/>
        <v>27</v>
      </c>
      <c r="AC188" s="4">
        <f t="shared" si="1229"/>
        <v>28</v>
      </c>
      <c r="AD188" s="15">
        <f t="shared" si="1229"/>
        <v>29</v>
      </c>
      <c r="AE188">
        <f t="shared" si="1229"/>
        <v>30</v>
      </c>
      <c r="AF188" s="4">
        <f>AE188</f>
        <v>30</v>
      </c>
      <c r="AG188" s="4">
        <f t="shared" ref="AG188:AO188" si="1230">AF188</f>
        <v>30</v>
      </c>
      <c r="AH188" s="4">
        <f t="shared" si="1230"/>
        <v>30</v>
      </c>
      <c r="AI188" s="4">
        <f t="shared" si="1230"/>
        <v>30</v>
      </c>
      <c r="AJ188" s="4">
        <f t="shared" si="1230"/>
        <v>30</v>
      </c>
      <c r="AK188" s="4">
        <f t="shared" si="1230"/>
        <v>30</v>
      </c>
      <c r="AL188" s="4">
        <f t="shared" si="1230"/>
        <v>30</v>
      </c>
      <c r="AM188" s="4">
        <f t="shared" si="1230"/>
        <v>30</v>
      </c>
      <c r="AN188" s="4">
        <f t="shared" si="1230"/>
        <v>30</v>
      </c>
      <c r="AO188" s="4">
        <f t="shared" si="1230"/>
        <v>30</v>
      </c>
      <c r="AP188" s="4">
        <f>AO188</f>
        <v>30</v>
      </c>
      <c r="AQ188" s="4">
        <f t="shared" ref="AQ188:BI188" si="1231">AP188</f>
        <v>30</v>
      </c>
      <c r="AR188" s="4">
        <f t="shared" si="1231"/>
        <v>30</v>
      </c>
      <c r="AS188" s="4">
        <f t="shared" si="1231"/>
        <v>30</v>
      </c>
      <c r="AT188" s="4">
        <f t="shared" si="1231"/>
        <v>30</v>
      </c>
      <c r="AU188" s="4">
        <f t="shared" si="1231"/>
        <v>30</v>
      </c>
      <c r="AV188" s="4">
        <f t="shared" si="1231"/>
        <v>30</v>
      </c>
      <c r="AW188" s="4">
        <f t="shared" si="1231"/>
        <v>30</v>
      </c>
      <c r="AX188" s="4">
        <f t="shared" si="1231"/>
        <v>30</v>
      </c>
      <c r="AY188">
        <f t="shared" si="1231"/>
        <v>30</v>
      </c>
      <c r="AZ188" s="4">
        <f t="shared" si="1231"/>
        <v>30</v>
      </c>
      <c r="BA188" s="4">
        <f t="shared" si="1231"/>
        <v>30</v>
      </c>
      <c r="BB188" s="4">
        <f t="shared" si="1231"/>
        <v>30</v>
      </c>
      <c r="BC188" s="4">
        <f t="shared" si="1231"/>
        <v>30</v>
      </c>
      <c r="BD188" s="4">
        <f t="shared" si="1231"/>
        <v>30</v>
      </c>
      <c r="BE188" s="4">
        <f t="shared" si="1231"/>
        <v>30</v>
      </c>
      <c r="BF188" s="4">
        <f t="shared" si="1231"/>
        <v>30</v>
      </c>
      <c r="BG188" s="4">
        <f t="shared" si="1231"/>
        <v>30</v>
      </c>
      <c r="BH188" s="4">
        <f t="shared" si="1231"/>
        <v>30</v>
      </c>
      <c r="BI188" s="2">
        <f t="shared" si="1231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2">C191+8</f>
        <v>58</v>
      </c>
      <c r="E191" s="4">
        <f t="shared" si="1232"/>
        <v>66</v>
      </c>
      <c r="F191" s="4">
        <f t="shared" si="1232"/>
        <v>74</v>
      </c>
      <c r="G191" s="4">
        <f t="shared" si="1232"/>
        <v>82</v>
      </c>
      <c r="H191" s="4">
        <f t="shared" si="1232"/>
        <v>90</v>
      </c>
      <c r="I191" s="4">
        <f t="shared" si="1232"/>
        <v>98</v>
      </c>
      <c r="J191" s="15">
        <f>I191+11.5</f>
        <v>109.5</v>
      </c>
      <c r="K191" s="15">
        <f t="shared" ref="K191:Q191" si="1233">J191+11.5</f>
        <v>121</v>
      </c>
      <c r="L191" s="15">
        <f t="shared" si="1233"/>
        <v>132.5</v>
      </c>
      <c r="M191" s="15">
        <f t="shared" si="1233"/>
        <v>144</v>
      </c>
      <c r="N191" s="15">
        <f t="shared" si="1233"/>
        <v>155.5</v>
      </c>
      <c r="O191" s="15">
        <f t="shared" si="1233"/>
        <v>167</v>
      </c>
      <c r="P191" s="15">
        <f t="shared" si="1233"/>
        <v>178.5</v>
      </c>
      <c r="Q191" s="15">
        <f t="shared" si="1233"/>
        <v>190</v>
      </c>
      <c r="R191" s="15">
        <f>Q191+15.5</f>
        <v>205.5</v>
      </c>
      <c r="S191" s="15">
        <f t="shared" ref="S191:W191" si="1234">R191+15.5</f>
        <v>221</v>
      </c>
      <c r="T191" s="15">
        <f t="shared" si="1234"/>
        <v>236.5</v>
      </c>
      <c r="U191" s="15">
        <f t="shared" si="1234"/>
        <v>252</v>
      </c>
      <c r="V191" s="15">
        <f t="shared" si="1234"/>
        <v>267.5</v>
      </c>
      <c r="W191" s="15">
        <f t="shared" si="1234"/>
        <v>283</v>
      </c>
      <c r="X191" s="15">
        <f>W191+19</f>
        <v>302</v>
      </c>
      <c r="Y191" s="15">
        <f t="shared" ref="Y191:AC191" si="1235">X191+19</f>
        <v>321</v>
      </c>
      <c r="Z191" s="15">
        <f t="shared" si="1235"/>
        <v>340</v>
      </c>
      <c r="AA191" s="15">
        <f t="shared" si="1235"/>
        <v>359</v>
      </c>
      <c r="AB191" s="15">
        <f t="shared" si="1235"/>
        <v>378</v>
      </c>
      <c r="AC191" s="15">
        <f t="shared" si="1235"/>
        <v>397</v>
      </c>
      <c r="AD191" s="15">
        <f>AC191+22</f>
        <v>419</v>
      </c>
      <c r="AE191" s="15">
        <f t="shared" ref="AE191:BI191" si="1236">AD191+22</f>
        <v>441</v>
      </c>
      <c r="AF191" s="15">
        <f t="shared" si="1236"/>
        <v>463</v>
      </c>
      <c r="AG191" s="15">
        <f t="shared" si="1236"/>
        <v>485</v>
      </c>
      <c r="AH191" s="15">
        <f t="shared" si="1236"/>
        <v>507</v>
      </c>
      <c r="AI191" s="15">
        <f t="shared" si="1236"/>
        <v>529</v>
      </c>
      <c r="AJ191" s="15">
        <f t="shared" si="1236"/>
        <v>551</v>
      </c>
      <c r="AK191" s="15">
        <f t="shared" si="1236"/>
        <v>573</v>
      </c>
      <c r="AL191" s="15">
        <f t="shared" si="1236"/>
        <v>595</v>
      </c>
      <c r="AM191" s="15">
        <f t="shared" si="1236"/>
        <v>617</v>
      </c>
      <c r="AN191" s="15">
        <f t="shared" si="1236"/>
        <v>639</v>
      </c>
      <c r="AO191" s="15">
        <f t="shared" si="1236"/>
        <v>661</v>
      </c>
      <c r="AP191" s="15">
        <f t="shared" si="1236"/>
        <v>683</v>
      </c>
      <c r="AQ191" s="15">
        <f t="shared" si="1236"/>
        <v>705</v>
      </c>
      <c r="AR191" s="15">
        <f t="shared" si="1236"/>
        <v>727</v>
      </c>
      <c r="AS191" s="15">
        <f t="shared" si="1236"/>
        <v>749</v>
      </c>
      <c r="AT191" s="15">
        <f t="shared" si="1236"/>
        <v>771</v>
      </c>
      <c r="AU191" s="15">
        <f t="shared" si="1236"/>
        <v>793</v>
      </c>
      <c r="AV191" s="15">
        <f t="shared" si="1236"/>
        <v>815</v>
      </c>
      <c r="AW191" s="15">
        <f t="shared" si="1236"/>
        <v>837</v>
      </c>
      <c r="AX191" s="15">
        <f t="shared" si="1236"/>
        <v>859</v>
      </c>
      <c r="AY191" s="15">
        <f t="shared" si="1236"/>
        <v>881</v>
      </c>
      <c r="AZ191" s="15">
        <f t="shared" si="1236"/>
        <v>903</v>
      </c>
      <c r="BA191" s="15">
        <f t="shared" si="1236"/>
        <v>925</v>
      </c>
      <c r="BB191" s="15">
        <f t="shared" si="1236"/>
        <v>947</v>
      </c>
      <c r="BC191" s="15">
        <f t="shared" si="1236"/>
        <v>969</v>
      </c>
      <c r="BD191" s="15">
        <f t="shared" si="1236"/>
        <v>991</v>
      </c>
      <c r="BE191" s="15">
        <f t="shared" si="1236"/>
        <v>1013</v>
      </c>
      <c r="BF191" s="15">
        <f t="shared" si="1236"/>
        <v>1035</v>
      </c>
      <c r="BG191" s="15">
        <f t="shared" si="1236"/>
        <v>1057</v>
      </c>
      <c r="BH191" s="15">
        <f t="shared" si="1236"/>
        <v>1079</v>
      </c>
      <c r="BI191" s="15">
        <f t="shared" si="1236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7">C192+10</f>
        <v>78</v>
      </c>
      <c r="E192" s="4">
        <f t="shared" si="1237"/>
        <v>88</v>
      </c>
      <c r="F192" s="4">
        <f t="shared" si="1237"/>
        <v>98</v>
      </c>
      <c r="G192" s="4">
        <f t="shared" si="1237"/>
        <v>108</v>
      </c>
      <c r="H192" s="4">
        <f t="shared" si="1237"/>
        <v>118</v>
      </c>
      <c r="I192" s="4">
        <f t="shared" si="1237"/>
        <v>128</v>
      </c>
      <c r="J192" s="15">
        <f>I192+12.5</f>
        <v>140.5</v>
      </c>
      <c r="K192" s="15">
        <f t="shared" ref="K192:Q192" si="1238">J192+12.5</f>
        <v>153</v>
      </c>
      <c r="L192" s="15">
        <f t="shared" si="1238"/>
        <v>165.5</v>
      </c>
      <c r="M192" s="15">
        <f t="shared" si="1238"/>
        <v>178</v>
      </c>
      <c r="N192" s="15">
        <f t="shared" si="1238"/>
        <v>190.5</v>
      </c>
      <c r="O192" s="15">
        <f t="shared" si="1238"/>
        <v>203</v>
      </c>
      <c r="P192" s="15">
        <f t="shared" si="1238"/>
        <v>215.5</v>
      </c>
      <c r="Q192" s="15">
        <f t="shared" si="1238"/>
        <v>228</v>
      </c>
      <c r="R192" s="15">
        <f>Q192+17.5</f>
        <v>245.5</v>
      </c>
      <c r="S192" s="15">
        <f t="shared" ref="S192:W192" si="1239">R192+17.5</f>
        <v>263</v>
      </c>
      <c r="T192" s="15">
        <f t="shared" si="1239"/>
        <v>280.5</v>
      </c>
      <c r="U192" s="15">
        <f t="shared" si="1239"/>
        <v>298</v>
      </c>
      <c r="V192" s="15">
        <f t="shared" si="1239"/>
        <v>315.5</v>
      </c>
      <c r="W192" s="15">
        <f t="shared" si="1239"/>
        <v>333</v>
      </c>
      <c r="X192" s="15">
        <f>W192+20.5</f>
        <v>353.5</v>
      </c>
      <c r="Y192" s="15">
        <f t="shared" ref="Y192:AC192" si="1240">X192+20.5</f>
        <v>374</v>
      </c>
      <c r="Z192" s="15">
        <f t="shared" si="1240"/>
        <v>394.5</v>
      </c>
      <c r="AA192" s="15">
        <f t="shared" si="1240"/>
        <v>415</v>
      </c>
      <c r="AB192" s="15">
        <f t="shared" si="1240"/>
        <v>435.5</v>
      </c>
      <c r="AC192" s="15">
        <f t="shared" si="1240"/>
        <v>456</v>
      </c>
      <c r="AD192" s="15">
        <f>AC192+23.5</f>
        <v>479.5</v>
      </c>
      <c r="AE192" s="15">
        <f t="shared" ref="AE192:BI192" si="1241">AD192+23.5</f>
        <v>503</v>
      </c>
      <c r="AF192" s="15">
        <f t="shared" si="1241"/>
        <v>526.5</v>
      </c>
      <c r="AG192" s="15">
        <f t="shared" si="1241"/>
        <v>550</v>
      </c>
      <c r="AH192" s="15">
        <f t="shared" si="1241"/>
        <v>573.5</v>
      </c>
      <c r="AI192" s="15">
        <f t="shared" si="1241"/>
        <v>597</v>
      </c>
      <c r="AJ192" s="15">
        <f t="shared" si="1241"/>
        <v>620.5</v>
      </c>
      <c r="AK192" s="15">
        <f t="shared" si="1241"/>
        <v>644</v>
      </c>
      <c r="AL192" s="15">
        <f t="shared" si="1241"/>
        <v>667.5</v>
      </c>
      <c r="AM192" s="15">
        <f t="shared" si="1241"/>
        <v>691</v>
      </c>
      <c r="AN192" s="15">
        <f t="shared" si="1241"/>
        <v>714.5</v>
      </c>
      <c r="AO192" s="15">
        <f t="shared" si="1241"/>
        <v>738</v>
      </c>
      <c r="AP192" s="15">
        <f t="shared" si="1241"/>
        <v>761.5</v>
      </c>
      <c r="AQ192" s="15">
        <f t="shared" si="1241"/>
        <v>785</v>
      </c>
      <c r="AR192" s="15">
        <f t="shared" si="1241"/>
        <v>808.5</v>
      </c>
      <c r="AS192" s="15">
        <f t="shared" si="1241"/>
        <v>832</v>
      </c>
      <c r="AT192" s="15">
        <f t="shared" si="1241"/>
        <v>855.5</v>
      </c>
      <c r="AU192" s="15">
        <f t="shared" si="1241"/>
        <v>879</v>
      </c>
      <c r="AV192" s="15">
        <f t="shared" si="1241"/>
        <v>902.5</v>
      </c>
      <c r="AW192" s="15">
        <f t="shared" si="1241"/>
        <v>926</v>
      </c>
      <c r="AX192" s="15">
        <f t="shared" si="1241"/>
        <v>949.5</v>
      </c>
      <c r="AY192" s="15">
        <f t="shared" si="1241"/>
        <v>973</v>
      </c>
      <c r="AZ192" s="15">
        <f t="shared" si="1241"/>
        <v>996.5</v>
      </c>
      <c r="BA192" s="15">
        <f t="shared" si="1241"/>
        <v>1020</v>
      </c>
      <c r="BB192" s="15">
        <f t="shared" si="1241"/>
        <v>1043.5</v>
      </c>
      <c r="BC192" s="15">
        <f t="shared" si="1241"/>
        <v>1067</v>
      </c>
      <c r="BD192" s="15">
        <f t="shared" si="1241"/>
        <v>1090.5</v>
      </c>
      <c r="BE192" s="15">
        <f t="shared" si="1241"/>
        <v>1114</v>
      </c>
      <c r="BF192" s="15">
        <f t="shared" si="1241"/>
        <v>1137.5</v>
      </c>
      <c r="BG192" s="15">
        <f t="shared" si="1241"/>
        <v>1161</v>
      </c>
      <c r="BH192" s="15">
        <f t="shared" si="1241"/>
        <v>1184.5</v>
      </c>
      <c r="BI192" s="15">
        <f t="shared" si="1241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2">C193+0.5</f>
        <v>21</v>
      </c>
      <c r="E193" s="4">
        <f t="shared" si="1242"/>
        <v>21.5</v>
      </c>
      <c r="F193" s="4">
        <f t="shared" si="1242"/>
        <v>22</v>
      </c>
      <c r="G193" s="4">
        <f t="shared" si="1242"/>
        <v>22.5</v>
      </c>
      <c r="H193" s="4">
        <f t="shared" si="1242"/>
        <v>23</v>
      </c>
      <c r="I193" s="4">
        <f t="shared" si="1242"/>
        <v>23.5</v>
      </c>
      <c r="J193" s="15">
        <f t="shared" si="1242"/>
        <v>24</v>
      </c>
      <c r="K193" s="1">
        <f t="shared" si="1242"/>
        <v>24.5</v>
      </c>
      <c r="L193" s="4">
        <f t="shared" si="1242"/>
        <v>25</v>
      </c>
      <c r="M193" s="4">
        <f>L193</f>
        <v>25</v>
      </c>
      <c r="N193" s="4">
        <f>M193+1</f>
        <v>26</v>
      </c>
      <c r="O193" s="4">
        <f t="shared" ref="O193" si="1243">N193</f>
        <v>26</v>
      </c>
      <c r="P193" s="4">
        <f t="shared" ref="P193" si="1244">O193+1</f>
        <v>27</v>
      </c>
      <c r="Q193" s="4">
        <f t="shared" ref="Q193" si="1245">P193</f>
        <v>27</v>
      </c>
      <c r="R193" s="15">
        <f t="shared" ref="R193" si="1246">Q193+1</f>
        <v>28</v>
      </c>
      <c r="S193" s="4">
        <f t="shared" ref="S193" si="1247">R193</f>
        <v>28</v>
      </c>
      <c r="T193" s="4">
        <f t="shared" ref="T193" si="1248">S193+1</f>
        <v>29</v>
      </c>
      <c r="U193" s="2">
        <f t="shared" ref="U193" si="1249">T193</f>
        <v>29</v>
      </c>
      <c r="V193" s="4">
        <f t="shared" ref="V193" si="1250">U193+1</f>
        <v>30</v>
      </c>
      <c r="W193" s="4">
        <f t="shared" ref="W193" si="1251">V193</f>
        <v>30</v>
      </c>
      <c r="X193" s="15">
        <f t="shared" ref="X193" si="1252">W193+1</f>
        <v>31</v>
      </c>
      <c r="Y193" s="4">
        <f t="shared" ref="Y193" si="1253">X193</f>
        <v>31</v>
      </c>
      <c r="Z193" s="4">
        <f t="shared" ref="Z193" si="1254">Y193+1</f>
        <v>32</v>
      </c>
      <c r="AA193" s="4">
        <f t="shared" ref="AA193" si="1255">Z193</f>
        <v>32</v>
      </c>
      <c r="AB193" s="4">
        <f t="shared" ref="AB193" si="1256">AA193+1</f>
        <v>33</v>
      </c>
      <c r="AC193" s="4">
        <f t="shared" ref="AC193" si="1257">AB193</f>
        <v>33</v>
      </c>
      <c r="AD193" s="15">
        <f t="shared" ref="AD193" si="1258">AC193+1</f>
        <v>34</v>
      </c>
      <c r="AE193">
        <f t="shared" ref="AE193" si="1259">AD193</f>
        <v>34</v>
      </c>
      <c r="AF193" s="4">
        <f t="shared" ref="AF193" si="1260">AE193+1</f>
        <v>35</v>
      </c>
      <c r="AG193" s="4">
        <f t="shared" ref="AG193" si="1261">AF193</f>
        <v>35</v>
      </c>
      <c r="AH193" s="4">
        <f t="shared" ref="AH193" si="1262">AG193+1</f>
        <v>36</v>
      </c>
      <c r="AI193" s="4">
        <f t="shared" ref="AI193" si="1263">AH193</f>
        <v>36</v>
      </c>
      <c r="AJ193" s="4">
        <f t="shared" ref="AJ193" si="1264">AI193+1</f>
        <v>37</v>
      </c>
      <c r="AK193" s="4">
        <f t="shared" ref="AK193" si="1265">AJ193</f>
        <v>37</v>
      </c>
      <c r="AL193" s="4">
        <f t="shared" ref="AL193" si="1266">AK193+1</f>
        <v>38</v>
      </c>
      <c r="AM193" s="4">
        <f t="shared" ref="AM193" si="1267">AL193</f>
        <v>38</v>
      </c>
      <c r="AN193" s="4">
        <f t="shared" ref="AN193" si="1268">AM193+1</f>
        <v>39</v>
      </c>
      <c r="AO193" s="2">
        <f t="shared" ref="AO193" si="1269">AN193</f>
        <v>39</v>
      </c>
      <c r="AP193" s="4">
        <f t="shared" ref="AP193" si="1270">AO193+1</f>
        <v>40</v>
      </c>
      <c r="AQ193" s="4">
        <f t="shared" ref="AQ193" si="1271">AP193</f>
        <v>40</v>
      </c>
      <c r="AR193" s="4">
        <f t="shared" ref="AR193" si="1272">AQ193+1</f>
        <v>41</v>
      </c>
      <c r="AS193" s="4">
        <f t="shared" ref="AS193" si="1273">AR193</f>
        <v>41</v>
      </c>
      <c r="AT193" s="4">
        <f t="shared" ref="AT193" si="1274">AS193+1</f>
        <v>42</v>
      </c>
      <c r="AU193" s="4">
        <f t="shared" ref="AU193" si="1275">AT193</f>
        <v>42</v>
      </c>
      <c r="AV193" s="4">
        <f t="shared" ref="AV193" si="1276">AU193+1</f>
        <v>43</v>
      </c>
      <c r="AW193" s="4">
        <f t="shared" ref="AW193" si="1277">AV193</f>
        <v>43</v>
      </c>
      <c r="AX193" s="4">
        <f t="shared" ref="AX193" si="1278">AW193+1</f>
        <v>44</v>
      </c>
      <c r="AY193">
        <f t="shared" ref="AY193" si="1279">AX193</f>
        <v>44</v>
      </c>
      <c r="AZ193" s="4">
        <f t="shared" ref="AZ193" si="1280">AY193+1</f>
        <v>45</v>
      </c>
      <c r="BA193" s="4">
        <f t="shared" ref="BA193" si="1281">AZ193</f>
        <v>45</v>
      </c>
      <c r="BB193" s="4">
        <f t="shared" ref="BB193" si="1282">BA193+1</f>
        <v>46</v>
      </c>
      <c r="BC193" s="4">
        <f t="shared" ref="BC193" si="1283">BB193</f>
        <v>46</v>
      </c>
      <c r="BD193" s="4">
        <f t="shared" ref="BD193" si="1284">BC193+1</f>
        <v>47</v>
      </c>
      <c r="BE193" s="4">
        <f t="shared" ref="BE193" si="1285">BD193</f>
        <v>47</v>
      </c>
      <c r="BF193" s="4">
        <f t="shared" ref="BF193" si="1286">BE193+1</f>
        <v>48</v>
      </c>
      <c r="BG193" s="4">
        <f t="shared" ref="BG193" si="1287">BF193</f>
        <v>48</v>
      </c>
      <c r="BH193" s="4">
        <f t="shared" ref="BH193" si="1288">BG193+1</f>
        <v>49</v>
      </c>
      <c r="BI193" s="2">
        <f t="shared" ref="BI193" si="1289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90">C196+3</f>
        <v>9</v>
      </c>
      <c r="E196" s="4">
        <f t="shared" si="1290"/>
        <v>12</v>
      </c>
      <c r="F196" s="4">
        <f t="shared" si="1290"/>
        <v>15</v>
      </c>
      <c r="G196" s="4">
        <f t="shared" si="1290"/>
        <v>18</v>
      </c>
      <c r="H196" s="4">
        <f t="shared" si="1290"/>
        <v>21</v>
      </c>
      <c r="I196" s="4">
        <f t="shared" si="1290"/>
        <v>24</v>
      </c>
      <c r="J196" s="15">
        <f>I196+7</f>
        <v>31</v>
      </c>
      <c r="K196">
        <f t="shared" ref="K196:Q196" si="1291">J196+7</f>
        <v>38</v>
      </c>
      <c r="L196" s="4">
        <f t="shared" si="1291"/>
        <v>45</v>
      </c>
      <c r="M196" s="4">
        <f t="shared" si="1291"/>
        <v>52</v>
      </c>
      <c r="N196" s="4">
        <f t="shared" si="1291"/>
        <v>59</v>
      </c>
      <c r="O196" s="4">
        <f t="shared" si="1291"/>
        <v>66</v>
      </c>
      <c r="P196" s="4">
        <f t="shared" si="1291"/>
        <v>73</v>
      </c>
      <c r="Q196" s="4">
        <f t="shared" si="1291"/>
        <v>80</v>
      </c>
      <c r="R196" s="15">
        <f>Q196+12</f>
        <v>92</v>
      </c>
      <c r="S196" s="4">
        <f t="shared" ref="S196:W196" si="1292">R196+12</f>
        <v>104</v>
      </c>
      <c r="T196" s="4">
        <f t="shared" si="1292"/>
        <v>116</v>
      </c>
      <c r="U196" s="4">
        <f t="shared" si="1292"/>
        <v>128</v>
      </c>
      <c r="V196" s="4">
        <f t="shared" si="1292"/>
        <v>140</v>
      </c>
      <c r="W196" s="4">
        <f t="shared" si="1292"/>
        <v>152</v>
      </c>
      <c r="X196" s="15">
        <f>W196+17</f>
        <v>169</v>
      </c>
      <c r="Y196" s="15">
        <f t="shared" ref="Y196:AC196" si="1293">X196+17</f>
        <v>186</v>
      </c>
      <c r="Z196" s="15">
        <f t="shared" si="1293"/>
        <v>203</v>
      </c>
      <c r="AA196" s="15">
        <f t="shared" si="1293"/>
        <v>220</v>
      </c>
      <c r="AB196" s="15">
        <f t="shared" si="1293"/>
        <v>237</v>
      </c>
      <c r="AC196" s="15">
        <f t="shared" si="1293"/>
        <v>254</v>
      </c>
      <c r="AD196" s="15">
        <f>AC196+17</f>
        <v>271</v>
      </c>
      <c r="AE196" s="15">
        <f t="shared" ref="AE196:BI196" si="1294">AD196+17</f>
        <v>288</v>
      </c>
      <c r="AF196" s="15">
        <f t="shared" si="1294"/>
        <v>305</v>
      </c>
      <c r="AG196" s="15">
        <f t="shared" si="1294"/>
        <v>322</v>
      </c>
      <c r="AH196" s="15">
        <f t="shared" si="1294"/>
        <v>339</v>
      </c>
      <c r="AI196" s="15">
        <f t="shared" si="1294"/>
        <v>356</v>
      </c>
      <c r="AJ196" s="15">
        <f t="shared" si="1294"/>
        <v>373</v>
      </c>
      <c r="AK196" s="15">
        <f t="shared" si="1294"/>
        <v>390</v>
      </c>
      <c r="AL196" s="15">
        <f t="shared" si="1294"/>
        <v>407</v>
      </c>
      <c r="AM196" s="15">
        <f t="shared" si="1294"/>
        <v>424</v>
      </c>
      <c r="AN196" s="15">
        <f t="shared" si="1294"/>
        <v>441</v>
      </c>
      <c r="AO196" s="15">
        <f t="shared" si="1294"/>
        <v>458</v>
      </c>
      <c r="AP196" s="15">
        <f t="shared" si="1294"/>
        <v>475</v>
      </c>
      <c r="AQ196" s="15">
        <f t="shared" si="1294"/>
        <v>492</v>
      </c>
      <c r="AR196" s="15">
        <f t="shared" si="1294"/>
        <v>509</v>
      </c>
      <c r="AS196" s="15">
        <f t="shared" si="1294"/>
        <v>526</v>
      </c>
      <c r="AT196" s="15">
        <f t="shared" si="1294"/>
        <v>543</v>
      </c>
      <c r="AU196" s="15">
        <f t="shared" si="1294"/>
        <v>560</v>
      </c>
      <c r="AV196" s="15">
        <f t="shared" si="1294"/>
        <v>577</v>
      </c>
      <c r="AW196" s="15">
        <f t="shared" si="1294"/>
        <v>594</v>
      </c>
      <c r="AX196" s="15">
        <f t="shared" si="1294"/>
        <v>611</v>
      </c>
      <c r="AY196" s="15">
        <f t="shared" si="1294"/>
        <v>628</v>
      </c>
      <c r="AZ196" s="15">
        <f t="shared" si="1294"/>
        <v>645</v>
      </c>
      <c r="BA196" s="15">
        <f t="shared" si="1294"/>
        <v>662</v>
      </c>
      <c r="BB196" s="15">
        <f t="shared" si="1294"/>
        <v>679</v>
      </c>
      <c r="BC196" s="15">
        <f t="shared" si="1294"/>
        <v>696</v>
      </c>
      <c r="BD196" s="15">
        <f t="shared" si="1294"/>
        <v>713</v>
      </c>
      <c r="BE196" s="15">
        <f t="shared" si="1294"/>
        <v>730</v>
      </c>
      <c r="BF196" s="15">
        <f t="shared" si="1294"/>
        <v>747</v>
      </c>
      <c r="BG196" s="15">
        <f t="shared" si="1294"/>
        <v>764</v>
      </c>
      <c r="BH196" s="15">
        <f t="shared" si="1294"/>
        <v>781</v>
      </c>
      <c r="BI196" s="15">
        <f t="shared" si="1294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5">C197+4</f>
        <v>14</v>
      </c>
      <c r="E197" s="4">
        <f t="shared" si="1295"/>
        <v>18</v>
      </c>
      <c r="F197" s="4">
        <f t="shared" si="1295"/>
        <v>22</v>
      </c>
      <c r="G197" s="4">
        <f t="shared" si="1295"/>
        <v>26</v>
      </c>
      <c r="H197" s="4">
        <f t="shared" si="1295"/>
        <v>30</v>
      </c>
      <c r="I197" s="4">
        <f t="shared" si="1295"/>
        <v>34</v>
      </c>
      <c r="J197" s="15">
        <f>I197+8</f>
        <v>42</v>
      </c>
      <c r="K197">
        <f t="shared" ref="K197:Q197" si="1296">J197+8</f>
        <v>50</v>
      </c>
      <c r="L197" s="4">
        <f t="shared" si="1296"/>
        <v>58</v>
      </c>
      <c r="M197" s="4">
        <f t="shared" si="1296"/>
        <v>66</v>
      </c>
      <c r="N197" s="4">
        <f t="shared" si="1296"/>
        <v>74</v>
      </c>
      <c r="O197" s="4">
        <f t="shared" si="1296"/>
        <v>82</v>
      </c>
      <c r="P197" s="4">
        <f t="shared" si="1296"/>
        <v>90</v>
      </c>
      <c r="Q197" s="4">
        <f t="shared" si="1296"/>
        <v>98</v>
      </c>
      <c r="R197" s="15">
        <f>Q197+13</f>
        <v>111</v>
      </c>
      <c r="S197" s="4">
        <f t="shared" ref="S197:W197" si="1297">R197+13</f>
        <v>124</v>
      </c>
      <c r="T197" s="4">
        <f t="shared" si="1297"/>
        <v>137</v>
      </c>
      <c r="U197" s="4">
        <f t="shared" si="1297"/>
        <v>150</v>
      </c>
      <c r="V197" s="4">
        <f t="shared" si="1297"/>
        <v>163</v>
      </c>
      <c r="W197" s="4">
        <f t="shared" si="1297"/>
        <v>176</v>
      </c>
      <c r="X197" s="15">
        <f>W197+18</f>
        <v>194</v>
      </c>
      <c r="Y197" s="15">
        <f t="shared" ref="Y197:AC197" si="1298">X197+18</f>
        <v>212</v>
      </c>
      <c r="Z197" s="15">
        <f t="shared" si="1298"/>
        <v>230</v>
      </c>
      <c r="AA197" s="15">
        <f t="shared" si="1298"/>
        <v>248</v>
      </c>
      <c r="AB197" s="15">
        <f t="shared" si="1298"/>
        <v>266</v>
      </c>
      <c r="AC197" s="15">
        <f t="shared" si="1298"/>
        <v>284</v>
      </c>
      <c r="AD197" s="15">
        <f>AC197+18</f>
        <v>302</v>
      </c>
      <c r="AE197" s="15">
        <f t="shared" ref="AE197:BI197" si="1299">AD197+18</f>
        <v>320</v>
      </c>
      <c r="AF197" s="15">
        <f t="shared" si="1299"/>
        <v>338</v>
      </c>
      <c r="AG197" s="15">
        <f t="shared" si="1299"/>
        <v>356</v>
      </c>
      <c r="AH197" s="15">
        <f t="shared" si="1299"/>
        <v>374</v>
      </c>
      <c r="AI197" s="15">
        <f t="shared" si="1299"/>
        <v>392</v>
      </c>
      <c r="AJ197" s="15">
        <f t="shared" si="1299"/>
        <v>410</v>
      </c>
      <c r="AK197" s="15">
        <f t="shared" si="1299"/>
        <v>428</v>
      </c>
      <c r="AL197" s="15">
        <f t="shared" si="1299"/>
        <v>446</v>
      </c>
      <c r="AM197" s="15">
        <f t="shared" si="1299"/>
        <v>464</v>
      </c>
      <c r="AN197" s="15">
        <f t="shared" si="1299"/>
        <v>482</v>
      </c>
      <c r="AO197" s="15">
        <f t="shared" si="1299"/>
        <v>500</v>
      </c>
      <c r="AP197" s="15">
        <f t="shared" si="1299"/>
        <v>518</v>
      </c>
      <c r="AQ197" s="15">
        <f t="shared" si="1299"/>
        <v>536</v>
      </c>
      <c r="AR197" s="15">
        <f t="shared" si="1299"/>
        <v>554</v>
      </c>
      <c r="AS197" s="15">
        <f t="shared" si="1299"/>
        <v>572</v>
      </c>
      <c r="AT197" s="15">
        <f t="shared" si="1299"/>
        <v>590</v>
      </c>
      <c r="AU197" s="15">
        <f t="shared" si="1299"/>
        <v>608</v>
      </c>
      <c r="AV197" s="15">
        <f t="shared" si="1299"/>
        <v>626</v>
      </c>
      <c r="AW197" s="15">
        <f t="shared" si="1299"/>
        <v>644</v>
      </c>
      <c r="AX197" s="15">
        <f t="shared" si="1299"/>
        <v>662</v>
      </c>
      <c r="AY197" s="15">
        <f t="shared" si="1299"/>
        <v>680</v>
      </c>
      <c r="AZ197" s="15">
        <f t="shared" si="1299"/>
        <v>698</v>
      </c>
      <c r="BA197" s="15">
        <f t="shared" si="1299"/>
        <v>716</v>
      </c>
      <c r="BB197" s="15">
        <f t="shared" si="1299"/>
        <v>734</v>
      </c>
      <c r="BC197" s="15">
        <f t="shared" si="1299"/>
        <v>752</v>
      </c>
      <c r="BD197" s="15">
        <f t="shared" si="1299"/>
        <v>770</v>
      </c>
      <c r="BE197" s="15">
        <f t="shared" si="1299"/>
        <v>788</v>
      </c>
      <c r="BF197" s="15">
        <f t="shared" si="1299"/>
        <v>806</v>
      </c>
      <c r="BG197" s="15">
        <f t="shared" si="1299"/>
        <v>824</v>
      </c>
      <c r="BH197" s="15">
        <f t="shared" si="1299"/>
        <v>842</v>
      </c>
      <c r="BI197" s="15">
        <f t="shared" si="1299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300">C198+0.5</f>
        <v>11</v>
      </c>
      <c r="E198" s="4">
        <f t="shared" si="1300"/>
        <v>11.5</v>
      </c>
      <c r="F198" s="4">
        <f t="shared" si="1300"/>
        <v>12</v>
      </c>
      <c r="G198" s="4">
        <f t="shared" si="1300"/>
        <v>12.5</v>
      </c>
      <c r="H198" s="4">
        <f t="shared" si="1300"/>
        <v>13</v>
      </c>
      <c r="I198" s="4">
        <f t="shared" si="1300"/>
        <v>13.5</v>
      </c>
      <c r="J198" s="15">
        <f t="shared" si="1300"/>
        <v>14</v>
      </c>
      <c r="K198">
        <f t="shared" si="1300"/>
        <v>14.5</v>
      </c>
      <c r="L198" s="4">
        <f t="shared" si="1300"/>
        <v>15</v>
      </c>
      <c r="M198" s="4">
        <f t="shared" si="1300"/>
        <v>15.5</v>
      </c>
      <c r="N198" s="4">
        <f t="shared" si="1300"/>
        <v>16</v>
      </c>
      <c r="O198" s="4">
        <f t="shared" si="1300"/>
        <v>16.5</v>
      </c>
      <c r="P198" s="4">
        <f t="shared" si="1300"/>
        <v>17</v>
      </c>
      <c r="Q198" s="4">
        <f t="shared" si="1300"/>
        <v>17.5</v>
      </c>
      <c r="R198" s="15">
        <f t="shared" si="1300"/>
        <v>18</v>
      </c>
      <c r="S198" s="4">
        <f t="shared" si="1300"/>
        <v>18.5</v>
      </c>
      <c r="T198" s="4">
        <f t="shared" si="1300"/>
        <v>19</v>
      </c>
      <c r="U198">
        <f t="shared" si="1300"/>
        <v>19.5</v>
      </c>
      <c r="V198" s="4">
        <f t="shared" si="1300"/>
        <v>20</v>
      </c>
      <c r="W198" s="4">
        <f t="shared" si="1300"/>
        <v>20.5</v>
      </c>
      <c r="X198" s="15">
        <f t="shared" si="1300"/>
        <v>21</v>
      </c>
      <c r="Y198" s="4">
        <f t="shared" si="1300"/>
        <v>21.5</v>
      </c>
      <c r="Z198" s="4">
        <f t="shared" si="1300"/>
        <v>22</v>
      </c>
      <c r="AA198" s="4">
        <f t="shared" si="1300"/>
        <v>22.5</v>
      </c>
      <c r="AB198" s="4">
        <f t="shared" si="1300"/>
        <v>23</v>
      </c>
      <c r="AC198" s="4">
        <f t="shared" si="1300"/>
        <v>23.5</v>
      </c>
      <c r="AD198" s="15">
        <f t="shared" si="1300"/>
        <v>24</v>
      </c>
      <c r="AE198">
        <f t="shared" si="1300"/>
        <v>24.5</v>
      </c>
      <c r="AF198" s="4">
        <f t="shared" si="1300"/>
        <v>25</v>
      </c>
      <c r="AG198" s="4">
        <f>AF198</f>
        <v>25</v>
      </c>
      <c r="AH198" s="4">
        <f>AG198+1</f>
        <v>26</v>
      </c>
      <c r="AI198" s="4">
        <f t="shared" ref="AI198" si="1301">AH198</f>
        <v>26</v>
      </c>
      <c r="AJ198" s="4">
        <f t="shared" ref="AJ198" si="1302">AI198+1</f>
        <v>27</v>
      </c>
      <c r="AK198" s="4">
        <f t="shared" ref="AK198" si="1303">AJ198</f>
        <v>27</v>
      </c>
      <c r="AL198" s="4">
        <f t="shared" ref="AL198" si="1304">AK198+1</f>
        <v>28</v>
      </c>
      <c r="AM198" s="4">
        <f t="shared" ref="AM198" si="1305">AL198</f>
        <v>28</v>
      </c>
      <c r="AN198" s="4">
        <f t="shared" ref="AN198" si="1306">AM198+1</f>
        <v>29</v>
      </c>
      <c r="AO198">
        <f t="shared" ref="AO198" si="1307">AN198</f>
        <v>29</v>
      </c>
      <c r="AP198" s="4">
        <f t="shared" ref="AP198" si="1308">AO198+1</f>
        <v>30</v>
      </c>
      <c r="AQ198" s="4">
        <f t="shared" ref="AQ198" si="1309">AP198</f>
        <v>30</v>
      </c>
      <c r="AR198" s="4">
        <f t="shared" ref="AR198" si="1310">AQ198+1</f>
        <v>31</v>
      </c>
      <c r="AS198" s="4">
        <f t="shared" ref="AS198" si="1311">AR198</f>
        <v>31</v>
      </c>
      <c r="AT198" s="4">
        <f t="shared" ref="AT198" si="1312">AS198+1</f>
        <v>32</v>
      </c>
      <c r="AU198" s="4">
        <f t="shared" ref="AU198" si="1313">AT198</f>
        <v>32</v>
      </c>
      <c r="AV198" s="4">
        <f t="shared" ref="AV198" si="1314">AU198+1</f>
        <v>33</v>
      </c>
      <c r="AW198" s="4">
        <f t="shared" ref="AW198" si="1315">AV198</f>
        <v>33</v>
      </c>
      <c r="AX198" s="4">
        <f t="shared" ref="AX198" si="1316">AW198+1</f>
        <v>34</v>
      </c>
      <c r="AY198">
        <f t="shared" ref="AY198" si="1317">AX198</f>
        <v>34</v>
      </c>
      <c r="AZ198" s="4">
        <f t="shared" ref="AZ198" si="1318">AY198+1</f>
        <v>35</v>
      </c>
      <c r="BA198" s="4">
        <f t="shared" ref="BA198" si="1319">AZ198</f>
        <v>35</v>
      </c>
      <c r="BB198" s="4">
        <f t="shared" ref="BB198" si="1320">BA198+1</f>
        <v>36</v>
      </c>
      <c r="BC198" s="4">
        <f t="shared" ref="BC198" si="1321">BB198</f>
        <v>36</v>
      </c>
      <c r="BD198" s="4">
        <f t="shared" ref="BD198" si="1322">BC198+1</f>
        <v>37</v>
      </c>
      <c r="BE198" s="4">
        <f t="shared" ref="BE198" si="1323">BD198</f>
        <v>37</v>
      </c>
      <c r="BF198" s="4">
        <f t="shared" ref="BF198" si="1324">BE198+1</f>
        <v>38</v>
      </c>
      <c r="BG198" s="4">
        <f t="shared" ref="BG198" si="1325">BF198</f>
        <v>38</v>
      </c>
      <c r="BH198" s="4">
        <f t="shared" ref="BH198" si="1326">BG198+1</f>
        <v>39</v>
      </c>
      <c r="BI198">
        <f t="shared" ref="BI198" si="1327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8">C201+6</f>
        <v>24</v>
      </c>
      <c r="E201" s="4">
        <f t="shared" si="1328"/>
        <v>30</v>
      </c>
      <c r="F201" s="4">
        <f t="shared" si="1328"/>
        <v>36</v>
      </c>
      <c r="G201" s="4">
        <f t="shared" si="1328"/>
        <v>42</v>
      </c>
      <c r="H201" s="4">
        <f t="shared" si="1328"/>
        <v>48</v>
      </c>
      <c r="I201" s="4">
        <f t="shared" si="1328"/>
        <v>54</v>
      </c>
      <c r="J201" s="4">
        <f>I201+8</f>
        <v>62</v>
      </c>
      <c r="K201" s="4">
        <f t="shared" ref="K201:Q201" si="1329">J201+8</f>
        <v>70</v>
      </c>
      <c r="L201" s="4">
        <f t="shared" si="1329"/>
        <v>78</v>
      </c>
      <c r="M201" s="4">
        <f t="shared" si="1329"/>
        <v>86</v>
      </c>
      <c r="N201" s="4">
        <f t="shared" si="1329"/>
        <v>94</v>
      </c>
      <c r="O201" s="4">
        <f t="shared" si="1329"/>
        <v>102</v>
      </c>
      <c r="P201" s="4">
        <f t="shared" si="1329"/>
        <v>110</v>
      </c>
      <c r="Q201" s="4">
        <f t="shared" si="1329"/>
        <v>118</v>
      </c>
      <c r="R201" s="4">
        <f>Q201+10</f>
        <v>128</v>
      </c>
      <c r="S201" s="4">
        <f t="shared" ref="S201:W201" si="1330">R201+10</f>
        <v>138</v>
      </c>
      <c r="T201" s="4">
        <f t="shared" si="1330"/>
        <v>148</v>
      </c>
      <c r="U201" s="4">
        <f t="shared" si="1330"/>
        <v>158</v>
      </c>
      <c r="V201" s="4">
        <f t="shared" si="1330"/>
        <v>168</v>
      </c>
      <c r="W201" s="4">
        <f t="shared" si="1330"/>
        <v>178</v>
      </c>
      <c r="X201" s="4">
        <f>W201+12</f>
        <v>190</v>
      </c>
      <c r="Y201" s="4">
        <f t="shared" ref="Y201:AC201" si="1331">X201+12</f>
        <v>202</v>
      </c>
      <c r="Z201" s="4">
        <f t="shared" si="1331"/>
        <v>214</v>
      </c>
      <c r="AA201" s="4">
        <f t="shared" si="1331"/>
        <v>226</v>
      </c>
      <c r="AB201" s="4">
        <f t="shared" si="1331"/>
        <v>238</v>
      </c>
      <c r="AC201" s="4">
        <f t="shared" si="1331"/>
        <v>250</v>
      </c>
      <c r="AD201" s="4">
        <f>AC201+14</f>
        <v>264</v>
      </c>
      <c r="AE201" s="4">
        <f t="shared" ref="AE201:BI201" si="1332">AD201+14</f>
        <v>278</v>
      </c>
      <c r="AF201" s="4">
        <f t="shared" si="1332"/>
        <v>292</v>
      </c>
      <c r="AG201" s="4">
        <f t="shared" si="1332"/>
        <v>306</v>
      </c>
      <c r="AH201" s="4">
        <f t="shared" si="1332"/>
        <v>320</v>
      </c>
      <c r="AI201" s="4">
        <f t="shared" si="1332"/>
        <v>334</v>
      </c>
      <c r="AJ201" s="4">
        <f t="shared" si="1332"/>
        <v>348</v>
      </c>
      <c r="AK201" s="4">
        <f t="shared" si="1332"/>
        <v>362</v>
      </c>
      <c r="AL201" s="4">
        <f t="shared" si="1332"/>
        <v>376</v>
      </c>
      <c r="AM201" s="4">
        <f t="shared" si="1332"/>
        <v>390</v>
      </c>
      <c r="AN201" s="4">
        <f t="shared" si="1332"/>
        <v>404</v>
      </c>
      <c r="AO201" s="4">
        <f t="shared" si="1332"/>
        <v>418</v>
      </c>
      <c r="AP201" s="4">
        <f t="shared" si="1332"/>
        <v>432</v>
      </c>
      <c r="AQ201" s="4">
        <f t="shared" si="1332"/>
        <v>446</v>
      </c>
      <c r="AR201" s="4">
        <f t="shared" si="1332"/>
        <v>460</v>
      </c>
      <c r="AS201" s="4">
        <f t="shared" si="1332"/>
        <v>474</v>
      </c>
      <c r="AT201" s="4">
        <f t="shared" si="1332"/>
        <v>488</v>
      </c>
      <c r="AU201" s="4">
        <f t="shared" si="1332"/>
        <v>502</v>
      </c>
      <c r="AV201" s="4">
        <f t="shared" si="1332"/>
        <v>516</v>
      </c>
      <c r="AW201" s="4">
        <f t="shared" si="1332"/>
        <v>530</v>
      </c>
      <c r="AX201" s="4">
        <f t="shared" si="1332"/>
        <v>544</v>
      </c>
      <c r="AY201" s="4">
        <f t="shared" si="1332"/>
        <v>558</v>
      </c>
      <c r="AZ201" s="4">
        <f t="shared" si="1332"/>
        <v>572</v>
      </c>
      <c r="BA201" s="4">
        <f t="shared" si="1332"/>
        <v>586</v>
      </c>
      <c r="BB201" s="4">
        <f t="shared" si="1332"/>
        <v>600</v>
      </c>
      <c r="BC201" s="4">
        <f t="shared" si="1332"/>
        <v>614</v>
      </c>
      <c r="BD201" s="4">
        <f t="shared" si="1332"/>
        <v>628</v>
      </c>
      <c r="BE201" s="4">
        <f t="shared" si="1332"/>
        <v>642</v>
      </c>
      <c r="BF201" s="4">
        <f t="shared" si="1332"/>
        <v>656</v>
      </c>
      <c r="BG201" s="4">
        <f t="shared" si="1332"/>
        <v>670</v>
      </c>
      <c r="BH201" s="4">
        <f t="shared" si="1332"/>
        <v>684</v>
      </c>
      <c r="BI201" s="4">
        <f t="shared" si="1332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3">C202+7</f>
        <v>38</v>
      </c>
      <c r="E202" s="4">
        <f t="shared" si="1333"/>
        <v>45</v>
      </c>
      <c r="F202" s="4">
        <f t="shared" si="1333"/>
        <v>52</v>
      </c>
      <c r="G202" s="4">
        <f t="shared" si="1333"/>
        <v>59</v>
      </c>
      <c r="H202" s="4">
        <f t="shared" si="1333"/>
        <v>66</v>
      </c>
      <c r="I202" s="4">
        <f t="shared" si="1333"/>
        <v>73</v>
      </c>
      <c r="J202" s="4">
        <f>I202+9</f>
        <v>82</v>
      </c>
      <c r="K202" s="4">
        <f t="shared" ref="K202:Q202" si="1334">J202+9</f>
        <v>91</v>
      </c>
      <c r="L202" s="4">
        <f t="shared" si="1334"/>
        <v>100</v>
      </c>
      <c r="M202" s="4">
        <f t="shared" si="1334"/>
        <v>109</v>
      </c>
      <c r="N202" s="4">
        <f t="shared" si="1334"/>
        <v>118</v>
      </c>
      <c r="O202" s="4">
        <f t="shared" si="1334"/>
        <v>127</v>
      </c>
      <c r="P202" s="4">
        <f t="shared" si="1334"/>
        <v>136</v>
      </c>
      <c r="Q202" s="4">
        <f t="shared" si="1334"/>
        <v>145</v>
      </c>
      <c r="R202" s="4">
        <f>Q202+11</f>
        <v>156</v>
      </c>
      <c r="S202" s="4">
        <f t="shared" ref="S202:W202" si="1335">R202+11</f>
        <v>167</v>
      </c>
      <c r="T202" s="4">
        <f t="shared" si="1335"/>
        <v>178</v>
      </c>
      <c r="U202" s="4">
        <f t="shared" si="1335"/>
        <v>189</v>
      </c>
      <c r="V202" s="4">
        <f t="shared" si="1335"/>
        <v>200</v>
      </c>
      <c r="W202" s="4">
        <f t="shared" si="1335"/>
        <v>211</v>
      </c>
      <c r="X202" s="4">
        <f>W202+13</f>
        <v>224</v>
      </c>
      <c r="Y202" s="4">
        <f t="shared" ref="Y202:AC202" si="1336">X202+13</f>
        <v>237</v>
      </c>
      <c r="Z202" s="4">
        <f t="shared" si="1336"/>
        <v>250</v>
      </c>
      <c r="AA202" s="4">
        <f t="shared" si="1336"/>
        <v>263</v>
      </c>
      <c r="AB202" s="4">
        <f t="shared" si="1336"/>
        <v>276</v>
      </c>
      <c r="AC202" s="4">
        <f t="shared" si="1336"/>
        <v>289</v>
      </c>
      <c r="AD202" s="4">
        <f>AC202+15</f>
        <v>304</v>
      </c>
      <c r="AE202" s="4">
        <f t="shared" ref="AE202:BI202" si="1337">AD202+15</f>
        <v>319</v>
      </c>
      <c r="AF202" s="4">
        <f t="shared" si="1337"/>
        <v>334</v>
      </c>
      <c r="AG202" s="4">
        <f t="shared" si="1337"/>
        <v>349</v>
      </c>
      <c r="AH202" s="4">
        <f t="shared" si="1337"/>
        <v>364</v>
      </c>
      <c r="AI202" s="4">
        <f t="shared" si="1337"/>
        <v>379</v>
      </c>
      <c r="AJ202" s="4">
        <f t="shared" si="1337"/>
        <v>394</v>
      </c>
      <c r="AK202" s="4">
        <f t="shared" si="1337"/>
        <v>409</v>
      </c>
      <c r="AL202" s="4">
        <f t="shared" si="1337"/>
        <v>424</v>
      </c>
      <c r="AM202" s="4">
        <f t="shared" si="1337"/>
        <v>439</v>
      </c>
      <c r="AN202" s="4">
        <f t="shared" si="1337"/>
        <v>454</v>
      </c>
      <c r="AO202" s="4">
        <f t="shared" si="1337"/>
        <v>469</v>
      </c>
      <c r="AP202" s="4">
        <f t="shared" si="1337"/>
        <v>484</v>
      </c>
      <c r="AQ202" s="4">
        <f t="shared" si="1337"/>
        <v>499</v>
      </c>
      <c r="AR202" s="4">
        <f t="shared" si="1337"/>
        <v>514</v>
      </c>
      <c r="AS202" s="4">
        <f t="shared" si="1337"/>
        <v>529</v>
      </c>
      <c r="AT202" s="4">
        <f t="shared" si="1337"/>
        <v>544</v>
      </c>
      <c r="AU202" s="4">
        <f t="shared" si="1337"/>
        <v>559</v>
      </c>
      <c r="AV202" s="4">
        <f t="shared" si="1337"/>
        <v>574</v>
      </c>
      <c r="AW202" s="4">
        <f t="shared" si="1337"/>
        <v>589</v>
      </c>
      <c r="AX202" s="4">
        <f t="shared" si="1337"/>
        <v>604</v>
      </c>
      <c r="AY202" s="4">
        <f t="shared" si="1337"/>
        <v>619</v>
      </c>
      <c r="AZ202" s="4">
        <f t="shared" si="1337"/>
        <v>634</v>
      </c>
      <c r="BA202" s="4">
        <f t="shared" si="1337"/>
        <v>649</v>
      </c>
      <c r="BB202" s="4">
        <f t="shared" si="1337"/>
        <v>664</v>
      </c>
      <c r="BC202" s="4">
        <f t="shared" si="1337"/>
        <v>679</v>
      </c>
      <c r="BD202" s="4">
        <f t="shared" si="1337"/>
        <v>694</v>
      </c>
      <c r="BE202" s="4">
        <f t="shared" si="1337"/>
        <v>709</v>
      </c>
      <c r="BF202" s="4">
        <f t="shared" si="1337"/>
        <v>724</v>
      </c>
      <c r="BG202" s="4">
        <f t="shared" si="1337"/>
        <v>739</v>
      </c>
      <c r="BH202" s="4">
        <f t="shared" si="1337"/>
        <v>754</v>
      </c>
      <c r="BI202" s="4">
        <f t="shared" si="1337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8">C203+1</f>
        <v>12</v>
      </c>
      <c r="E203" s="4">
        <f t="shared" si="1338"/>
        <v>13</v>
      </c>
      <c r="F203" s="4">
        <f t="shared" si="1338"/>
        <v>14</v>
      </c>
      <c r="G203" s="4">
        <f t="shared" si="1338"/>
        <v>15</v>
      </c>
      <c r="H203" s="4">
        <f t="shared" si="1338"/>
        <v>16</v>
      </c>
      <c r="I203" s="4">
        <f t="shared" si="1338"/>
        <v>17</v>
      </c>
      <c r="J203" s="15">
        <f t="shared" si="1338"/>
        <v>18</v>
      </c>
      <c r="K203">
        <f t="shared" si="1338"/>
        <v>19</v>
      </c>
      <c r="L203" s="4">
        <f t="shared" si="1338"/>
        <v>20</v>
      </c>
      <c r="M203" s="4">
        <f t="shared" si="1338"/>
        <v>21</v>
      </c>
      <c r="N203" s="4">
        <f t="shared" si="1338"/>
        <v>22</v>
      </c>
      <c r="O203" s="4">
        <f t="shared" si="1338"/>
        <v>23</v>
      </c>
      <c r="P203" s="4">
        <f t="shared" si="1338"/>
        <v>24</v>
      </c>
      <c r="Q203" s="4">
        <f t="shared" si="1338"/>
        <v>25</v>
      </c>
      <c r="R203" s="15">
        <f t="shared" si="1338"/>
        <v>26</v>
      </c>
      <c r="S203" s="4">
        <f t="shared" si="1338"/>
        <v>27</v>
      </c>
      <c r="T203" s="4">
        <f t="shared" si="1338"/>
        <v>28</v>
      </c>
      <c r="U203">
        <f t="shared" si="1338"/>
        <v>29</v>
      </c>
      <c r="V203" s="4">
        <f t="shared" si="1338"/>
        <v>30</v>
      </c>
      <c r="W203" s="4">
        <f t="shared" si="1338"/>
        <v>31</v>
      </c>
      <c r="X203" s="15">
        <f t="shared" si="1338"/>
        <v>32</v>
      </c>
      <c r="Y203" s="4">
        <f t="shared" si="1338"/>
        <v>33</v>
      </c>
      <c r="Z203" s="4">
        <f t="shared" si="1338"/>
        <v>34</v>
      </c>
      <c r="AA203" s="4">
        <f t="shared" si="1338"/>
        <v>35</v>
      </c>
      <c r="AB203" s="4">
        <f t="shared" si="1338"/>
        <v>36</v>
      </c>
      <c r="AC203" s="4">
        <f t="shared" si="1338"/>
        <v>37</v>
      </c>
      <c r="AD203" s="15">
        <f t="shared" si="1338"/>
        <v>38</v>
      </c>
      <c r="AE203">
        <f t="shared" si="1338"/>
        <v>39</v>
      </c>
      <c r="AF203" s="4">
        <f t="shared" si="1338"/>
        <v>40</v>
      </c>
      <c r="AG203" s="4">
        <f t="shared" si="1338"/>
        <v>41</v>
      </c>
      <c r="AH203" s="4">
        <f t="shared" si="1338"/>
        <v>42</v>
      </c>
      <c r="AI203" s="4">
        <f t="shared" si="1338"/>
        <v>43</v>
      </c>
      <c r="AJ203" s="4">
        <f t="shared" si="1338"/>
        <v>44</v>
      </c>
      <c r="AK203" s="4">
        <f t="shared" si="1338"/>
        <v>45</v>
      </c>
      <c r="AL203" s="4">
        <f t="shared" si="1338"/>
        <v>46</v>
      </c>
      <c r="AM203" s="4">
        <f t="shared" si="1338"/>
        <v>47</v>
      </c>
      <c r="AN203" s="4">
        <f t="shared" si="1338"/>
        <v>48</v>
      </c>
      <c r="AO203">
        <f t="shared" si="1338"/>
        <v>49</v>
      </c>
      <c r="AP203" s="4">
        <f t="shared" si="1338"/>
        <v>50</v>
      </c>
      <c r="AQ203" s="4">
        <f t="shared" si="1338"/>
        <v>51</v>
      </c>
      <c r="AR203" s="4">
        <f t="shared" si="1338"/>
        <v>52</v>
      </c>
      <c r="AS203" s="4">
        <f t="shared" si="1338"/>
        <v>53</v>
      </c>
      <c r="AT203" s="4">
        <f t="shared" si="1338"/>
        <v>54</v>
      </c>
      <c r="AU203" s="4">
        <f t="shared" si="1338"/>
        <v>55</v>
      </c>
      <c r="AV203" s="4">
        <f t="shared" si="1338"/>
        <v>56</v>
      </c>
      <c r="AW203" s="4">
        <f t="shared" si="1338"/>
        <v>57</v>
      </c>
      <c r="AX203" s="4">
        <f t="shared" si="1338"/>
        <v>58</v>
      </c>
      <c r="AY203">
        <f t="shared" si="1338"/>
        <v>59</v>
      </c>
      <c r="AZ203" s="4">
        <f t="shared" si="1338"/>
        <v>60</v>
      </c>
      <c r="BA203" s="4">
        <f t="shared" si="1338"/>
        <v>61</v>
      </c>
      <c r="BB203" s="4">
        <f t="shared" si="1338"/>
        <v>62</v>
      </c>
      <c r="BC203" s="4">
        <f t="shared" si="1338"/>
        <v>63</v>
      </c>
      <c r="BD203" s="4">
        <f t="shared" si="1338"/>
        <v>64</v>
      </c>
      <c r="BE203" s="4">
        <f t="shared" si="1338"/>
        <v>65</v>
      </c>
      <c r="BF203" s="4">
        <f t="shared" si="1338"/>
        <v>66</v>
      </c>
      <c r="BG203" s="4">
        <f t="shared" si="1338"/>
        <v>67</v>
      </c>
      <c r="BH203" s="4">
        <f t="shared" si="1338"/>
        <v>68</v>
      </c>
      <c r="BI203">
        <f t="shared" si="1338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9">C212+2</f>
        <v>17.3</v>
      </c>
      <c r="E212" s="4">
        <f t="shared" si="1339"/>
        <v>19.3</v>
      </c>
      <c r="F212" s="4">
        <f t="shared" si="1339"/>
        <v>21.3</v>
      </c>
      <c r="G212" s="4">
        <f t="shared" si="1339"/>
        <v>23.3</v>
      </c>
      <c r="H212" s="4">
        <f t="shared" si="1339"/>
        <v>25.3</v>
      </c>
      <c r="I212" s="4">
        <f t="shared" si="1339"/>
        <v>27.3</v>
      </c>
      <c r="J212" s="15">
        <f t="shared" si="1339"/>
        <v>29.3</v>
      </c>
      <c r="K212">
        <f t="shared" si="1339"/>
        <v>31.3</v>
      </c>
      <c r="L212" s="4">
        <f t="shared" si="1339"/>
        <v>33.299999999999997</v>
      </c>
      <c r="M212" s="4">
        <f t="shared" si="1339"/>
        <v>35.299999999999997</v>
      </c>
      <c r="N212" s="4">
        <f t="shared" si="1339"/>
        <v>37.299999999999997</v>
      </c>
      <c r="O212" s="4">
        <f t="shared" si="1339"/>
        <v>39.299999999999997</v>
      </c>
      <c r="P212" s="4">
        <f t="shared" si="1339"/>
        <v>41.3</v>
      </c>
      <c r="Q212" s="4">
        <f t="shared" si="1339"/>
        <v>43.3</v>
      </c>
      <c r="R212" s="15">
        <f t="shared" si="1339"/>
        <v>45.3</v>
      </c>
      <c r="S212" s="4">
        <f t="shared" si="1339"/>
        <v>47.3</v>
      </c>
      <c r="T212" s="4">
        <f t="shared" si="1339"/>
        <v>49.3</v>
      </c>
      <c r="U212">
        <f t="shared" si="1339"/>
        <v>51.3</v>
      </c>
      <c r="V212" s="4">
        <f t="shared" si="1339"/>
        <v>53.3</v>
      </c>
      <c r="W212" s="4">
        <f t="shared" si="1339"/>
        <v>55.3</v>
      </c>
      <c r="X212" s="15">
        <f t="shared" si="1339"/>
        <v>57.3</v>
      </c>
      <c r="Y212" s="4">
        <f t="shared" si="1339"/>
        <v>59.3</v>
      </c>
      <c r="Z212" s="4">
        <f t="shared" si="1339"/>
        <v>61.3</v>
      </c>
      <c r="AA212" s="4">
        <f t="shared" si="1339"/>
        <v>63.3</v>
      </c>
      <c r="AB212" s="4">
        <f t="shared" si="1339"/>
        <v>65.3</v>
      </c>
      <c r="AC212" s="4">
        <f t="shared" si="1339"/>
        <v>67.3</v>
      </c>
      <c r="AD212" s="15">
        <f t="shared" si="1339"/>
        <v>69.3</v>
      </c>
      <c r="AE212">
        <f t="shared" si="1339"/>
        <v>71.3</v>
      </c>
      <c r="AF212" s="4">
        <f t="shared" si="1339"/>
        <v>73.3</v>
      </c>
      <c r="AG212" s="4">
        <f t="shared" si="1339"/>
        <v>75.3</v>
      </c>
      <c r="AH212" s="4">
        <f t="shared" si="1339"/>
        <v>77.3</v>
      </c>
      <c r="AI212" s="4">
        <f t="shared" si="1339"/>
        <v>79.3</v>
      </c>
      <c r="AJ212" s="4">
        <f t="shared" si="1339"/>
        <v>81.3</v>
      </c>
      <c r="AK212" s="4">
        <f t="shared" si="1339"/>
        <v>83.3</v>
      </c>
      <c r="AL212" s="4">
        <f t="shared" si="1339"/>
        <v>85.3</v>
      </c>
      <c r="AM212" s="4">
        <f t="shared" si="1339"/>
        <v>87.3</v>
      </c>
      <c r="AN212" s="4">
        <f t="shared" si="1339"/>
        <v>89.3</v>
      </c>
      <c r="AO212">
        <f t="shared" si="1339"/>
        <v>91.3</v>
      </c>
      <c r="AP212" s="4">
        <f t="shared" si="1339"/>
        <v>93.3</v>
      </c>
      <c r="AQ212" s="4">
        <f t="shared" si="1339"/>
        <v>95.3</v>
      </c>
      <c r="AR212" s="4">
        <f t="shared" si="1339"/>
        <v>97.3</v>
      </c>
      <c r="AS212" s="4">
        <f t="shared" si="1339"/>
        <v>99.3</v>
      </c>
      <c r="AT212" s="8">
        <f t="shared" si="1339"/>
        <v>101.3</v>
      </c>
      <c r="AU212" s="8">
        <f t="shared" si="1339"/>
        <v>103.3</v>
      </c>
      <c r="AV212" s="8">
        <f t="shared" si="1339"/>
        <v>105.3</v>
      </c>
      <c r="AW212" s="8">
        <f t="shared" si="1339"/>
        <v>107.3</v>
      </c>
      <c r="AX212" s="8">
        <f t="shared" si="1339"/>
        <v>109.3</v>
      </c>
      <c r="AY212" s="3">
        <f t="shared" si="1339"/>
        <v>111.3</v>
      </c>
      <c r="AZ212" s="8">
        <f t="shared" si="1339"/>
        <v>113.3</v>
      </c>
      <c r="BA212" s="8">
        <f t="shared" si="1339"/>
        <v>115.3</v>
      </c>
      <c r="BB212" s="8">
        <f t="shared" si="1339"/>
        <v>117.3</v>
      </c>
      <c r="BC212" s="8">
        <f t="shared" si="1339"/>
        <v>119.3</v>
      </c>
      <c r="BD212" s="8">
        <f t="shared" si="1339"/>
        <v>121.3</v>
      </c>
      <c r="BE212" s="8">
        <f t="shared" si="1339"/>
        <v>123.3</v>
      </c>
      <c r="BF212" s="8">
        <f t="shared" si="1339"/>
        <v>125.3</v>
      </c>
      <c r="BG212" s="8">
        <f t="shared" si="1339"/>
        <v>127.3</v>
      </c>
      <c r="BH212" s="8">
        <f t="shared" si="1339"/>
        <v>129.30000000000001</v>
      </c>
      <c r="BI212" s="3">
        <f t="shared" si="1339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40">E213</f>
        <v>3</v>
      </c>
      <c r="G213" s="4">
        <f t="shared" ref="G213" si="1341">F213+1</f>
        <v>4</v>
      </c>
      <c r="H213" s="4">
        <f t="shared" ref="H213" si="1342">G213</f>
        <v>4</v>
      </c>
      <c r="I213" s="4">
        <f t="shared" ref="I213" si="1343">H213+1</f>
        <v>5</v>
      </c>
      <c r="J213" s="15">
        <f t="shared" ref="J213" si="1344">I213</f>
        <v>5</v>
      </c>
      <c r="K213" s="4">
        <f t="shared" ref="K213" si="1345">J213+1</f>
        <v>6</v>
      </c>
      <c r="L213" s="4">
        <f t="shared" ref="L213" si="1346">K213</f>
        <v>6</v>
      </c>
      <c r="M213" s="4">
        <f t="shared" ref="M213" si="1347">L213+1</f>
        <v>7</v>
      </c>
      <c r="N213" s="4">
        <f t="shared" ref="N213" si="1348">M213</f>
        <v>7</v>
      </c>
      <c r="O213" s="4">
        <f t="shared" ref="O213" si="1349">N213+1</f>
        <v>8</v>
      </c>
      <c r="P213" s="4">
        <f t="shared" ref="P213" si="1350">O213</f>
        <v>8</v>
      </c>
      <c r="Q213" s="4">
        <f t="shared" ref="Q213" si="1351">P213+1</f>
        <v>9</v>
      </c>
      <c r="R213" s="15">
        <f t="shared" ref="R213" si="1352">Q213</f>
        <v>9</v>
      </c>
      <c r="S213" s="4">
        <f t="shared" ref="S213" si="1353">R213+1</f>
        <v>10</v>
      </c>
      <c r="T213" s="4">
        <f t="shared" ref="T213" si="1354">S213</f>
        <v>10</v>
      </c>
      <c r="U213" s="4">
        <f t="shared" ref="U213" si="1355">T213+1</f>
        <v>11</v>
      </c>
      <c r="V213" s="4">
        <f t="shared" ref="V213" si="1356">U213</f>
        <v>11</v>
      </c>
      <c r="W213" s="4">
        <f t="shared" ref="W213" si="1357">V213+1</f>
        <v>12</v>
      </c>
      <c r="X213" s="15">
        <f t="shared" ref="X213" si="1358">W213</f>
        <v>12</v>
      </c>
      <c r="Y213" s="4">
        <f t="shared" ref="Y213" si="1359">X213+1</f>
        <v>13</v>
      </c>
      <c r="Z213" s="4">
        <f t="shared" ref="Z213" si="1360">Y213</f>
        <v>13</v>
      </c>
      <c r="AA213" s="4">
        <f t="shared" ref="AA213" si="1361">Z213+1</f>
        <v>14</v>
      </c>
      <c r="AB213" s="4">
        <f t="shared" ref="AB213" si="1362">AA213</f>
        <v>14</v>
      </c>
      <c r="AC213" s="4">
        <f t="shared" ref="AC213" si="1363">AB213+1</f>
        <v>15</v>
      </c>
      <c r="AD213" s="15">
        <f t="shared" ref="AD213" si="1364">AC213</f>
        <v>15</v>
      </c>
      <c r="AE213" s="4">
        <f t="shared" ref="AE213" si="1365">AD213+1</f>
        <v>16</v>
      </c>
      <c r="AF213" s="4">
        <f t="shared" ref="AF213" si="1366">AE213</f>
        <v>16</v>
      </c>
      <c r="AG213" s="4">
        <f t="shared" ref="AG213" si="1367">AF213+1</f>
        <v>17</v>
      </c>
      <c r="AH213" s="4">
        <f t="shared" ref="AH213" si="1368">AG213</f>
        <v>17</v>
      </c>
      <c r="AI213" s="4">
        <f t="shared" ref="AI213" si="1369">AH213+1</f>
        <v>18</v>
      </c>
      <c r="AJ213" s="4">
        <f t="shared" ref="AJ213" si="1370">AI213</f>
        <v>18</v>
      </c>
      <c r="AK213" s="4">
        <f t="shared" ref="AK213" si="1371">AJ213+1</f>
        <v>19</v>
      </c>
      <c r="AL213" s="4">
        <f t="shared" ref="AL213" si="1372">AK213</f>
        <v>19</v>
      </c>
      <c r="AM213" s="4">
        <f t="shared" ref="AM213" si="1373">AL213+1</f>
        <v>20</v>
      </c>
      <c r="AN213" s="4">
        <f t="shared" ref="AN213" si="1374">AM213</f>
        <v>20</v>
      </c>
      <c r="AO213" s="4">
        <f t="shared" ref="AO213" si="1375">AN213+1</f>
        <v>21</v>
      </c>
      <c r="AP213" s="4">
        <f t="shared" ref="AP213" si="1376">AO213</f>
        <v>21</v>
      </c>
      <c r="AQ213" s="4">
        <f t="shared" ref="AQ213" si="1377">AP213+1</f>
        <v>22</v>
      </c>
      <c r="AR213" s="4">
        <f t="shared" ref="AR213" si="1378">AQ213</f>
        <v>22</v>
      </c>
      <c r="AS213" s="4">
        <f t="shared" ref="AS213" si="1379">AR213+1</f>
        <v>23</v>
      </c>
      <c r="AT213" s="4">
        <f t="shared" ref="AT213" si="1380">AS213</f>
        <v>23</v>
      </c>
      <c r="AU213" s="4">
        <f t="shared" ref="AU213" si="1381">AT213+1</f>
        <v>24</v>
      </c>
      <c r="AV213" s="4">
        <f t="shared" ref="AV213" si="1382">AU213</f>
        <v>24</v>
      </c>
      <c r="AW213" s="4">
        <f t="shared" ref="AW213" si="1383">AV213+1</f>
        <v>25</v>
      </c>
      <c r="AX213" s="4">
        <f t="shared" ref="AX213" si="1384">AW213</f>
        <v>25</v>
      </c>
      <c r="AY213" s="4">
        <f t="shared" ref="AY213" si="1385">AX213+1</f>
        <v>26</v>
      </c>
      <c r="AZ213" s="4">
        <f t="shared" ref="AZ213" si="1386">AY213</f>
        <v>26</v>
      </c>
      <c r="BA213" s="4">
        <f t="shared" ref="BA213" si="1387">AZ213+1</f>
        <v>27</v>
      </c>
      <c r="BB213" s="4">
        <f t="shared" ref="BB213" si="1388">BA213</f>
        <v>27</v>
      </c>
      <c r="BC213" s="4">
        <f t="shared" ref="BC213" si="1389">BB213+1</f>
        <v>28</v>
      </c>
      <c r="BD213" s="4">
        <f t="shared" ref="BD213" si="1390">BC213</f>
        <v>28</v>
      </c>
      <c r="BE213" s="4">
        <f t="shared" ref="BE213" si="1391">BD213+1</f>
        <v>29</v>
      </c>
      <c r="BF213" s="4">
        <f t="shared" ref="BF213" si="1392">BE213</f>
        <v>29</v>
      </c>
      <c r="BG213" s="4">
        <f t="shared" ref="BG213" si="1393">BF213+1</f>
        <v>30</v>
      </c>
      <c r="BH213" s="4">
        <f t="shared" ref="BH213" si="1394">BG213</f>
        <v>30</v>
      </c>
      <c r="BI213" s="4">
        <f t="shared" ref="BI213" si="1395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6">C214+2</f>
        <v>8</v>
      </c>
      <c r="E214" s="4">
        <f t="shared" si="1396"/>
        <v>10</v>
      </c>
      <c r="F214" s="4">
        <f t="shared" si="1396"/>
        <v>12</v>
      </c>
      <c r="G214" s="4">
        <f t="shared" si="1396"/>
        <v>14</v>
      </c>
      <c r="H214" s="4">
        <f t="shared" si="1396"/>
        <v>16</v>
      </c>
      <c r="I214" s="4">
        <f t="shared" si="1396"/>
        <v>18</v>
      </c>
      <c r="J214" s="15">
        <f>I214+3</f>
        <v>21</v>
      </c>
      <c r="K214">
        <f>J214+3</f>
        <v>24</v>
      </c>
      <c r="L214">
        <f t="shared" ref="L214:Q214" si="1397">K214+3</f>
        <v>27</v>
      </c>
      <c r="M214">
        <f t="shared" si="1397"/>
        <v>30</v>
      </c>
      <c r="N214">
        <f t="shared" si="1397"/>
        <v>33</v>
      </c>
      <c r="O214">
        <f t="shared" si="1397"/>
        <v>36</v>
      </c>
      <c r="P214">
        <f t="shared" si="1397"/>
        <v>39</v>
      </c>
      <c r="Q214">
        <f t="shared" si="1397"/>
        <v>42</v>
      </c>
      <c r="R214" s="15">
        <f>Q214+4</f>
        <v>46</v>
      </c>
      <c r="S214" s="4">
        <f t="shared" ref="S214:W214" si="1398">R214+4</f>
        <v>50</v>
      </c>
      <c r="T214" s="4">
        <f t="shared" si="1398"/>
        <v>54</v>
      </c>
      <c r="U214">
        <f t="shared" si="1398"/>
        <v>58</v>
      </c>
      <c r="V214" s="4">
        <f t="shared" si="1398"/>
        <v>62</v>
      </c>
      <c r="W214" s="4">
        <f t="shared" si="1398"/>
        <v>66</v>
      </c>
      <c r="X214" s="15">
        <f>W214+5</f>
        <v>71</v>
      </c>
      <c r="Y214" s="4">
        <f>X214+5</f>
        <v>76</v>
      </c>
      <c r="Z214" s="4">
        <f t="shared" ref="Z214:BI214" si="1399">Y214+5</f>
        <v>81</v>
      </c>
      <c r="AA214" s="4">
        <f t="shared" si="1399"/>
        <v>86</v>
      </c>
      <c r="AB214" s="4">
        <f t="shared" si="1399"/>
        <v>91</v>
      </c>
      <c r="AC214" s="4">
        <f t="shared" si="1399"/>
        <v>96</v>
      </c>
      <c r="AD214" s="4">
        <f t="shared" si="1399"/>
        <v>101</v>
      </c>
      <c r="AE214" s="4">
        <f t="shared" si="1399"/>
        <v>106</v>
      </c>
      <c r="AF214" s="4">
        <f t="shared" si="1399"/>
        <v>111</v>
      </c>
      <c r="AG214" s="4">
        <f t="shared" si="1399"/>
        <v>116</v>
      </c>
      <c r="AH214" s="4">
        <f t="shared" si="1399"/>
        <v>121</v>
      </c>
      <c r="AI214" s="4">
        <f t="shared" si="1399"/>
        <v>126</v>
      </c>
      <c r="AJ214" s="4">
        <f t="shared" si="1399"/>
        <v>131</v>
      </c>
      <c r="AK214" s="4">
        <f t="shared" si="1399"/>
        <v>136</v>
      </c>
      <c r="AL214" s="4">
        <f t="shared" si="1399"/>
        <v>141</v>
      </c>
      <c r="AM214" s="4">
        <f t="shared" si="1399"/>
        <v>146</v>
      </c>
      <c r="AN214" s="4">
        <f t="shared" si="1399"/>
        <v>151</v>
      </c>
      <c r="AO214" s="4">
        <f t="shared" si="1399"/>
        <v>156</v>
      </c>
      <c r="AP214" s="4">
        <f t="shared" si="1399"/>
        <v>161</v>
      </c>
      <c r="AQ214" s="4">
        <f t="shared" si="1399"/>
        <v>166</v>
      </c>
      <c r="AR214" s="4">
        <f t="shared" si="1399"/>
        <v>171</v>
      </c>
      <c r="AS214" s="4">
        <f t="shared" si="1399"/>
        <v>176</v>
      </c>
      <c r="AT214" s="4">
        <f t="shared" si="1399"/>
        <v>181</v>
      </c>
      <c r="AU214" s="4">
        <f t="shared" si="1399"/>
        <v>186</v>
      </c>
      <c r="AV214" s="4">
        <f t="shared" si="1399"/>
        <v>191</v>
      </c>
      <c r="AW214" s="4">
        <f t="shared" si="1399"/>
        <v>196</v>
      </c>
      <c r="AX214" s="4">
        <f t="shared" si="1399"/>
        <v>201</v>
      </c>
      <c r="AY214" s="4">
        <f t="shared" si="1399"/>
        <v>206</v>
      </c>
      <c r="AZ214" s="4">
        <f t="shared" si="1399"/>
        <v>211</v>
      </c>
      <c r="BA214" s="4">
        <f t="shared" si="1399"/>
        <v>216</v>
      </c>
      <c r="BB214" s="4">
        <f t="shared" si="1399"/>
        <v>221</v>
      </c>
      <c r="BC214" s="4">
        <f t="shared" si="1399"/>
        <v>226</v>
      </c>
      <c r="BD214" s="4">
        <f t="shared" si="1399"/>
        <v>231</v>
      </c>
      <c r="BE214" s="4">
        <f t="shared" si="1399"/>
        <v>236</v>
      </c>
      <c r="BF214" s="4">
        <f t="shared" si="1399"/>
        <v>241</v>
      </c>
      <c r="BG214" s="4">
        <f t="shared" si="1399"/>
        <v>246</v>
      </c>
      <c r="BH214" s="4">
        <f t="shared" si="1399"/>
        <v>251</v>
      </c>
      <c r="BI214" s="4">
        <f t="shared" si="1399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400">C215+0.5</f>
        <v>2</v>
      </c>
      <c r="E215" s="4">
        <f t="shared" si="1400"/>
        <v>2.5</v>
      </c>
      <c r="F215" s="4">
        <f t="shared" si="1400"/>
        <v>3</v>
      </c>
      <c r="G215" s="4">
        <f t="shared" si="1400"/>
        <v>3.5</v>
      </c>
      <c r="H215" s="4">
        <f t="shared" si="1400"/>
        <v>4</v>
      </c>
      <c r="I215" s="4">
        <f t="shared" si="1400"/>
        <v>4.5</v>
      </c>
      <c r="J215" s="4">
        <f t="shared" si="1400"/>
        <v>5</v>
      </c>
      <c r="K215" s="4">
        <f t="shared" si="1400"/>
        <v>5.5</v>
      </c>
      <c r="L215" s="4">
        <f t="shared" si="1400"/>
        <v>6</v>
      </c>
      <c r="M215" s="4">
        <f t="shared" si="1400"/>
        <v>6.5</v>
      </c>
      <c r="N215" s="4">
        <f t="shared" si="1400"/>
        <v>7</v>
      </c>
      <c r="O215" s="4">
        <f t="shared" si="1400"/>
        <v>7.5</v>
      </c>
      <c r="P215" s="4">
        <f t="shared" si="1400"/>
        <v>8</v>
      </c>
      <c r="Q215" s="4">
        <f t="shared" si="1400"/>
        <v>8.5</v>
      </c>
      <c r="R215" s="4">
        <f t="shared" si="1400"/>
        <v>9</v>
      </c>
      <c r="S215" s="4">
        <f t="shared" si="1400"/>
        <v>9.5</v>
      </c>
      <c r="T215" s="4">
        <f t="shared" si="1400"/>
        <v>10</v>
      </c>
      <c r="U215" s="4">
        <f t="shared" si="1400"/>
        <v>10.5</v>
      </c>
      <c r="V215" s="4">
        <f t="shared" si="1400"/>
        <v>11</v>
      </c>
      <c r="W215" s="4">
        <f t="shared" si="1400"/>
        <v>11.5</v>
      </c>
      <c r="X215" s="4">
        <f t="shared" si="1400"/>
        <v>12</v>
      </c>
      <c r="Y215" s="4">
        <f t="shared" si="1400"/>
        <v>12.5</v>
      </c>
      <c r="Z215" s="4">
        <f t="shared" si="1400"/>
        <v>13</v>
      </c>
      <c r="AA215" s="4">
        <f t="shared" si="1400"/>
        <v>13.5</v>
      </c>
      <c r="AB215" s="4">
        <f t="shared" si="1400"/>
        <v>14</v>
      </c>
      <c r="AC215" s="4">
        <f t="shared" si="1400"/>
        <v>14.5</v>
      </c>
      <c r="AD215" s="4">
        <f t="shared" si="1400"/>
        <v>15</v>
      </c>
      <c r="AE215" s="4">
        <f t="shared" si="1400"/>
        <v>15.5</v>
      </c>
      <c r="AF215" s="4">
        <f t="shared" si="1400"/>
        <v>16</v>
      </c>
      <c r="AG215" s="4">
        <f t="shared" si="1400"/>
        <v>16.5</v>
      </c>
      <c r="AH215" s="4">
        <f t="shared" si="1400"/>
        <v>17</v>
      </c>
      <c r="AI215" s="4">
        <f t="shared" si="1400"/>
        <v>17.5</v>
      </c>
      <c r="AJ215" s="4">
        <f t="shared" si="1400"/>
        <v>18</v>
      </c>
      <c r="AK215" s="4">
        <f t="shared" si="1400"/>
        <v>18.5</v>
      </c>
      <c r="AL215" s="4">
        <f t="shared" si="1400"/>
        <v>19</v>
      </c>
      <c r="AM215" s="4">
        <f t="shared" si="1400"/>
        <v>19.5</v>
      </c>
      <c r="AN215" s="4">
        <f t="shared" si="1400"/>
        <v>20</v>
      </c>
      <c r="AO215" s="4">
        <f t="shared" si="1400"/>
        <v>20.5</v>
      </c>
      <c r="AP215" s="4">
        <f t="shared" si="1400"/>
        <v>21</v>
      </c>
      <c r="AQ215" s="4">
        <f t="shared" si="1400"/>
        <v>21.5</v>
      </c>
      <c r="AR215" s="4">
        <f t="shared" si="1400"/>
        <v>22</v>
      </c>
      <c r="AS215" s="4">
        <f t="shared" si="1400"/>
        <v>22.5</v>
      </c>
      <c r="AT215" s="4">
        <f t="shared" si="1400"/>
        <v>23</v>
      </c>
      <c r="AU215" s="4">
        <f t="shared" si="1400"/>
        <v>23.5</v>
      </c>
      <c r="AV215" s="4">
        <f t="shared" si="1400"/>
        <v>24</v>
      </c>
      <c r="AW215" s="4">
        <f t="shared" si="1400"/>
        <v>24.5</v>
      </c>
      <c r="AX215" s="4">
        <f t="shared" si="1400"/>
        <v>25</v>
      </c>
      <c r="AY215" s="4">
        <f t="shared" si="1400"/>
        <v>25.5</v>
      </c>
      <c r="AZ215" s="4">
        <f t="shared" si="1400"/>
        <v>26</v>
      </c>
      <c r="BA215" s="4">
        <f t="shared" si="1400"/>
        <v>26.5</v>
      </c>
      <c r="BB215" s="4">
        <f t="shared" si="1400"/>
        <v>27</v>
      </c>
      <c r="BC215" s="4">
        <f t="shared" si="1400"/>
        <v>27.5</v>
      </c>
      <c r="BD215" s="4">
        <f t="shared" si="1400"/>
        <v>28</v>
      </c>
      <c r="BE215" s="4">
        <f t="shared" si="1400"/>
        <v>28.5</v>
      </c>
      <c r="BF215" s="4">
        <f t="shared" si="1400"/>
        <v>29</v>
      </c>
      <c r="BG215" s="4">
        <f t="shared" si="1400"/>
        <v>29.5</v>
      </c>
      <c r="BH215" s="4">
        <f t="shared" si="1400"/>
        <v>30</v>
      </c>
      <c r="BI215" s="4">
        <f t="shared" si="1400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1">F219+1.4</f>
        <v>20</v>
      </c>
      <c r="H219" s="4">
        <f t="shared" ref="H219:I219" si="1402">G219+1.3</f>
        <v>21.3</v>
      </c>
      <c r="I219" s="4">
        <f t="shared" si="1402"/>
        <v>22.6</v>
      </c>
      <c r="J219" s="15">
        <f t="shared" ref="J219" si="1403">I219+1.4</f>
        <v>24</v>
      </c>
      <c r="K219">
        <f t="shared" ref="K219:L219" si="1404">J219+1.3</f>
        <v>25.3</v>
      </c>
      <c r="L219" s="4">
        <f t="shared" si="1404"/>
        <v>26.6</v>
      </c>
      <c r="M219" s="4">
        <f t="shared" ref="M219" si="1405">L219+1.4</f>
        <v>28</v>
      </c>
      <c r="N219" s="4">
        <f t="shared" ref="N219:O219" si="1406">M219+1.3</f>
        <v>29.3</v>
      </c>
      <c r="O219" s="4">
        <f t="shared" si="1406"/>
        <v>30.6</v>
      </c>
      <c r="P219" s="4">
        <f t="shared" ref="P219" si="1407">O219+1.4</f>
        <v>32</v>
      </c>
      <c r="Q219" s="4">
        <f t="shared" ref="Q219:R219" si="1408">P219+1.3</f>
        <v>33.299999999999997</v>
      </c>
      <c r="R219" s="15">
        <f t="shared" si="1408"/>
        <v>34.599999999999994</v>
      </c>
      <c r="S219" s="4">
        <f t="shared" ref="S219" si="1409">R219+1.4</f>
        <v>35.999999999999993</v>
      </c>
      <c r="T219" s="4">
        <f t="shared" ref="T219:U219" si="1410">S219+1.3</f>
        <v>37.29999999999999</v>
      </c>
      <c r="U219">
        <f t="shared" si="1410"/>
        <v>38.599999999999987</v>
      </c>
      <c r="V219" s="4">
        <f t="shared" ref="V219" si="1411">U219+1.4</f>
        <v>39.999999999999986</v>
      </c>
      <c r="W219" s="4">
        <f t="shared" ref="W219:X219" si="1412">V219+1.3</f>
        <v>41.299999999999983</v>
      </c>
      <c r="X219" s="15">
        <f t="shared" si="1412"/>
        <v>42.59999999999998</v>
      </c>
      <c r="Y219" s="4">
        <f t="shared" ref="Y219" si="1413">X219+1.4</f>
        <v>43.999999999999979</v>
      </c>
      <c r="Z219" s="4">
        <f t="shared" ref="Z219:AA219" si="1414">Y219+1.3</f>
        <v>45.299999999999976</v>
      </c>
      <c r="AA219" s="4">
        <f t="shared" si="1414"/>
        <v>46.599999999999973</v>
      </c>
      <c r="AB219" s="4">
        <f t="shared" ref="AB219" si="1415">AA219+1.4</f>
        <v>47.999999999999972</v>
      </c>
      <c r="AC219" s="4">
        <f t="shared" ref="AC219:AD219" si="1416">AB219+1.3</f>
        <v>49.299999999999969</v>
      </c>
      <c r="AD219" s="15">
        <f t="shared" si="1416"/>
        <v>50.599999999999966</v>
      </c>
      <c r="AE219">
        <f t="shared" ref="AE219" si="1417">AD219+1.4</f>
        <v>51.999999999999964</v>
      </c>
      <c r="AF219" s="4">
        <f t="shared" ref="AF219:AG219" si="1418">AE219+1.3</f>
        <v>53.299999999999962</v>
      </c>
      <c r="AG219" s="4">
        <f t="shared" si="1418"/>
        <v>54.599999999999959</v>
      </c>
      <c r="AH219" s="4">
        <f t="shared" ref="AH219" si="1419">AG219+1.4</f>
        <v>55.999999999999957</v>
      </c>
      <c r="AI219" s="4">
        <f t="shared" ref="AI219:AJ219" si="1420">AH219+1.3</f>
        <v>57.299999999999955</v>
      </c>
      <c r="AJ219" s="4">
        <f t="shared" si="1420"/>
        <v>58.599999999999952</v>
      </c>
      <c r="AK219" s="4">
        <f t="shared" ref="AK219" si="1421">AJ219+1.4</f>
        <v>59.99999999999995</v>
      </c>
      <c r="AL219" s="4">
        <f t="shared" ref="AL219:AM219" si="1422">AK219+1.3</f>
        <v>61.299999999999947</v>
      </c>
      <c r="AM219" s="4">
        <f t="shared" si="1422"/>
        <v>62.599999999999945</v>
      </c>
      <c r="AN219" s="4">
        <f t="shared" ref="AN219" si="1423">AM219+1.4</f>
        <v>63.999999999999943</v>
      </c>
      <c r="AO219">
        <f t="shared" ref="AO219:AP219" si="1424">AN219+1.3</f>
        <v>65.29999999999994</v>
      </c>
      <c r="AP219" s="4">
        <f t="shared" si="1424"/>
        <v>66.599999999999937</v>
      </c>
      <c r="AQ219" s="4">
        <f t="shared" ref="AQ219" si="1425">AP219+1.4</f>
        <v>67.999999999999943</v>
      </c>
      <c r="AR219" s="4">
        <f t="shared" ref="AR219:AS219" si="1426">AQ219+1.3</f>
        <v>69.29999999999994</v>
      </c>
      <c r="AS219" s="4">
        <f t="shared" si="1426"/>
        <v>70.599999999999937</v>
      </c>
      <c r="AT219" s="4">
        <f t="shared" ref="AT219" si="1427">AS219+1.4</f>
        <v>71.999999999999943</v>
      </c>
      <c r="AU219" s="4">
        <f t="shared" ref="AU219:AV219" si="1428">AT219+1.3</f>
        <v>73.29999999999994</v>
      </c>
      <c r="AV219" s="4">
        <f t="shared" si="1428"/>
        <v>74.599999999999937</v>
      </c>
      <c r="AW219" s="4">
        <f t="shared" ref="AW219" si="1429">AV219+1.4</f>
        <v>75.999999999999943</v>
      </c>
      <c r="AX219" s="4">
        <f t="shared" ref="AX219:AY219" si="1430">AW219+1.3</f>
        <v>77.29999999999994</v>
      </c>
      <c r="AY219">
        <f t="shared" si="1430"/>
        <v>78.599999999999937</v>
      </c>
      <c r="AZ219" s="4">
        <f t="shared" ref="AZ219" si="1431">AY219+1.4</f>
        <v>79.999999999999943</v>
      </c>
      <c r="BA219" s="4">
        <f t="shared" ref="BA219:BB219" si="1432">AZ219+1.3</f>
        <v>81.29999999999994</v>
      </c>
      <c r="BB219" s="4">
        <f t="shared" si="1432"/>
        <v>82.599999999999937</v>
      </c>
      <c r="BC219" s="4">
        <f t="shared" ref="BC219" si="1433">BB219+1.4</f>
        <v>83.999999999999943</v>
      </c>
      <c r="BD219" s="4">
        <f t="shared" ref="BD219:BE219" si="1434">BC219+1.3</f>
        <v>85.29999999999994</v>
      </c>
      <c r="BE219" s="4">
        <f t="shared" si="1434"/>
        <v>86.599999999999937</v>
      </c>
      <c r="BF219" s="4">
        <f t="shared" ref="BF219" si="1435">BE219+1.4</f>
        <v>87.999999999999943</v>
      </c>
      <c r="BG219" s="4">
        <f t="shared" ref="BG219:BH219" si="1436">BF219+1.3</f>
        <v>89.29999999999994</v>
      </c>
      <c r="BH219" s="4">
        <f t="shared" si="1436"/>
        <v>90.599999999999937</v>
      </c>
      <c r="BI219">
        <f t="shared" ref="BI219" si="1437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8">C220+1</f>
        <v>7</v>
      </c>
      <c r="E220" s="4">
        <f t="shared" si="1438"/>
        <v>8</v>
      </c>
      <c r="F220" s="4">
        <f t="shared" si="1438"/>
        <v>9</v>
      </c>
      <c r="G220" s="4">
        <f t="shared" si="1438"/>
        <v>10</v>
      </c>
      <c r="H220" s="4">
        <f t="shared" si="1438"/>
        <v>11</v>
      </c>
      <c r="I220" s="4">
        <f t="shared" si="1438"/>
        <v>12</v>
      </c>
      <c r="J220" s="15">
        <f t="shared" si="1438"/>
        <v>13</v>
      </c>
      <c r="K220" s="4">
        <f t="shared" si="1438"/>
        <v>14</v>
      </c>
      <c r="L220" s="4">
        <f t="shared" si="1438"/>
        <v>15</v>
      </c>
      <c r="M220" s="4">
        <f t="shared" si="1438"/>
        <v>16</v>
      </c>
      <c r="N220" s="4">
        <f t="shared" si="1438"/>
        <v>17</v>
      </c>
      <c r="O220" s="4">
        <f t="shared" si="1438"/>
        <v>18</v>
      </c>
      <c r="P220" s="4">
        <f t="shared" si="1438"/>
        <v>19</v>
      </c>
      <c r="Q220" s="4">
        <f t="shared" si="1438"/>
        <v>20</v>
      </c>
      <c r="R220" s="15">
        <f t="shared" si="1438"/>
        <v>21</v>
      </c>
      <c r="S220" s="4">
        <f t="shared" si="1438"/>
        <v>22</v>
      </c>
      <c r="T220" s="4">
        <f t="shared" si="1438"/>
        <v>23</v>
      </c>
      <c r="U220" s="4">
        <f t="shared" si="1438"/>
        <v>24</v>
      </c>
      <c r="V220" s="4">
        <f t="shared" si="1438"/>
        <v>25</v>
      </c>
      <c r="W220" s="4">
        <f t="shared" si="1438"/>
        <v>26</v>
      </c>
      <c r="X220" s="15">
        <f t="shared" si="1438"/>
        <v>27</v>
      </c>
      <c r="Y220" s="4">
        <f t="shared" si="1438"/>
        <v>28</v>
      </c>
      <c r="Z220" s="4">
        <f t="shared" si="1438"/>
        <v>29</v>
      </c>
      <c r="AA220" s="4">
        <f t="shared" si="1438"/>
        <v>30</v>
      </c>
      <c r="AB220" s="4">
        <f t="shared" si="1438"/>
        <v>31</v>
      </c>
      <c r="AC220" s="4">
        <f t="shared" si="1438"/>
        <v>32</v>
      </c>
      <c r="AD220" s="15">
        <f t="shared" si="1438"/>
        <v>33</v>
      </c>
      <c r="AE220" s="4">
        <f t="shared" si="1438"/>
        <v>34</v>
      </c>
      <c r="AF220" s="4">
        <f t="shared" si="1438"/>
        <v>35</v>
      </c>
      <c r="AG220" s="4">
        <f t="shared" si="1438"/>
        <v>36</v>
      </c>
      <c r="AH220" s="4">
        <f t="shared" si="1438"/>
        <v>37</v>
      </c>
      <c r="AI220" s="4">
        <f t="shared" si="1438"/>
        <v>38</v>
      </c>
      <c r="AJ220" s="4">
        <f t="shared" si="1438"/>
        <v>39</v>
      </c>
      <c r="AK220" s="4">
        <f t="shared" si="1438"/>
        <v>40</v>
      </c>
      <c r="AL220" s="4">
        <f t="shared" si="1438"/>
        <v>41</v>
      </c>
      <c r="AM220" s="4">
        <f t="shared" si="1438"/>
        <v>42</v>
      </c>
      <c r="AN220" s="4">
        <f t="shared" si="1438"/>
        <v>43</v>
      </c>
      <c r="AO220" s="4">
        <f t="shared" si="1438"/>
        <v>44</v>
      </c>
      <c r="AP220" s="4">
        <f t="shared" si="1438"/>
        <v>45</v>
      </c>
      <c r="AQ220" s="4">
        <f t="shared" si="1438"/>
        <v>46</v>
      </c>
      <c r="AR220" s="4">
        <f t="shared" si="1438"/>
        <v>47</v>
      </c>
      <c r="AS220" s="4">
        <f t="shared" si="1438"/>
        <v>48</v>
      </c>
      <c r="AT220" s="4">
        <f t="shared" si="1438"/>
        <v>49</v>
      </c>
      <c r="AU220" s="4">
        <f t="shared" si="1438"/>
        <v>50</v>
      </c>
      <c r="AV220" s="4">
        <f t="shared" si="1438"/>
        <v>51</v>
      </c>
      <c r="AW220" s="4">
        <f t="shared" si="1438"/>
        <v>52</v>
      </c>
      <c r="AX220" s="4">
        <f t="shared" si="1438"/>
        <v>53</v>
      </c>
      <c r="AY220" s="4">
        <f t="shared" si="1438"/>
        <v>54</v>
      </c>
      <c r="AZ220" s="4">
        <f t="shared" si="1438"/>
        <v>55</v>
      </c>
      <c r="BA220" s="4">
        <f t="shared" si="1438"/>
        <v>56</v>
      </c>
      <c r="BB220" s="4">
        <f t="shared" si="1438"/>
        <v>57</v>
      </c>
      <c r="BC220" s="4">
        <f t="shared" si="1438"/>
        <v>58</v>
      </c>
      <c r="BD220" s="4">
        <f t="shared" si="1438"/>
        <v>59</v>
      </c>
      <c r="BE220" s="4">
        <f t="shared" si="1438"/>
        <v>60</v>
      </c>
      <c r="BF220" s="4">
        <f t="shared" si="1438"/>
        <v>61</v>
      </c>
      <c r="BG220" s="4">
        <f t="shared" si="1438"/>
        <v>62</v>
      </c>
      <c r="BH220" s="4">
        <f t="shared" si="1438"/>
        <v>63</v>
      </c>
      <c r="BI220" s="4">
        <f t="shared" si="1438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9">C221+4</f>
        <v>33</v>
      </c>
      <c r="E221" s="4">
        <f t="shared" si="1439"/>
        <v>37</v>
      </c>
      <c r="F221" s="4">
        <f t="shared" si="1439"/>
        <v>41</v>
      </c>
      <c r="G221" s="4">
        <f t="shared" si="1439"/>
        <v>45</v>
      </c>
      <c r="H221" s="4">
        <f t="shared" si="1439"/>
        <v>49</v>
      </c>
      <c r="I221" s="4">
        <f t="shared" si="1439"/>
        <v>53</v>
      </c>
      <c r="J221" s="15">
        <f>I221+3</f>
        <v>56</v>
      </c>
      <c r="K221" s="4">
        <f t="shared" ref="K221:Q221" si="1440">J221+3</f>
        <v>59</v>
      </c>
      <c r="L221" s="4">
        <f t="shared" si="1440"/>
        <v>62</v>
      </c>
      <c r="M221" s="4">
        <f t="shared" si="1440"/>
        <v>65</v>
      </c>
      <c r="N221" s="4">
        <f t="shared" si="1440"/>
        <v>68</v>
      </c>
      <c r="O221" s="4">
        <f t="shared" si="1440"/>
        <v>71</v>
      </c>
      <c r="P221" s="4">
        <f t="shared" si="1440"/>
        <v>74</v>
      </c>
      <c r="Q221" s="4">
        <f t="shared" si="1440"/>
        <v>77</v>
      </c>
      <c r="R221" s="15">
        <f>Q221+2</f>
        <v>79</v>
      </c>
      <c r="S221" s="4">
        <f t="shared" ref="S221:W221" si="1441">R221+2</f>
        <v>81</v>
      </c>
      <c r="T221" s="4">
        <f t="shared" si="1441"/>
        <v>83</v>
      </c>
      <c r="U221" s="4">
        <f t="shared" si="1441"/>
        <v>85</v>
      </c>
      <c r="V221" s="4">
        <f t="shared" si="1441"/>
        <v>87</v>
      </c>
      <c r="W221" s="4">
        <f t="shared" si="1441"/>
        <v>89</v>
      </c>
      <c r="X221" s="15">
        <f>W221+1</f>
        <v>90</v>
      </c>
      <c r="Y221" s="4">
        <f t="shared" ref="Y221:AH221" si="1442">X221+1</f>
        <v>91</v>
      </c>
      <c r="Z221" s="4">
        <f t="shared" si="1442"/>
        <v>92</v>
      </c>
      <c r="AA221" s="4">
        <f t="shared" si="1442"/>
        <v>93</v>
      </c>
      <c r="AB221" s="4">
        <f t="shared" si="1442"/>
        <v>94</v>
      </c>
      <c r="AC221" s="4">
        <f t="shared" si="1442"/>
        <v>95</v>
      </c>
      <c r="AD221" s="15">
        <f t="shared" si="1442"/>
        <v>96</v>
      </c>
      <c r="AE221" s="4">
        <f t="shared" si="1442"/>
        <v>97</v>
      </c>
      <c r="AF221" s="4">
        <f t="shared" si="1442"/>
        <v>98</v>
      </c>
      <c r="AG221" s="4">
        <f t="shared" si="1442"/>
        <v>99</v>
      </c>
      <c r="AH221" s="4">
        <f t="shared" si="1442"/>
        <v>100</v>
      </c>
      <c r="AI221" s="4">
        <f>AH221</f>
        <v>100</v>
      </c>
      <c r="AJ221" s="4">
        <f t="shared" ref="AJ221:BI221" si="1443">AI221</f>
        <v>100</v>
      </c>
      <c r="AK221" s="4">
        <f t="shared" si="1443"/>
        <v>100</v>
      </c>
      <c r="AL221" s="4">
        <f t="shared" si="1443"/>
        <v>100</v>
      </c>
      <c r="AM221" s="4">
        <f t="shared" si="1443"/>
        <v>100</v>
      </c>
      <c r="AN221" s="4">
        <f t="shared" si="1443"/>
        <v>100</v>
      </c>
      <c r="AO221" s="4">
        <f t="shared" si="1443"/>
        <v>100</v>
      </c>
      <c r="AP221" s="4">
        <f t="shared" si="1443"/>
        <v>100</v>
      </c>
      <c r="AQ221" s="4">
        <f t="shared" si="1443"/>
        <v>100</v>
      </c>
      <c r="AR221" s="4">
        <f t="shared" si="1443"/>
        <v>100</v>
      </c>
      <c r="AS221" s="4">
        <f t="shared" si="1443"/>
        <v>100</v>
      </c>
      <c r="AT221" s="4">
        <f t="shared" si="1443"/>
        <v>100</v>
      </c>
      <c r="AU221" s="4">
        <f t="shared" si="1443"/>
        <v>100</v>
      </c>
      <c r="AV221" s="4">
        <f t="shared" si="1443"/>
        <v>100</v>
      </c>
      <c r="AW221" s="4">
        <f t="shared" si="1443"/>
        <v>100</v>
      </c>
      <c r="AX221" s="4">
        <f t="shared" si="1443"/>
        <v>100</v>
      </c>
      <c r="AY221" s="4">
        <f t="shared" si="1443"/>
        <v>100</v>
      </c>
      <c r="AZ221" s="4">
        <f t="shared" si="1443"/>
        <v>100</v>
      </c>
      <c r="BA221" s="4">
        <f t="shared" si="1443"/>
        <v>100</v>
      </c>
      <c r="BB221" s="4">
        <f t="shared" si="1443"/>
        <v>100</v>
      </c>
      <c r="BC221" s="4">
        <f t="shared" si="1443"/>
        <v>100</v>
      </c>
      <c r="BD221" s="4">
        <f t="shared" si="1443"/>
        <v>100</v>
      </c>
      <c r="BE221" s="4">
        <f t="shared" si="1443"/>
        <v>100</v>
      </c>
      <c r="BF221" s="4">
        <f t="shared" si="1443"/>
        <v>100</v>
      </c>
      <c r="BG221" s="4">
        <f t="shared" si="1443"/>
        <v>100</v>
      </c>
      <c r="BH221" s="4">
        <f t="shared" si="1443"/>
        <v>100</v>
      </c>
      <c r="BI221" s="4">
        <f t="shared" si="1443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4">F225+1.4</f>
        <v>20</v>
      </c>
      <c r="H225" s="4">
        <f t="shared" ref="H225:I225" si="1445">G225+1.3</f>
        <v>21.3</v>
      </c>
      <c r="I225" s="4">
        <f t="shared" si="1445"/>
        <v>22.6</v>
      </c>
      <c r="J225" s="15">
        <f t="shared" ref="J225" si="1446">I225+1.4</f>
        <v>24</v>
      </c>
      <c r="K225">
        <f t="shared" ref="K225:L225" si="1447">J225+1.3</f>
        <v>25.3</v>
      </c>
      <c r="L225" s="4">
        <f t="shared" si="1447"/>
        <v>26.6</v>
      </c>
      <c r="M225" s="4">
        <f t="shared" ref="M225" si="1448">L225+1.4</f>
        <v>28</v>
      </c>
      <c r="N225" s="4">
        <f t="shared" ref="N225:O225" si="1449">M225+1.3</f>
        <v>29.3</v>
      </c>
      <c r="O225" s="4">
        <f t="shared" si="1449"/>
        <v>30.6</v>
      </c>
      <c r="P225" s="4">
        <f t="shared" ref="P225" si="1450">O225+1.4</f>
        <v>32</v>
      </c>
      <c r="Q225" s="4">
        <f t="shared" ref="Q225:R225" si="1451">P225+1.3</f>
        <v>33.299999999999997</v>
      </c>
      <c r="R225" s="15">
        <f t="shared" si="1451"/>
        <v>34.599999999999994</v>
      </c>
      <c r="S225" s="4">
        <f t="shared" ref="S225" si="1452">R225+1.4</f>
        <v>35.999999999999993</v>
      </c>
      <c r="T225" s="4">
        <f t="shared" ref="T225:U225" si="1453">S225+1.3</f>
        <v>37.29999999999999</v>
      </c>
      <c r="U225">
        <f t="shared" si="1453"/>
        <v>38.599999999999987</v>
      </c>
      <c r="V225" s="4">
        <f t="shared" ref="V225" si="1454">U225+1.4</f>
        <v>39.999999999999986</v>
      </c>
      <c r="W225" s="4">
        <f t="shared" ref="W225:X225" si="1455">V225+1.3</f>
        <v>41.299999999999983</v>
      </c>
      <c r="X225" s="15">
        <f t="shared" si="1455"/>
        <v>42.59999999999998</v>
      </c>
      <c r="Y225" s="4">
        <f t="shared" ref="Y225" si="1456">X225+1.4</f>
        <v>43.999999999999979</v>
      </c>
      <c r="Z225" s="4">
        <f t="shared" ref="Z225:AA225" si="1457">Y225+1.3</f>
        <v>45.299999999999976</v>
      </c>
      <c r="AA225" s="4">
        <f t="shared" si="1457"/>
        <v>46.599999999999973</v>
      </c>
      <c r="AB225" s="4">
        <f t="shared" ref="AB225" si="1458">AA225+1.4</f>
        <v>47.999999999999972</v>
      </c>
      <c r="AC225" s="4">
        <f t="shared" ref="AC225:AD225" si="1459">AB225+1.3</f>
        <v>49.299999999999969</v>
      </c>
      <c r="AD225" s="15">
        <f t="shared" si="1459"/>
        <v>50.599999999999966</v>
      </c>
      <c r="AE225">
        <f t="shared" ref="AE225" si="1460">AD225+1.4</f>
        <v>51.999999999999964</v>
      </c>
      <c r="AF225" s="4">
        <f t="shared" ref="AF225:AG225" si="1461">AE225+1.3</f>
        <v>53.299999999999962</v>
      </c>
      <c r="AG225" s="4">
        <f t="shared" si="1461"/>
        <v>54.599999999999959</v>
      </c>
      <c r="AH225" s="4">
        <f t="shared" ref="AH225" si="1462">AG225+1.4</f>
        <v>55.999999999999957</v>
      </c>
      <c r="AI225" s="4">
        <f t="shared" ref="AI225:AJ225" si="1463">AH225+1.3</f>
        <v>57.299999999999955</v>
      </c>
      <c r="AJ225" s="4">
        <f t="shared" si="1463"/>
        <v>58.599999999999952</v>
      </c>
      <c r="AK225" s="4">
        <f t="shared" ref="AK225" si="1464">AJ225+1.4</f>
        <v>59.99999999999995</v>
      </c>
      <c r="AL225" s="4">
        <f t="shared" ref="AL225:AM225" si="1465">AK225+1.3</f>
        <v>61.299999999999947</v>
      </c>
      <c r="AM225" s="4">
        <f t="shared" si="1465"/>
        <v>62.599999999999945</v>
      </c>
      <c r="AN225" s="4">
        <f t="shared" ref="AN225" si="1466">AM225+1.4</f>
        <v>63.999999999999943</v>
      </c>
      <c r="AO225">
        <f t="shared" ref="AO225:AP225" si="1467">AN225+1.3</f>
        <v>65.29999999999994</v>
      </c>
      <c r="AP225" s="4">
        <f t="shared" si="1467"/>
        <v>66.599999999999937</v>
      </c>
      <c r="AQ225" s="4">
        <f t="shared" ref="AQ225" si="1468">AP225+1.4</f>
        <v>67.999999999999943</v>
      </c>
      <c r="AR225" s="4">
        <f t="shared" ref="AR225:AS225" si="1469">AQ225+1.3</f>
        <v>69.29999999999994</v>
      </c>
      <c r="AS225" s="4">
        <f t="shared" si="1469"/>
        <v>70.599999999999937</v>
      </c>
      <c r="AT225" s="4">
        <f t="shared" ref="AT225" si="1470">AS225+1.4</f>
        <v>71.999999999999943</v>
      </c>
      <c r="AU225" s="4">
        <f t="shared" ref="AU225:AV225" si="1471">AT225+1.3</f>
        <v>73.29999999999994</v>
      </c>
      <c r="AV225" s="4">
        <f t="shared" si="1471"/>
        <v>74.599999999999937</v>
      </c>
      <c r="AW225" s="4">
        <f t="shared" ref="AW225" si="1472">AV225+1.4</f>
        <v>75.999999999999943</v>
      </c>
      <c r="AX225" s="4">
        <f t="shared" ref="AX225:AY225" si="1473">AW225+1.3</f>
        <v>77.29999999999994</v>
      </c>
      <c r="AY225">
        <f t="shared" si="1473"/>
        <v>78.599999999999937</v>
      </c>
      <c r="AZ225" s="4">
        <f t="shared" ref="AZ225" si="1474">AY225+1.4</f>
        <v>79.999999999999943</v>
      </c>
      <c r="BA225" s="4">
        <f t="shared" ref="BA225:BB225" si="1475">AZ225+1.3</f>
        <v>81.29999999999994</v>
      </c>
      <c r="BB225" s="4">
        <f t="shared" si="1475"/>
        <v>82.599999999999937</v>
      </c>
      <c r="BC225" s="4">
        <f t="shared" ref="BC225" si="1476">BB225+1.4</f>
        <v>83.999999999999943</v>
      </c>
      <c r="BD225" s="4">
        <f t="shared" ref="BD225:BE225" si="1477">BC225+1.3</f>
        <v>85.29999999999994</v>
      </c>
      <c r="BE225" s="4">
        <f t="shared" si="1477"/>
        <v>86.599999999999937</v>
      </c>
      <c r="BF225" s="4">
        <f t="shared" ref="BF225" si="1478">BE225+1.4</f>
        <v>87.999999999999943</v>
      </c>
      <c r="BG225" s="4">
        <f t="shared" ref="BG225:BH225" si="1479">BF225+1.3</f>
        <v>89.29999999999994</v>
      </c>
      <c r="BH225" s="4">
        <f t="shared" si="1479"/>
        <v>90.599999999999937</v>
      </c>
      <c r="BI225">
        <f t="shared" ref="BI225" si="1480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1">C226+10</f>
        <v>90</v>
      </c>
      <c r="E226" s="4">
        <f t="shared" si="1481"/>
        <v>100</v>
      </c>
      <c r="F226" s="4">
        <f t="shared" si="1481"/>
        <v>110</v>
      </c>
      <c r="G226" s="4">
        <f t="shared" si="1481"/>
        <v>120</v>
      </c>
      <c r="H226" s="4">
        <f t="shared" si="1481"/>
        <v>130</v>
      </c>
      <c r="I226" s="4">
        <f t="shared" si="1481"/>
        <v>140</v>
      </c>
      <c r="J226" s="15">
        <f t="shared" si="1481"/>
        <v>150</v>
      </c>
      <c r="K226">
        <f t="shared" si="1481"/>
        <v>160</v>
      </c>
      <c r="L226" s="4">
        <f t="shared" si="1481"/>
        <v>170</v>
      </c>
      <c r="M226" s="4">
        <f t="shared" si="1481"/>
        <v>180</v>
      </c>
      <c r="N226" s="4">
        <f t="shared" si="1481"/>
        <v>190</v>
      </c>
      <c r="O226" s="4">
        <f t="shared" si="1481"/>
        <v>200</v>
      </c>
      <c r="P226" s="4">
        <f t="shared" si="1481"/>
        <v>210</v>
      </c>
      <c r="Q226" s="4">
        <f t="shared" si="1481"/>
        <v>220</v>
      </c>
      <c r="R226" s="15">
        <f t="shared" si="1481"/>
        <v>230</v>
      </c>
      <c r="S226" s="4">
        <f t="shared" si="1481"/>
        <v>240</v>
      </c>
      <c r="T226" s="4">
        <f t="shared" si="1481"/>
        <v>250</v>
      </c>
      <c r="U226">
        <f t="shared" si="1481"/>
        <v>260</v>
      </c>
      <c r="V226" s="4">
        <f t="shared" si="1481"/>
        <v>270</v>
      </c>
      <c r="W226" s="4">
        <f t="shared" si="1481"/>
        <v>280</v>
      </c>
      <c r="X226" s="15">
        <f t="shared" si="1481"/>
        <v>290</v>
      </c>
      <c r="Y226" s="4">
        <f t="shared" si="1481"/>
        <v>300</v>
      </c>
      <c r="Z226" s="4">
        <f t="shared" si="1481"/>
        <v>310</v>
      </c>
      <c r="AA226" s="4">
        <f t="shared" si="1481"/>
        <v>320</v>
      </c>
      <c r="AB226" s="4">
        <f t="shared" si="1481"/>
        <v>330</v>
      </c>
      <c r="AC226" s="4">
        <f t="shared" si="1481"/>
        <v>340</v>
      </c>
      <c r="AD226" s="15">
        <f t="shared" si="1481"/>
        <v>350</v>
      </c>
      <c r="AE226">
        <f t="shared" si="1481"/>
        <v>360</v>
      </c>
      <c r="AF226" s="4">
        <f t="shared" si="1481"/>
        <v>370</v>
      </c>
      <c r="AG226" s="4">
        <f t="shared" si="1481"/>
        <v>380</v>
      </c>
      <c r="AH226" s="4">
        <f t="shared" si="1481"/>
        <v>390</v>
      </c>
      <c r="AI226" s="4">
        <f t="shared" si="1481"/>
        <v>400</v>
      </c>
      <c r="AJ226" s="4">
        <f t="shared" si="1481"/>
        <v>410</v>
      </c>
      <c r="AK226" s="4">
        <f t="shared" si="1481"/>
        <v>420</v>
      </c>
      <c r="AL226" s="4">
        <f t="shared" si="1481"/>
        <v>430</v>
      </c>
      <c r="AM226" s="4">
        <f t="shared" si="1481"/>
        <v>440</v>
      </c>
      <c r="AN226" s="4">
        <f t="shared" si="1481"/>
        <v>450</v>
      </c>
      <c r="AO226">
        <f t="shared" si="1481"/>
        <v>460</v>
      </c>
      <c r="AP226" s="4">
        <f t="shared" si="1481"/>
        <v>470</v>
      </c>
      <c r="AQ226" s="4">
        <f t="shared" si="1481"/>
        <v>480</v>
      </c>
      <c r="AR226" s="4">
        <f t="shared" si="1481"/>
        <v>490</v>
      </c>
      <c r="AS226" s="4">
        <f t="shared" si="1481"/>
        <v>500</v>
      </c>
      <c r="AT226" s="4">
        <f t="shared" si="1481"/>
        <v>510</v>
      </c>
      <c r="AU226" s="4">
        <f t="shared" si="1481"/>
        <v>520</v>
      </c>
      <c r="AV226" s="4">
        <f t="shared" si="1481"/>
        <v>530</v>
      </c>
      <c r="AW226" s="4">
        <f t="shared" si="1481"/>
        <v>540</v>
      </c>
      <c r="AX226" s="4">
        <f t="shared" si="1481"/>
        <v>550</v>
      </c>
      <c r="AY226">
        <f t="shared" si="1481"/>
        <v>560</v>
      </c>
      <c r="AZ226" s="4">
        <f t="shared" si="1481"/>
        <v>570</v>
      </c>
      <c r="BA226" s="4">
        <f t="shared" si="1481"/>
        <v>580</v>
      </c>
      <c r="BB226" s="4">
        <f t="shared" si="1481"/>
        <v>590</v>
      </c>
      <c r="BC226" s="4">
        <f t="shared" si="1481"/>
        <v>600</v>
      </c>
      <c r="BD226" s="4">
        <f t="shared" si="1481"/>
        <v>610</v>
      </c>
      <c r="BE226" s="4">
        <f t="shared" si="1481"/>
        <v>620</v>
      </c>
      <c r="BF226" s="4">
        <f t="shared" si="1481"/>
        <v>630</v>
      </c>
      <c r="BG226" s="4">
        <f t="shared" si="1481"/>
        <v>640</v>
      </c>
      <c r="BH226" s="4">
        <f t="shared" si="1481"/>
        <v>650</v>
      </c>
      <c r="BI226">
        <f t="shared" si="1481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2">F230+1.4</f>
        <v>20</v>
      </c>
      <c r="H230" s="4">
        <f t="shared" ref="H230:I230" si="1483">G230+1.3</f>
        <v>21.3</v>
      </c>
      <c r="I230" s="4">
        <f t="shared" si="1483"/>
        <v>22.6</v>
      </c>
      <c r="J230" s="15">
        <f t="shared" ref="J230" si="1484">I230+1.4</f>
        <v>24</v>
      </c>
      <c r="K230">
        <f t="shared" ref="K230:L230" si="1485">J230+1.3</f>
        <v>25.3</v>
      </c>
      <c r="L230" s="4">
        <f t="shared" si="1485"/>
        <v>26.6</v>
      </c>
      <c r="M230" s="4">
        <f t="shared" ref="M230" si="1486">L230+1.4</f>
        <v>28</v>
      </c>
      <c r="N230" s="4">
        <f t="shared" ref="N230:O230" si="1487">M230+1.3</f>
        <v>29.3</v>
      </c>
      <c r="O230" s="4">
        <f t="shared" si="1487"/>
        <v>30.6</v>
      </c>
      <c r="P230" s="4">
        <f t="shared" ref="P230" si="1488">O230+1.4</f>
        <v>32</v>
      </c>
      <c r="Q230" s="4">
        <f t="shared" ref="Q230:R230" si="1489">P230+1.3</f>
        <v>33.299999999999997</v>
      </c>
      <c r="R230" s="15">
        <f t="shared" si="1489"/>
        <v>34.599999999999994</v>
      </c>
      <c r="S230" s="4">
        <f t="shared" ref="S230" si="1490">R230+1.4</f>
        <v>35.999999999999993</v>
      </c>
      <c r="T230" s="4">
        <f t="shared" ref="T230:U230" si="1491">S230+1.3</f>
        <v>37.29999999999999</v>
      </c>
      <c r="U230">
        <f t="shared" si="1491"/>
        <v>38.599999999999987</v>
      </c>
      <c r="V230" s="4">
        <f t="shared" ref="V230" si="1492">U230+1.4</f>
        <v>39.999999999999986</v>
      </c>
      <c r="W230" s="4">
        <f t="shared" ref="W230:X230" si="1493">V230+1.3</f>
        <v>41.299999999999983</v>
      </c>
      <c r="X230" s="15">
        <f t="shared" si="1493"/>
        <v>42.59999999999998</v>
      </c>
      <c r="Y230" s="4">
        <f t="shared" ref="Y230" si="1494">X230+1.4</f>
        <v>43.999999999999979</v>
      </c>
      <c r="Z230" s="4">
        <f t="shared" ref="Z230:AA230" si="1495">Y230+1.3</f>
        <v>45.299999999999976</v>
      </c>
      <c r="AA230" s="4">
        <f t="shared" si="1495"/>
        <v>46.599999999999973</v>
      </c>
      <c r="AB230" s="4">
        <f t="shared" ref="AB230" si="1496">AA230+1.4</f>
        <v>47.999999999999972</v>
      </c>
      <c r="AC230" s="4">
        <f t="shared" ref="AC230:AD230" si="1497">AB230+1.3</f>
        <v>49.299999999999969</v>
      </c>
      <c r="AD230" s="15">
        <f t="shared" si="1497"/>
        <v>50.599999999999966</v>
      </c>
      <c r="AE230">
        <f t="shared" ref="AE230" si="1498">AD230+1.4</f>
        <v>51.999999999999964</v>
      </c>
      <c r="AF230" s="4">
        <f t="shared" ref="AF230:AG230" si="1499">AE230+1.3</f>
        <v>53.299999999999962</v>
      </c>
      <c r="AG230" s="4">
        <f t="shared" si="1499"/>
        <v>54.599999999999959</v>
      </c>
      <c r="AH230" s="4">
        <f t="shared" ref="AH230" si="1500">AG230+1.4</f>
        <v>55.999999999999957</v>
      </c>
      <c r="AI230" s="4">
        <f t="shared" ref="AI230:AJ230" si="1501">AH230+1.3</f>
        <v>57.299999999999955</v>
      </c>
      <c r="AJ230" s="4">
        <f t="shared" si="1501"/>
        <v>58.599999999999952</v>
      </c>
      <c r="AK230" s="4">
        <f t="shared" ref="AK230" si="1502">AJ230+1.4</f>
        <v>59.99999999999995</v>
      </c>
      <c r="AL230" s="4">
        <f t="shared" ref="AL230:AM230" si="1503">AK230+1.3</f>
        <v>61.299999999999947</v>
      </c>
      <c r="AM230" s="4">
        <f t="shared" si="1503"/>
        <v>62.599999999999945</v>
      </c>
      <c r="AN230" s="4">
        <f t="shared" ref="AN230" si="1504">AM230+1.4</f>
        <v>63.999999999999943</v>
      </c>
      <c r="AO230">
        <f t="shared" ref="AO230:AP230" si="1505">AN230+1.3</f>
        <v>65.29999999999994</v>
      </c>
      <c r="AP230" s="4">
        <f t="shared" si="1505"/>
        <v>66.599999999999937</v>
      </c>
      <c r="AQ230" s="4">
        <f t="shared" ref="AQ230" si="1506">AP230+1.4</f>
        <v>67.999999999999943</v>
      </c>
      <c r="AR230" s="4">
        <f t="shared" ref="AR230:AS230" si="1507">AQ230+1.3</f>
        <v>69.29999999999994</v>
      </c>
      <c r="AS230" s="4">
        <f t="shared" si="1507"/>
        <v>70.599999999999937</v>
      </c>
      <c r="AT230" s="4">
        <f t="shared" ref="AT230" si="1508">AS230+1.4</f>
        <v>71.999999999999943</v>
      </c>
      <c r="AU230" s="4">
        <f t="shared" ref="AU230:AV230" si="1509">AT230+1.3</f>
        <v>73.29999999999994</v>
      </c>
      <c r="AV230" s="4">
        <f t="shared" si="1509"/>
        <v>74.599999999999937</v>
      </c>
      <c r="AW230" s="4">
        <f t="shared" ref="AW230" si="1510">AV230+1.4</f>
        <v>75.999999999999943</v>
      </c>
      <c r="AX230" s="4">
        <f t="shared" ref="AX230:AY230" si="1511">AW230+1.3</f>
        <v>77.29999999999994</v>
      </c>
      <c r="AY230">
        <f t="shared" si="1511"/>
        <v>78.599999999999937</v>
      </c>
      <c r="AZ230" s="4">
        <f t="shared" ref="AZ230" si="1512">AY230+1.4</f>
        <v>79.999999999999943</v>
      </c>
      <c r="BA230" s="4">
        <f t="shared" ref="BA230:BB230" si="1513">AZ230+1.3</f>
        <v>81.29999999999994</v>
      </c>
      <c r="BB230" s="4">
        <f t="shared" si="1513"/>
        <v>82.599999999999937</v>
      </c>
      <c r="BC230" s="4">
        <f t="shared" ref="BC230" si="1514">BB230+1.4</f>
        <v>83.999999999999943</v>
      </c>
      <c r="BD230" s="4">
        <f t="shared" ref="BD230:BE230" si="1515">BC230+1.3</f>
        <v>85.29999999999994</v>
      </c>
      <c r="BE230" s="4">
        <f t="shared" si="1515"/>
        <v>86.599999999999937</v>
      </c>
      <c r="BF230" s="4">
        <f t="shared" ref="BF230" si="1516">BE230+1.4</f>
        <v>87.999999999999943</v>
      </c>
      <c r="BG230" s="4">
        <f t="shared" ref="BG230:BH230" si="1517">BF230+1.3</f>
        <v>89.29999999999994</v>
      </c>
      <c r="BH230" s="4">
        <f t="shared" si="1517"/>
        <v>90.599999999999937</v>
      </c>
      <c r="BI230">
        <f t="shared" ref="BI230" si="1518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9">C231+1</f>
        <v>7</v>
      </c>
      <c r="E231" s="4">
        <f t="shared" si="1519"/>
        <v>8</v>
      </c>
      <c r="F231" s="4">
        <f t="shared" si="1519"/>
        <v>9</v>
      </c>
      <c r="G231" s="4">
        <f t="shared" si="1519"/>
        <v>10</v>
      </c>
      <c r="H231" s="4">
        <f t="shared" si="1519"/>
        <v>11</v>
      </c>
      <c r="I231" s="4">
        <f t="shared" si="1519"/>
        <v>12</v>
      </c>
      <c r="J231" s="15">
        <f t="shared" si="1519"/>
        <v>13</v>
      </c>
      <c r="K231" s="4">
        <f t="shared" si="1519"/>
        <v>14</v>
      </c>
      <c r="L231" s="4">
        <f t="shared" si="1519"/>
        <v>15</v>
      </c>
      <c r="M231" s="4">
        <f t="shared" si="1519"/>
        <v>16</v>
      </c>
      <c r="N231" s="4">
        <f t="shared" si="1519"/>
        <v>17</v>
      </c>
      <c r="O231" s="4">
        <f t="shared" si="1519"/>
        <v>18</v>
      </c>
      <c r="P231" s="4">
        <f t="shared" si="1519"/>
        <v>19</v>
      </c>
      <c r="Q231" s="4">
        <f t="shared" si="1519"/>
        <v>20</v>
      </c>
      <c r="R231" s="15">
        <f t="shared" si="1519"/>
        <v>21</v>
      </c>
      <c r="S231" s="4">
        <f t="shared" si="1519"/>
        <v>22</v>
      </c>
      <c r="T231" s="4">
        <f t="shared" si="1519"/>
        <v>23</v>
      </c>
      <c r="U231" s="4">
        <f t="shared" si="1519"/>
        <v>24</v>
      </c>
      <c r="V231" s="4">
        <f t="shared" si="1519"/>
        <v>25</v>
      </c>
      <c r="W231" s="4">
        <f t="shared" si="1519"/>
        <v>26</v>
      </c>
      <c r="X231" s="15">
        <f t="shared" si="1519"/>
        <v>27</v>
      </c>
      <c r="Y231" s="4">
        <f t="shared" si="1519"/>
        <v>28</v>
      </c>
      <c r="Z231" s="4">
        <f t="shared" si="1519"/>
        <v>29</v>
      </c>
      <c r="AA231" s="4">
        <f t="shared" si="1519"/>
        <v>30</v>
      </c>
      <c r="AB231" s="4">
        <f t="shared" si="1519"/>
        <v>31</v>
      </c>
      <c r="AC231" s="4">
        <f t="shared" si="1519"/>
        <v>32</v>
      </c>
      <c r="AD231" s="15">
        <f t="shared" si="1519"/>
        <v>33</v>
      </c>
      <c r="AE231" s="4">
        <f t="shared" si="1519"/>
        <v>34</v>
      </c>
      <c r="AF231" s="4">
        <f t="shared" si="1519"/>
        <v>35</v>
      </c>
      <c r="AG231" s="4">
        <f t="shared" si="1519"/>
        <v>36</v>
      </c>
      <c r="AH231" s="4">
        <f t="shared" si="1519"/>
        <v>37</v>
      </c>
      <c r="AI231" s="4">
        <f t="shared" si="1519"/>
        <v>38</v>
      </c>
      <c r="AJ231" s="4">
        <f t="shared" si="1519"/>
        <v>39</v>
      </c>
      <c r="AK231" s="4">
        <f t="shared" si="1519"/>
        <v>40</v>
      </c>
      <c r="AL231" s="4">
        <f t="shared" si="1519"/>
        <v>41</v>
      </c>
      <c r="AM231" s="4">
        <f t="shared" si="1519"/>
        <v>42</v>
      </c>
      <c r="AN231" s="4">
        <f t="shared" si="1519"/>
        <v>43</v>
      </c>
      <c r="AO231" s="4">
        <f t="shared" si="1519"/>
        <v>44</v>
      </c>
      <c r="AP231" s="4">
        <f t="shared" si="1519"/>
        <v>45</v>
      </c>
      <c r="AQ231" s="4">
        <f t="shared" si="1519"/>
        <v>46</v>
      </c>
      <c r="AR231" s="4">
        <f t="shared" si="1519"/>
        <v>47</v>
      </c>
      <c r="AS231" s="4">
        <f t="shared" si="1519"/>
        <v>48</v>
      </c>
      <c r="AT231" s="4">
        <f t="shared" si="1519"/>
        <v>49</v>
      </c>
      <c r="AU231" s="4">
        <f t="shared" si="1519"/>
        <v>50</v>
      </c>
      <c r="AV231" s="4">
        <f t="shared" si="1519"/>
        <v>51</v>
      </c>
      <c r="AW231" s="4">
        <f t="shared" si="1519"/>
        <v>52</v>
      </c>
      <c r="AX231" s="4">
        <f t="shared" si="1519"/>
        <v>53</v>
      </c>
      <c r="AY231" s="4">
        <f t="shared" si="1519"/>
        <v>54</v>
      </c>
      <c r="AZ231" s="4">
        <f t="shared" si="1519"/>
        <v>55</v>
      </c>
      <c r="BA231" s="4">
        <f t="shared" si="1519"/>
        <v>56</v>
      </c>
      <c r="BB231" s="4">
        <f t="shared" si="1519"/>
        <v>57</v>
      </c>
      <c r="BC231" s="4">
        <f t="shared" si="1519"/>
        <v>58</v>
      </c>
      <c r="BD231" s="4">
        <f t="shared" si="1519"/>
        <v>59</v>
      </c>
      <c r="BE231" s="4">
        <f t="shared" si="1519"/>
        <v>60</v>
      </c>
      <c r="BF231" s="4">
        <f t="shared" si="1519"/>
        <v>61</v>
      </c>
      <c r="BG231" s="4">
        <f t="shared" si="1519"/>
        <v>62</v>
      </c>
      <c r="BH231" s="4">
        <f t="shared" si="1519"/>
        <v>63</v>
      </c>
      <c r="BI231" s="4">
        <f t="shared" si="1519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20">C232+4</f>
        <v>33</v>
      </c>
      <c r="E232" s="4">
        <f t="shared" si="1520"/>
        <v>37</v>
      </c>
      <c r="F232" s="4">
        <f t="shared" si="1520"/>
        <v>41</v>
      </c>
      <c r="G232" s="4">
        <f t="shared" si="1520"/>
        <v>45</v>
      </c>
      <c r="H232" s="4">
        <f t="shared" si="1520"/>
        <v>49</v>
      </c>
      <c r="I232" s="4">
        <f t="shared" si="1520"/>
        <v>53</v>
      </c>
      <c r="J232" s="15">
        <f>I232+3</f>
        <v>56</v>
      </c>
      <c r="K232" s="4">
        <f t="shared" ref="K232:Q232" si="1521">J232+3</f>
        <v>59</v>
      </c>
      <c r="L232" s="4">
        <f t="shared" si="1521"/>
        <v>62</v>
      </c>
      <c r="M232" s="4">
        <f t="shared" si="1521"/>
        <v>65</v>
      </c>
      <c r="N232" s="4">
        <f t="shared" si="1521"/>
        <v>68</v>
      </c>
      <c r="O232" s="4">
        <f t="shared" si="1521"/>
        <v>71</v>
      </c>
      <c r="P232" s="4">
        <f t="shared" si="1521"/>
        <v>74</v>
      </c>
      <c r="Q232" s="4">
        <f t="shared" si="1521"/>
        <v>77</v>
      </c>
      <c r="R232" s="15">
        <f>Q232+2</f>
        <v>79</v>
      </c>
      <c r="S232" s="4">
        <f t="shared" ref="S232:W232" si="1522">R232+2</f>
        <v>81</v>
      </c>
      <c r="T232" s="4">
        <f t="shared" si="1522"/>
        <v>83</v>
      </c>
      <c r="U232" s="4">
        <f t="shared" si="1522"/>
        <v>85</v>
      </c>
      <c r="V232" s="4">
        <f t="shared" si="1522"/>
        <v>87</v>
      </c>
      <c r="W232" s="4">
        <f t="shared" si="1522"/>
        <v>89</v>
      </c>
      <c r="X232" s="15">
        <f>W232+1</f>
        <v>90</v>
      </c>
      <c r="Y232" s="4">
        <f t="shared" si="1519"/>
        <v>91</v>
      </c>
      <c r="Z232" s="4">
        <f t="shared" si="1519"/>
        <v>92</v>
      </c>
      <c r="AA232" s="4">
        <f t="shared" si="1519"/>
        <v>93</v>
      </c>
      <c r="AB232" s="4">
        <f t="shared" si="1519"/>
        <v>94</v>
      </c>
      <c r="AC232" s="4">
        <f t="shared" si="1519"/>
        <v>95</v>
      </c>
      <c r="AD232" s="15">
        <f t="shared" si="1519"/>
        <v>96</v>
      </c>
      <c r="AE232" s="4">
        <f t="shared" si="1519"/>
        <v>97</v>
      </c>
      <c r="AF232" s="4">
        <f t="shared" si="1519"/>
        <v>98</v>
      </c>
      <c r="AG232" s="4">
        <f t="shared" si="1519"/>
        <v>99</v>
      </c>
      <c r="AH232" s="4">
        <f t="shared" si="1519"/>
        <v>100</v>
      </c>
      <c r="AI232" s="4">
        <f>AH232</f>
        <v>100</v>
      </c>
      <c r="AJ232" s="4">
        <f t="shared" ref="AJ232:BI232" si="1523">AI232</f>
        <v>100</v>
      </c>
      <c r="AK232" s="4">
        <f t="shared" si="1523"/>
        <v>100</v>
      </c>
      <c r="AL232" s="4">
        <f t="shared" si="1523"/>
        <v>100</v>
      </c>
      <c r="AM232" s="4">
        <f t="shared" si="1523"/>
        <v>100</v>
      </c>
      <c r="AN232" s="4">
        <f t="shared" si="1523"/>
        <v>100</v>
      </c>
      <c r="AO232" s="4">
        <f t="shared" si="1523"/>
        <v>100</v>
      </c>
      <c r="AP232" s="4">
        <f t="shared" si="1523"/>
        <v>100</v>
      </c>
      <c r="AQ232" s="4">
        <f t="shared" si="1523"/>
        <v>100</v>
      </c>
      <c r="AR232" s="4">
        <f t="shared" si="1523"/>
        <v>100</v>
      </c>
      <c r="AS232" s="4">
        <f t="shared" si="1523"/>
        <v>100</v>
      </c>
      <c r="AT232" s="4">
        <f t="shared" si="1523"/>
        <v>100</v>
      </c>
      <c r="AU232" s="4">
        <f t="shared" si="1523"/>
        <v>100</v>
      </c>
      <c r="AV232" s="4">
        <f t="shared" si="1523"/>
        <v>100</v>
      </c>
      <c r="AW232" s="4">
        <f t="shared" si="1523"/>
        <v>100</v>
      </c>
      <c r="AX232" s="4">
        <f t="shared" si="1523"/>
        <v>100</v>
      </c>
      <c r="AY232" s="4">
        <f t="shared" si="1523"/>
        <v>100</v>
      </c>
      <c r="AZ232" s="4">
        <f t="shared" si="1523"/>
        <v>100</v>
      </c>
      <c r="BA232" s="4">
        <f t="shared" si="1523"/>
        <v>100</v>
      </c>
      <c r="BB232" s="4">
        <f t="shared" si="1523"/>
        <v>100</v>
      </c>
      <c r="BC232" s="4">
        <f t="shared" si="1523"/>
        <v>100</v>
      </c>
      <c r="BD232" s="4">
        <f t="shared" si="1523"/>
        <v>100</v>
      </c>
      <c r="BE232" s="4">
        <f t="shared" si="1523"/>
        <v>100</v>
      </c>
      <c r="BF232" s="4">
        <f t="shared" si="1523"/>
        <v>100</v>
      </c>
      <c r="BG232" s="4">
        <f t="shared" si="1523"/>
        <v>100</v>
      </c>
      <c r="BH232" s="4">
        <f t="shared" si="1523"/>
        <v>100</v>
      </c>
      <c r="BI232" s="4">
        <f t="shared" si="1523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4">F237+1.4</f>
        <v>20</v>
      </c>
      <c r="H237" s="4">
        <f t="shared" ref="H237:I237" si="1525">G237+1.3</f>
        <v>21.3</v>
      </c>
      <c r="I237" s="4">
        <f t="shared" si="1525"/>
        <v>22.6</v>
      </c>
      <c r="J237" s="15">
        <f t="shared" ref="J237" si="1526">I237+1.4</f>
        <v>24</v>
      </c>
      <c r="K237">
        <f t="shared" ref="K237:L237" si="1527">J237+1.3</f>
        <v>25.3</v>
      </c>
      <c r="L237" s="4">
        <f t="shared" si="1527"/>
        <v>26.6</v>
      </c>
      <c r="M237" s="4">
        <f t="shared" ref="M237" si="1528">L237+1.4</f>
        <v>28</v>
      </c>
      <c r="N237" s="4">
        <f t="shared" ref="N237:O237" si="1529">M237+1.3</f>
        <v>29.3</v>
      </c>
      <c r="O237" s="4">
        <f t="shared" si="1529"/>
        <v>30.6</v>
      </c>
      <c r="P237" s="4">
        <f t="shared" ref="P237" si="1530">O237+1.4</f>
        <v>32</v>
      </c>
      <c r="Q237" s="4">
        <f t="shared" ref="Q237:R237" si="1531">P237+1.3</f>
        <v>33.299999999999997</v>
      </c>
      <c r="R237" s="15">
        <f t="shared" si="1531"/>
        <v>34.599999999999994</v>
      </c>
      <c r="S237" s="4">
        <f t="shared" ref="S237" si="1532">R237+1.4</f>
        <v>35.999999999999993</v>
      </c>
      <c r="T237" s="4">
        <f t="shared" ref="T237:U237" si="1533">S237+1.3</f>
        <v>37.29999999999999</v>
      </c>
      <c r="U237">
        <f t="shared" si="1533"/>
        <v>38.599999999999987</v>
      </c>
      <c r="V237" s="4">
        <f t="shared" ref="V237" si="1534">U237+1.4</f>
        <v>39.999999999999986</v>
      </c>
      <c r="W237" s="4">
        <f t="shared" ref="W237:X237" si="1535">V237+1.3</f>
        <v>41.299999999999983</v>
      </c>
      <c r="X237" s="15">
        <f t="shared" si="1535"/>
        <v>42.59999999999998</v>
      </c>
      <c r="Y237" s="4">
        <f t="shared" ref="Y237" si="1536">X237+1.4</f>
        <v>43.999999999999979</v>
      </c>
      <c r="Z237" s="4">
        <f t="shared" ref="Z237:AA237" si="1537">Y237+1.3</f>
        <v>45.299999999999976</v>
      </c>
      <c r="AA237" s="4">
        <f t="shared" si="1537"/>
        <v>46.599999999999973</v>
      </c>
      <c r="AB237" s="4">
        <f t="shared" ref="AB237" si="1538">AA237+1.4</f>
        <v>47.999999999999972</v>
      </c>
      <c r="AC237" s="4">
        <f t="shared" ref="AC237:AD237" si="1539">AB237+1.3</f>
        <v>49.299999999999969</v>
      </c>
      <c r="AD237" s="15">
        <f t="shared" si="1539"/>
        <v>50.599999999999966</v>
      </c>
      <c r="AE237">
        <f t="shared" ref="AE237" si="1540">AD237+1.4</f>
        <v>51.999999999999964</v>
      </c>
      <c r="AF237" s="4">
        <f t="shared" ref="AF237:AG237" si="1541">AE237+1.3</f>
        <v>53.299999999999962</v>
      </c>
      <c r="AG237" s="4">
        <f t="shared" si="1541"/>
        <v>54.599999999999959</v>
      </c>
      <c r="AH237" s="4">
        <f t="shared" ref="AH237" si="1542">AG237+1.4</f>
        <v>55.999999999999957</v>
      </c>
      <c r="AI237" s="4">
        <f t="shared" ref="AI237:AJ237" si="1543">AH237+1.3</f>
        <v>57.299999999999955</v>
      </c>
      <c r="AJ237" s="4">
        <f t="shared" si="1543"/>
        <v>58.599999999999952</v>
      </c>
      <c r="AK237" s="4">
        <f t="shared" ref="AK237" si="1544">AJ237+1.4</f>
        <v>59.99999999999995</v>
      </c>
      <c r="AL237" s="4">
        <f t="shared" ref="AL237:AM237" si="1545">AK237+1.3</f>
        <v>61.299999999999947</v>
      </c>
      <c r="AM237" s="4">
        <f t="shared" si="1545"/>
        <v>62.599999999999945</v>
      </c>
      <c r="AN237" s="4">
        <f t="shared" ref="AN237" si="1546">AM237+1.4</f>
        <v>63.999999999999943</v>
      </c>
      <c r="AO237">
        <f t="shared" ref="AO237:AP237" si="1547">AN237+1.3</f>
        <v>65.29999999999994</v>
      </c>
      <c r="AP237" s="4">
        <f t="shared" si="1547"/>
        <v>66.599999999999937</v>
      </c>
      <c r="AQ237" s="4">
        <f t="shared" ref="AQ237" si="1548">AP237+1.4</f>
        <v>67.999999999999943</v>
      </c>
      <c r="AR237" s="4">
        <f t="shared" ref="AR237:AS237" si="1549">AQ237+1.3</f>
        <v>69.29999999999994</v>
      </c>
      <c r="AS237" s="4">
        <f t="shared" si="1549"/>
        <v>70.599999999999937</v>
      </c>
      <c r="AT237" s="4">
        <f t="shared" ref="AT237" si="1550">AS237+1.4</f>
        <v>71.999999999999943</v>
      </c>
      <c r="AU237" s="4">
        <f t="shared" ref="AU237:AV237" si="1551">AT237+1.3</f>
        <v>73.29999999999994</v>
      </c>
      <c r="AV237" s="4">
        <f t="shared" si="1551"/>
        <v>74.599999999999937</v>
      </c>
      <c r="AW237" s="4">
        <f t="shared" ref="AW237" si="1552">AV237+1.4</f>
        <v>75.999999999999943</v>
      </c>
      <c r="AX237" s="4">
        <f t="shared" ref="AX237:AY237" si="1553">AW237+1.3</f>
        <v>77.29999999999994</v>
      </c>
      <c r="AY237">
        <f t="shared" si="1553"/>
        <v>78.599999999999937</v>
      </c>
      <c r="AZ237" s="4">
        <f t="shared" ref="AZ237" si="1554">AY237+1.4</f>
        <v>79.999999999999943</v>
      </c>
      <c r="BA237" s="4">
        <f t="shared" ref="BA237:BB237" si="1555">AZ237+1.3</f>
        <v>81.29999999999994</v>
      </c>
      <c r="BB237" s="4">
        <f t="shared" si="1555"/>
        <v>82.599999999999937</v>
      </c>
      <c r="BC237" s="4">
        <f t="shared" ref="BC237" si="1556">BB237+1.4</f>
        <v>83.999999999999943</v>
      </c>
      <c r="BD237" s="4">
        <f t="shared" ref="BD237:BE237" si="1557">BC237+1.3</f>
        <v>85.29999999999994</v>
      </c>
      <c r="BE237" s="4">
        <f t="shared" si="1557"/>
        <v>86.599999999999937</v>
      </c>
      <c r="BF237" s="4">
        <f t="shared" ref="BF237" si="1558">BE237+1.4</f>
        <v>87.999999999999943</v>
      </c>
      <c r="BG237" s="4">
        <f t="shared" ref="BG237:BH237" si="1559">BF237+1.3</f>
        <v>89.29999999999994</v>
      </c>
      <c r="BH237" s="4">
        <f t="shared" si="1559"/>
        <v>90.599999999999937</v>
      </c>
      <c r="BI237">
        <f t="shared" ref="BI237" si="1560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1">C238+2</f>
        <v>29</v>
      </c>
      <c r="E238" s="4">
        <f t="shared" si="1561"/>
        <v>31</v>
      </c>
      <c r="F238" s="4">
        <f t="shared" si="1561"/>
        <v>33</v>
      </c>
      <c r="G238" s="4">
        <f t="shared" si="1561"/>
        <v>35</v>
      </c>
      <c r="H238" s="4">
        <f t="shared" si="1561"/>
        <v>37</v>
      </c>
      <c r="I238" s="4">
        <f t="shared" si="1561"/>
        <v>39</v>
      </c>
      <c r="J238" s="15">
        <f t="shared" si="1561"/>
        <v>41</v>
      </c>
      <c r="K238">
        <f t="shared" si="1561"/>
        <v>43</v>
      </c>
      <c r="L238" s="4">
        <f t="shared" si="1561"/>
        <v>45</v>
      </c>
      <c r="M238" s="4">
        <f t="shared" si="1561"/>
        <v>47</v>
      </c>
      <c r="N238" s="4">
        <f t="shared" si="1561"/>
        <v>49</v>
      </c>
      <c r="O238" s="4">
        <f t="shared" si="1561"/>
        <v>51</v>
      </c>
      <c r="P238" s="4">
        <f t="shared" si="1561"/>
        <v>53</v>
      </c>
      <c r="Q238" s="4">
        <f t="shared" si="1561"/>
        <v>55</v>
      </c>
      <c r="R238" s="15">
        <f t="shared" si="1561"/>
        <v>57</v>
      </c>
      <c r="S238" s="4">
        <f t="shared" si="1561"/>
        <v>59</v>
      </c>
      <c r="T238" s="4">
        <f t="shared" si="1561"/>
        <v>61</v>
      </c>
      <c r="U238">
        <f t="shared" si="1561"/>
        <v>63</v>
      </c>
      <c r="V238" s="4">
        <f t="shared" si="1561"/>
        <v>65</v>
      </c>
      <c r="W238" s="4">
        <f t="shared" si="1561"/>
        <v>67</v>
      </c>
      <c r="X238" s="15">
        <f>W238+1</f>
        <v>68</v>
      </c>
      <c r="Y238" s="4">
        <f t="shared" ref="Y238:BI238" si="1562">X238+1</f>
        <v>69</v>
      </c>
      <c r="Z238" s="4">
        <f t="shared" si="1562"/>
        <v>70</v>
      </c>
      <c r="AA238" s="4">
        <f t="shared" si="1562"/>
        <v>71</v>
      </c>
      <c r="AB238" s="4">
        <f t="shared" si="1562"/>
        <v>72</v>
      </c>
      <c r="AC238" s="4">
        <f t="shared" si="1562"/>
        <v>73</v>
      </c>
      <c r="AD238" s="15">
        <f t="shared" si="1562"/>
        <v>74</v>
      </c>
      <c r="AE238">
        <f t="shared" si="1562"/>
        <v>75</v>
      </c>
      <c r="AF238" s="4">
        <f t="shared" si="1562"/>
        <v>76</v>
      </c>
      <c r="AG238" s="4">
        <f t="shared" si="1562"/>
        <v>77</v>
      </c>
      <c r="AH238" s="4">
        <f t="shared" si="1562"/>
        <v>78</v>
      </c>
      <c r="AI238" s="4">
        <f t="shared" si="1562"/>
        <v>79</v>
      </c>
      <c r="AJ238" s="4">
        <f t="shared" si="1562"/>
        <v>80</v>
      </c>
      <c r="AK238" s="4">
        <f t="shared" si="1562"/>
        <v>81</v>
      </c>
      <c r="AL238" s="4">
        <f t="shared" si="1562"/>
        <v>82</v>
      </c>
      <c r="AM238" s="4">
        <f t="shared" si="1562"/>
        <v>83</v>
      </c>
      <c r="AN238" s="4">
        <f t="shared" si="1562"/>
        <v>84</v>
      </c>
      <c r="AO238">
        <f t="shared" si="1562"/>
        <v>85</v>
      </c>
      <c r="AP238" s="4">
        <f t="shared" si="1562"/>
        <v>86</v>
      </c>
      <c r="AQ238" s="4">
        <f t="shared" si="1562"/>
        <v>87</v>
      </c>
      <c r="AR238" s="4">
        <f t="shared" si="1562"/>
        <v>88</v>
      </c>
      <c r="AS238" s="4">
        <f t="shared" si="1562"/>
        <v>89</v>
      </c>
      <c r="AT238" s="4">
        <f t="shared" si="1562"/>
        <v>90</v>
      </c>
      <c r="AU238" s="4">
        <f t="shared" si="1562"/>
        <v>91</v>
      </c>
      <c r="AV238" s="4">
        <f t="shared" si="1562"/>
        <v>92</v>
      </c>
      <c r="AW238" s="4">
        <f t="shared" si="1562"/>
        <v>93</v>
      </c>
      <c r="AX238" s="4">
        <f t="shared" si="1562"/>
        <v>94</v>
      </c>
      <c r="AY238">
        <f t="shared" si="1562"/>
        <v>95</v>
      </c>
      <c r="AZ238" s="4">
        <f t="shared" si="1562"/>
        <v>96</v>
      </c>
      <c r="BA238" s="4">
        <f t="shared" si="1562"/>
        <v>97</v>
      </c>
      <c r="BB238" s="4">
        <f t="shared" si="1562"/>
        <v>98</v>
      </c>
      <c r="BC238" s="4">
        <f t="shared" si="1562"/>
        <v>99</v>
      </c>
      <c r="BD238" s="4">
        <f t="shared" si="1562"/>
        <v>100</v>
      </c>
      <c r="BE238" s="4">
        <f t="shared" si="1562"/>
        <v>101</v>
      </c>
      <c r="BF238" s="4">
        <f t="shared" si="1562"/>
        <v>102</v>
      </c>
      <c r="BG238" s="4">
        <f t="shared" si="1562"/>
        <v>103</v>
      </c>
      <c r="BH238" s="4">
        <f t="shared" si="1562"/>
        <v>104</v>
      </c>
      <c r="BI238">
        <f t="shared" si="1562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1"/>
        <v>29</v>
      </c>
      <c r="E239" s="4">
        <f t="shared" si="1561"/>
        <v>31</v>
      </c>
      <c r="F239" s="4">
        <f t="shared" si="1561"/>
        <v>33</v>
      </c>
      <c r="G239" s="4">
        <f t="shared" si="1561"/>
        <v>35</v>
      </c>
      <c r="H239" s="4">
        <f t="shared" si="1561"/>
        <v>37</v>
      </c>
      <c r="I239" s="4">
        <f t="shared" si="1561"/>
        <v>39</v>
      </c>
      <c r="J239" s="15">
        <f t="shared" si="1561"/>
        <v>41</v>
      </c>
      <c r="K239">
        <f t="shared" si="1561"/>
        <v>43</v>
      </c>
      <c r="L239" s="4">
        <f t="shared" si="1561"/>
        <v>45</v>
      </c>
      <c r="M239" s="4">
        <f t="shared" si="1561"/>
        <v>47</v>
      </c>
      <c r="N239" s="4">
        <f t="shared" si="1561"/>
        <v>49</v>
      </c>
      <c r="O239" s="4">
        <f t="shared" si="1561"/>
        <v>51</v>
      </c>
      <c r="P239" s="4">
        <f t="shared" si="1561"/>
        <v>53</v>
      </c>
      <c r="Q239" s="4">
        <f t="shared" si="1561"/>
        <v>55</v>
      </c>
      <c r="R239" s="15">
        <f t="shared" si="1561"/>
        <v>57</v>
      </c>
      <c r="S239" s="4">
        <f t="shared" si="1561"/>
        <v>59</v>
      </c>
      <c r="T239" s="4">
        <f t="shared" si="1561"/>
        <v>61</v>
      </c>
      <c r="U239">
        <f t="shared" si="1561"/>
        <v>63</v>
      </c>
      <c r="V239" s="4">
        <f t="shared" si="1561"/>
        <v>65</v>
      </c>
      <c r="W239" s="4">
        <f t="shared" si="1561"/>
        <v>67</v>
      </c>
      <c r="X239" s="15">
        <f>W239+1</f>
        <v>68</v>
      </c>
      <c r="Y239" s="4">
        <f t="shared" ref="Y239:BI239" si="1563">X239+1</f>
        <v>69</v>
      </c>
      <c r="Z239" s="4">
        <f t="shared" si="1563"/>
        <v>70</v>
      </c>
      <c r="AA239" s="4">
        <f t="shared" si="1563"/>
        <v>71</v>
      </c>
      <c r="AB239" s="4">
        <f t="shared" si="1563"/>
        <v>72</v>
      </c>
      <c r="AC239" s="4">
        <f t="shared" si="1563"/>
        <v>73</v>
      </c>
      <c r="AD239" s="15">
        <f t="shared" si="1563"/>
        <v>74</v>
      </c>
      <c r="AE239">
        <f t="shared" si="1563"/>
        <v>75</v>
      </c>
      <c r="AF239" s="4">
        <f t="shared" si="1563"/>
        <v>76</v>
      </c>
      <c r="AG239" s="4">
        <f t="shared" si="1563"/>
        <v>77</v>
      </c>
      <c r="AH239" s="4">
        <f t="shared" si="1563"/>
        <v>78</v>
      </c>
      <c r="AI239" s="4">
        <f t="shared" si="1563"/>
        <v>79</v>
      </c>
      <c r="AJ239" s="4">
        <f t="shared" si="1563"/>
        <v>80</v>
      </c>
      <c r="AK239" s="4">
        <f t="shared" si="1563"/>
        <v>81</v>
      </c>
      <c r="AL239" s="4">
        <f t="shared" si="1563"/>
        <v>82</v>
      </c>
      <c r="AM239" s="4">
        <f t="shared" si="1563"/>
        <v>83</v>
      </c>
      <c r="AN239" s="4">
        <f t="shared" si="1563"/>
        <v>84</v>
      </c>
      <c r="AO239">
        <f t="shared" si="1563"/>
        <v>85</v>
      </c>
      <c r="AP239" s="4">
        <f t="shared" si="1563"/>
        <v>86</v>
      </c>
      <c r="AQ239" s="4">
        <f t="shared" si="1563"/>
        <v>87</v>
      </c>
      <c r="AR239" s="4">
        <f t="shared" si="1563"/>
        <v>88</v>
      </c>
      <c r="AS239" s="4">
        <f t="shared" si="1563"/>
        <v>89</v>
      </c>
      <c r="AT239" s="4">
        <f t="shared" si="1563"/>
        <v>90</v>
      </c>
      <c r="AU239" s="4">
        <f t="shared" si="1563"/>
        <v>91</v>
      </c>
      <c r="AV239" s="4">
        <f t="shared" si="1563"/>
        <v>92</v>
      </c>
      <c r="AW239" s="4">
        <f t="shared" si="1563"/>
        <v>93</v>
      </c>
      <c r="AX239" s="4">
        <f t="shared" si="1563"/>
        <v>94</v>
      </c>
      <c r="AY239">
        <f t="shared" si="1563"/>
        <v>95</v>
      </c>
      <c r="AZ239" s="4">
        <f t="shared" si="1563"/>
        <v>96</v>
      </c>
      <c r="BA239" s="4">
        <f t="shared" si="1563"/>
        <v>97</v>
      </c>
      <c r="BB239" s="4">
        <f t="shared" si="1563"/>
        <v>98</v>
      </c>
      <c r="BC239" s="4">
        <f t="shared" si="1563"/>
        <v>99</v>
      </c>
      <c r="BD239" s="4">
        <f t="shared" si="1563"/>
        <v>100</v>
      </c>
      <c r="BE239" s="4">
        <f t="shared" si="1563"/>
        <v>101</v>
      </c>
      <c r="BF239" s="4">
        <f t="shared" si="1563"/>
        <v>102</v>
      </c>
      <c r="BG239" s="4">
        <f t="shared" si="1563"/>
        <v>103</v>
      </c>
      <c r="BH239" s="4">
        <f t="shared" si="1563"/>
        <v>104</v>
      </c>
      <c r="BI239">
        <f t="shared" si="1563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4">F243+1.4</f>
        <v>20</v>
      </c>
      <c r="H243" s="4">
        <f t="shared" ref="H243:I243" si="1565">G243+1.3</f>
        <v>21.3</v>
      </c>
      <c r="I243" s="4">
        <f t="shared" si="1565"/>
        <v>22.6</v>
      </c>
      <c r="J243" s="15">
        <f t="shared" ref="J243" si="1566">I243+1.4</f>
        <v>24</v>
      </c>
      <c r="K243">
        <f t="shared" ref="K243:L243" si="1567">J243+1.3</f>
        <v>25.3</v>
      </c>
      <c r="L243" s="4">
        <f t="shared" si="1567"/>
        <v>26.6</v>
      </c>
      <c r="M243" s="4">
        <f t="shared" ref="M243" si="1568">L243+1.4</f>
        <v>28</v>
      </c>
      <c r="N243" s="4">
        <f t="shared" ref="N243:O243" si="1569">M243+1.3</f>
        <v>29.3</v>
      </c>
      <c r="O243" s="4">
        <f t="shared" si="1569"/>
        <v>30.6</v>
      </c>
      <c r="P243" s="4">
        <f t="shared" ref="P243" si="1570">O243+1.4</f>
        <v>32</v>
      </c>
      <c r="Q243" s="4">
        <f t="shared" ref="Q243:R243" si="1571">P243+1.3</f>
        <v>33.299999999999997</v>
      </c>
      <c r="R243" s="15">
        <f t="shared" si="1571"/>
        <v>34.599999999999994</v>
      </c>
      <c r="S243" s="4">
        <f t="shared" ref="S243" si="1572">R243+1.4</f>
        <v>35.999999999999993</v>
      </c>
      <c r="T243" s="4">
        <f t="shared" ref="T243:U243" si="1573">S243+1.3</f>
        <v>37.29999999999999</v>
      </c>
      <c r="U243">
        <f t="shared" si="1573"/>
        <v>38.599999999999987</v>
      </c>
      <c r="V243" s="4">
        <f t="shared" ref="V243" si="1574">U243+1.4</f>
        <v>39.999999999999986</v>
      </c>
      <c r="W243" s="4">
        <f t="shared" ref="W243:X243" si="1575">V243+1.3</f>
        <v>41.299999999999983</v>
      </c>
      <c r="X243" s="15">
        <f t="shared" si="1575"/>
        <v>42.59999999999998</v>
      </c>
      <c r="Y243" s="4">
        <f t="shared" ref="Y243" si="1576">X243+1.4</f>
        <v>43.999999999999979</v>
      </c>
      <c r="Z243" s="4">
        <f t="shared" ref="Z243:AA243" si="1577">Y243+1.3</f>
        <v>45.299999999999976</v>
      </c>
      <c r="AA243" s="4">
        <f t="shared" si="1577"/>
        <v>46.599999999999973</v>
      </c>
      <c r="AB243" s="4">
        <f t="shared" ref="AB243" si="1578">AA243+1.4</f>
        <v>47.999999999999972</v>
      </c>
      <c r="AC243" s="4">
        <f t="shared" ref="AC243:AD243" si="1579">AB243+1.3</f>
        <v>49.299999999999969</v>
      </c>
      <c r="AD243" s="15">
        <f t="shared" si="1579"/>
        <v>50.599999999999966</v>
      </c>
      <c r="AE243">
        <f t="shared" ref="AE243" si="1580">AD243+1.4</f>
        <v>51.999999999999964</v>
      </c>
      <c r="AF243" s="4">
        <f t="shared" ref="AF243:AG243" si="1581">AE243+1.3</f>
        <v>53.299999999999962</v>
      </c>
      <c r="AG243" s="4">
        <f t="shared" si="1581"/>
        <v>54.599999999999959</v>
      </c>
      <c r="AH243" s="4">
        <f t="shared" ref="AH243" si="1582">AG243+1.4</f>
        <v>55.999999999999957</v>
      </c>
      <c r="AI243" s="4">
        <f t="shared" ref="AI243:AJ243" si="1583">AH243+1.3</f>
        <v>57.299999999999955</v>
      </c>
      <c r="AJ243" s="4">
        <f t="shared" si="1583"/>
        <v>58.599999999999952</v>
      </c>
      <c r="AK243" s="4">
        <f t="shared" ref="AK243" si="1584">AJ243+1.4</f>
        <v>59.99999999999995</v>
      </c>
      <c r="AL243" s="4">
        <f t="shared" ref="AL243:AM243" si="1585">AK243+1.3</f>
        <v>61.299999999999947</v>
      </c>
      <c r="AM243" s="4">
        <f t="shared" si="1585"/>
        <v>62.599999999999945</v>
      </c>
      <c r="AN243" s="4">
        <f t="shared" ref="AN243" si="1586">AM243+1.4</f>
        <v>63.999999999999943</v>
      </c>
      <c r="AO243">
        <f t="shared" ref="AO243:AP243" si="1587">AN243+1.3</f>
        <v>65.29999999999994</v>
      </c>
      <c r="AP243" s="4">
        <f t="shared" si="1587"/>
        <v>66.599999999999937</v>
      </c>
      <c r="AQ243" s="4">
        <f t="shared" ref="AQ243" si="1588">AP243+1.4</f>
        <v>67.999999999999943</v>
      </c>
      <c r="AR243" s="4">
        <f t="shared" ref="AR243:AS243" si="1589">AQ243+1.3</f>
        <v>69.29999999999994</v>
      </c>
      <c r="AS243" s="4">
        <f t="shared" si="1589"/>
        <v>70.599999999999937</v>
      </c>
      <c r="AT243" s="4">
        <f t="shared" ref="AT243" si="1590">AS243+1.4</f>
        <v>71.999999999999943</v>
      </c>
      <c r="AU243" s="4">
        <f t="shared" ref="AU243:AV243" si="1591">AT243+1.3</f>
        <v>73.29999999999994</v>
      </c>
      <c r="AV243" s="4">
        <f t="shared" si="1591"/>
        <v>74.599999999999937</v>
      </c>
      <c r="AW243" s="4">
        <f t="shared" ref="AW243" si="1592">AV243+1.4</f>
        <v>75.999999999999943</v>
      </c>
      <c r="AX243" s="4">
        <f t="shared" ref="AX243:AY243" si="1593">AW243+1.3</f>
        <v>77.29999999999994</v>
      </c>
      <c r="AY243">
        <f t="shared" si="1593"/>
        <v>78.599999999999937</v>
      </c>
      <c r="AZ243" s="4">
        <f t="shared" ref="AZ243" si="1594">AY243+1.4</f>
        <v>79.999999999999943</v>
      </c>
      <c r="BA243" s="4">
        <f t="shared" ref="BA243:BB243" si="1595">AZ243+1.3</f>
        <v>81.29999999999994</v>
      </c>
      <c r="BB243" s="4">
        <f t="shared" si="1595"/>
        <v>82.599999999999937</v>
      </c>
      <c r="BC243" s="4">
        <f t="shared" ref="BC243" si="1596">BB243+1.4</f>
        <v>83.999999999999943</v>
      </c>
      <c r="BD243" s="4">
        <f t="shared" ref="BD243:BE243" si="1597">BC243+1.3</f>
        <v>85.29999999999994</v>
      </c>
      <c r="BE243" s="4">
        <f t="shared" si="1597"/>
        <v>86.599999999999937</v>
      </c>
      <c r="BF243" s="4">
        <f t="shared" ref="BF243" si="1598">BE243+1.4</f>
        <v>87.999999999999943</v>
      </c>
      <c r="BG243" s="4">
        <f t="shared" ref="BG243:BH243" si="1599">BF243+1.3</f>
        <v>89.29999999999994</v>
      </c>
      <c r="BH243" s="4">
        <f t="shared" si="1599"/>
        <v>90.599999999999937</v>
      </c>
      <c r="BI243">
        <f t="shared" ref="BI243" si="1600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1">C244+1</f>
        <v>7</v>
      </c>
      <c r="E244" s="4">
        <f t="shared" si="1601"/>
        <v>8</v>
      </c>
      <c r="F244" s="4">
        <f t="shared" si="1601"/>
        <v>9</v>
      </c>
      <c r="G244" s="4">
        <f t="shared" si="1601"/>
        <v>10</v>
      </c>
      <c r="H244" s="4">
        <f t="shared" si="1601"/>
        <v>11</v>
      </c>
      <c r="I244" s="4">
        <f t="shared" si="1601"/>
        <v>12</v>
      </c>
      <c r="J244" s="15">
        <f t="shared" si="1601"/>
        <v>13</v>
      </c>
      <c r="K244" s="4">
        <f t="shared" si="1601"/>
        <v>14</v>
      </c>
      <c r="L244" s="4">
        <f t="shared" si="1601"/>
        <v>15</v>
      </c>
      <c r="M244" s="4">
        <f t="shared" si="1601"/>
        <v>16</v>
      </c>
      <c r="N244" s="4">
        <f t="shared" si="1601"/>
        <v>17</v>
      </c>
      <c r="O244" s="4">
        <f t="shared" si="1601"/>
        <v>18</v>
      </c>
      <c r="P244" s="4">
        <f t="shared" si="1601"/>
        <v>19</v>
      </c>
      <c r="Q244" s="4">
        <f t="shared" si="1601"/>
        <v>20</v>
      </c>
      <c r="R244" s="15">
        <f t="shared" si="1601"/>
        <v>21</v>
      </c>
      <c r="S244" s="4">
        <f t="shared" si="1601"/>
        <v>22</v>
      </c>
      <c r="T244" s="4">
        <f t="shared" si="1601"/>
        <v>23</v>
      </c>
      <c r="U244" s="4">
        <f t="shared" si="1601"/>
        <v>24</v>
      </c>
      <c r="V244" s="4">
        <f t="shared" si="1601"/>
        <v>25</v>
      </c>
      <c r="W244" s="4">
        <f t="shared" si="1601"/>
        <v>26</v>
      </c>
      <c r="X244" s="15">
        <f t="shared" si="1601"/>
        <v>27</v>
      </c>
      <c r="Y244" s="4">
        <f t="shared" si="1601"/>
        <v>28</v>
      </c>
      <c r="Z244" s="4">
        <f t="shared" si="1601"/>
        <v>29</v>
      </c>
      <c r="AA244" s="4">
        <f t="shared" si="1601"/>
        <v>30</v>
      </c>
      <c r="AB244" s="4">
        <f t="shared" si="1601"/>
        <v>31</v>
      </c>
      <c r="AC244" s="4">
        <f t="shared" si="1601"/>
        <v>32</v>
      </c>
      <c r="AD244" s="15">
        <f t="shared" si="1601"/>
        <v>33</v>
      </c>
      <c r="AE244" s="4">
        <f t="shared" si="1601"/>
        <v>34</v>
      </c>
      <c r="AF244" s="4">
        <f t="shared" si="1601"/>
        <v>35</v>
      </c>
      <c r="AG244" s="4">
        <f t="shared" si="1601"/>
        <v>36</v>
      </c>
      <c r="AH244" s="4">
        <f t="shared" si="1601"/>
        <v>37</v>
      </c>
      <c r="AI244" s="4">
        <f t="shared" si="1601"/>
        <v>38</v>
      </c>
      <c r="AJ244" s="4">
        <f t="shared" si="1601"/>
        <v>39</v>
      </c>
      <c r="AK244" s="4">
        <f t="shared" si="1601"/>
        <v>40</v>
      </c>
      <c r="AL244" s="4">
        <f t="shared" si="1601"/>
        <v>41</v>
      </c>
      <c r="AM244" s="4">
        <f t="shared" si="1601"/>
        <v>42</v>
      </c>
      <c r="AN244" s="4">
        <f t="shared" si="1601"/>
        <v>43</v>
      </c>
      <c r="AO244" s="4">
        <f t="shared" si="1601"/>
        <v>44</v>
      </c>
      <c r="AP244" s="4">
        <f t="shared" si="1601"/>
        <v>45</v>
      </c>
      <c r="AQ244" s="4">
        <f t="shared" si="1601"/>
        <v>46</v>
      </c>
      <c r="AR244" s="4">
        <f t="shared" si="1601"/>
        <v>47</v>
      </c>
      <c r="AS244" s="4">
        <f t="shared" si="1601"/>
        <v>48</v>
      </c>
      <c r="AT244" s="4">
        <f t="shared" si="1601"/>
        <v>49</v>
      </c>
      <c r="AU244" s="4">
        <f t="shared" si="1601"/>
        <v>50</v>
      </c>
      <c r="AV244" s="4">
        <f t="shared" si="1601"/>
        <v>51</v>
      </c>
      <c r="AW244" s="4">
        <f t="shared" si="1601"/>
        <v>52</v>
      </c>
      <c r="AX244" s="4">
        <f t="shared" si="1601"/>
        <v>53</v>
      </c>
      <c r="AY244" s="4">
        <f t="shared" si="1601"/>
        <v>54</v>
      </c>
      <c r="AZ244" s="4">
        <f t="shared" si="1601"/>
        <v>55</v>
      </c>
      <c r="BA244" s="4">
        <f t="shared" si="1601"/>
        <v>56</v>
      </c>
      <c r="BB244" s="4">
        <f t="shared" si="1601"/>
        <v>57</v>
      </c>
      <c r="BC244" s="4">
        <f t="shared" si="1601"/>
        <v>58</v>
      </c>
      <c r="BD244" s="4">
        <f t="shared" si="1601"/>
        <v>59</v>
      </c>
      <c r="BE244" s="4">
        <f t="shared" si="1601"/>
        <v>60</v>
      </c>
      <c r="BF244" s="4">
        <f t="shared" si="1601"/>
        <v>61</v>
      </c>
      <c r="BG244" s="4">
        <f t="shared" si="1601"/>
        <v>62</v>
      </c>
      <c r="BH244" s="4">
        <f t="shared" si="1601"/>
        <v>63</v>
      </c>
      <c r="BI244" s="4">
        <f t="shared" si="1601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2">C245+4</f>
        <v>33</v>
      </c>
      <c r="E245" s="4">
        <f t="shared" si="1602"/>
        <v>37</v>
      </c>
      <c r="F245" s="4">
        <f t="shared" si="1602"/>
        <v>41</v>
      </c>
      <c r="G245" s="4">
        <f t="shared" si="1602"/>
        <v>45</v>
      </c>
      <c r="H245" s="4">
        <f t="shared" si="1602"/>
        <v>49</v>
      </c>
      <c r="I245" s="4">
        <f t="shared" si="1602"/>
        <v>53</v>
      </c>
      <c r="J245" s="15">
        <f>I245+3</f>
        <v>56</v>
      </c>
      <c r="K245" s="4">
        <f t="shared" ref="K245:Q245" si="1603">J245+3</f>
        <v>59</v>
      </c>
      <c r="L245" s="4">
        <f t="shared" si="1603"/>
        <v>62</v>
      </c>
      <c r="M245" s="4">
        <f t="shared" si="1603"/>
        <v>65</v>
      </c>
      <c r="N245" s="4">
        <f t="shared" si="1603"/>
        <v>68</v>
      </c>
      <c r="O245" s="4">
        <f t="shared" si="1603"/>
        <v>71</v>
      </c>
      <c r="P245" s="4">
        <f t="shared" si="1603"/>
        <v>74</v>
      </c>
      <c r="Q245" s="4">
        <f t="shared" si="1603"/>
        <v>77</v>
      </c>
      <c r="R245" s="15">
        <f>Q245+2</f>
        <v>79</v>
      </c>
      <c r="S245" s="4">
        <f t="shared" ref="S245:W245" si="1604">R245+2</f>
        <v>81</v>
      </c>
      <c r="T245" s="4">
        <f t="shared" si="1604"/>
        <v>83</v>
      </c>
      <c r="U245" s="4">
        <f t="shared" si="1604"/>
        <v>85</v>
      </c>
      <c r="V245" s="4">
        <f t="shared" si="1604"/>
        <v>87</v>
      </c>
      <c r="W245" s="4">
        <f t="shared" si="1604"/>
        <v>89</v>
      </c>
      <c r="X245" s="15">
        <f>W245+1</f>
        <v>90</v>
      </c>
      <c r="Y245" s="4">
        <f t="shared" si="1601"/>
        <v>91</v>
      </c>
      <c r="Z245" s="4">
        <f t="shared" si="1601"/>
        <v>92</v>
      </c>
      <c r="AA245" s="4">
        <f t="shared" si="1601"/>
        <v>93</v>
      </c>
      <c r="AB245" s="4">
        <f t="shared" si="1601"/>
        <v>94</v>
      </c>
      <c r="AC245" s="4">
        <f t="shared" si="1601"/>
        <v>95</v>
      </c>
      <c r="AD245" s="15">
        <f t="shared" si="1601"/>
        <v>96</v>
      </c>
      <c r="AE245" s="4">
        <f t="shared" si="1601"/>
        <v>97</v>
      </c>
      <c r="AF245" s="4">
        <f t="shared" si="1601"/>
        <v>98</v>
      </c>
      <c r="AG245" s="4">
        <f t="shared" si="1601"/>
        <v>99</v>
      </c>
      <c r="AH245" s="4">
        <f t="shared" si="1601"/>
        <v>100</v>
      </c>
      <c r="AI245" s="4">
        <f>AH245</f>
        <v>100</v>
      </c>
      <c r="AJ245" s="4">
        <f t="shared" ref="AJ245:BI245" si="1605">AI245</f>
        <v>100</v>
      </c>
      <c r="AK245" s="4">
        <f t="shared" si="1605"/>
        <v>100</v>
      </c>
      <c r="AL245" s="4">
        <f t="shared" si="1605"/>
        <v>100</v>
      </c>
      <c r="AM245" s="4">
        <f t="shared" si="1605"/>
        <v>100</v>
      </c>
      <c r="AN245" s="4">
        <f t="shared" si="1605"/>
        <v>100</v>
      </c>
      <c r="AO245" s="4">
        <f t="shared" si="1605"/>
        <v>100</v>
      </c>
      <c r="AP245" s="4">
        <f t="shared" si="1605"/>
        <v>100</v>
      </c>
      <c r="AQ245" s="4">
        <f t="shared" si="1605"/>
        <v>100</v>
      </c>
      <c r="AR245" s="4">
        <f t="shared" si="1605"/>
        <v>100</v>
      </c>
      <c r="AS245" s="4">
        <f t="shared" si="1605"/>
        <v>100</v>
      </c>
      <c r="AT245" s="4">
        <f t="shared" si="1605"/>
        <v>100</v>
      </c>
      <c r="AU245" s="4">
        <f t="shared" si="1605"/>
        <v>100</v>
      </c>
      <c r="AV245" s="4">
        <f t="shared" si="1605"/>
        <v>100</v>
      </c>
      <c r="AW245" s="4">
        <f t="shared" si="1605"/>
        <v>100</v>
      </c>
      <c r="AX245" s="4">
        <f t="shared" si="1605"/>
        <v>100</v>
      </c>
      <c r="AY245" s="4">
        <f t="shared" si="1605"/>
        <v>100</v>
      </c>
      <c r="AZ245" s="4">
        <f t="shared" si="1605"/>
        <v>100</v>
      </c>
      <c r="BA245" s="4">
        <f t="shared" si="1605"/>
        <v>100</v>
      </c>
      <c r="BB245" s="4">
        <f t="shared" si="1605"/>
        <v>100</v>
      </c>
      <c r="BC245" s="4">
        <f t="shared" si="1605"/>
        <v>100</v>
      </c>
      <c r="BD245" s="4">
        <f t="shared" si="1605"/>
        <v>100</v>
      </c>
      <c r="BE245" s="4">
        <f t="shared" si="1605"/>
        <v>100</v>
      </c>
      <c r="BF245" s="4">
        <f t="shared" si="1605"/>
        <v>100</v>
      </c>
      <c r="BG245" s="4">
        <f t="shared" si="1605"/>
        <v>100</v>
      </c>
      <c r="BH245" s="4">
        <f t="shared" si="1605"/>
        <v>100</v>
      </c>
      <c r="BI245" s="4">
        <f t="shared" si="1605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6">C249+2</f>
        <v>21.3</v>
      </c>
      <c r="E249" s="4">
        <f t="shared" si="1606"/>
        <v>23.3</v>
      </c>
      <c r="F249" s="4">
        <f t="shared" si="1606"/>
        <v>25.3</v>
      </c>
      <c r="G249" s="4">
        <f t="shared" si="1606"/>
        <v>27.3</v>
      </c>
      <c r="H249" s="4">
        <f t="shared" si="1606"/>
        <v>29.3</v>
      </c>
      <c r="I249" s="4">
        <f t="shared" si="1606"/>
        <v>31.3</v>
      </c>
      <c r="J249" s="15">
        <f t="shared" si="1606"/>
        <v>33.299999999999997</v>
      </c>
      <c r="K249">
        <f t="shared" si="1606"/>
        <v>35.299999999999997</v>
      </c>
      <c r="L249" s="4">
        <f t="shared" si="1606"/>
        <v>37.299999999999997</v>
      </c>
      <c r="M249" s="4">
        <f t="shared" si="1606"/>
        <v>39.299999999999997</v>
      </c>
      <c r="N249" s="4">
        <f t="shared" si="1606"/>
        <v>41.3</v>
      </c>
      <c r="O249" s="4">
        <f t="shared" si="1606"/>
        <v>43.3</v>
      </c>
      <c r="P249" s="4">
        <f t="shared" si="1606"/>
        <v>45.3</v>
      </c>
      <c r="Q249" s="4">
        <f t="shared" si="1606"/>
        <v>47.3</v>
      </c>
      <c r="R249" s="15">
        <f t="shared" si="1606"/>
        <v>49.3</v>
      </c>
      <c r="S249" s="4">
        <f t="shared" si="1606"/>
        <v>51.3</v>
      </c>
      <c r="T249" s="4">
        <f t="shared" si="1606"/>
        <v>53.3</v>
      </c>
      <c r="U249">
        <f t="shared" si="1606"/>
        <v>55.3</v>
      </c>
      <c r="V249" s="4">
        <f t="shared" si="1606"/>
        <v>57.3</v>
      </c>
      <c r="W249" s="4">
        <f t="shared" si="1606"/>
        <v>59.3</v>
      </c>
      <c r="X249" s="15">
        <f t="shared" si="1606"/>
        <v>61.3</v>
      </c>
      <c r="Y249" s="4">
        <f t="shared" si="1606"/>
        <v>63.3</v>
      </c>
      <c r="Z249" s="4">
        <f t="shared" si="1606"/>
        <v>65.3</v>
      </c>
      <c r="AA249" s="4">
        <f t="shared" si="1606"/>
        <v>67.3</v>
      </c>
      <c r="AB249" s="4">
        <f t="shared" si="1606"/>
        <v>69.3</v>
      </c>
      <c r="AC249" s="4">
        <f t="shared" si="1606"/>
        <v>71.3</v>
      </c>
      <c r="AD249" s="15">
        <f t="shared" si="1606"/>
        <v>73.3</v>
      </c>
      <c r="AE249">
        <f t="shared" si="1606"/>
        <v>75.3</v>
      </c>
      <c r="AF249" s="4">
        <f t="shared" si="1606"/>
        <v>77.3</v>
      </c>
      <c r="AG249" s="4">
        <f t="shared" si="1606"/>
        <v>79.3</v>
      </c>
      <c r="AH249" s="4">
        <f t="shared" si="1606"/>
        <v>81.3</v>
      </c>
      <c r="AI249" s="4">
        <f t="shared" si="1606"/>
        <v>83.3</v>
      </c>
      <c r="AJ249" s="4">
        <f t="shared" si="1606"/>
        <v>85.3</v>
      </c>
      <c r="AK249" s="4">
        <f t="shared" si="1606"/>
        <v>87.3</v>
      </c>
      <c r="AL249" s="4">
        <f t="shared" si="1606"/>
        <v>89.3</v>
      </c>
      <c r="AM249" s="4">
        <f t="shared" si="1606"/>
        <v>91.3</v>
      </c>
      <c r="AN249" s="4">
        <f t="shared" si="1606"/>
        <v>93.3</v>
      </c>
      <c r="AO249">
        <f t="shared" si="1606"/>
        <v>95.3</v>
      </c>
      <c r="AP249" s="4">
        <f t="shared" si="1606"/>
        <v>97.3</v>
      </c>
      <c r="AQ249" s="4">
        <f t="shared" si="1606"/>
        <v>99.3</v>
      </c>
      <c r="AR249" s="8">
        <f t="shared" si="1606"/>
        <v>101.3</v>
      </c>
      <c r="AS249" s="8">
        <f t="shared" si="1606"/>
        <v>103.3</v>
      </c>
      <c r="AT249" s="8">
        <f t="shared" si="1606"/>
        <v>105.3</v>
      </c>
      <c r="AU249" s="8">
        <f t="shared" si="1606"/>
        <v>107.3</v>
      </c>
      <c r="AV249" s="8">
        <f t="shared" si="1606"/>
        <v>109.3</v>
      </c>
      <c r="AW249" s="8">
        <f t="shared" si="1606"/>
        <v>111.3</v>
      </c>
      <c r="AX249" s="8">
        <f t="shared" si="1606"/>
        <v>113.3</v>
      </c>
      <c r="AY249" s="3">
        <f t="shared" si="1606"/>
        <v>115.3</v>
      </c>
      <c r="AZ249" s="8">
        <f t="shared" si="1606"/>
        <v>117.3</v>
      </c>
      <c r="BA249" s="8">
        <f t="shared" si="1606"/>
        <v>119.3</v>
      </c>
      <c r="BB249" s="8">
        <f t="shared" si="1606"/>
        <v>121.3</v>
      </c>
      <c r="BC249" s="8">
        <f t="shared" si="1606"/>
        <v>123.3</v>
      </c>
      <c r="BD249" s="8">
        <f t="shared" si="1606"/>
        <v>125.3</v>
      </c>
      <c r="BE249" s="8">
        <f t="shared" si="1606"/>
        <v>127.3</v>
      </c>
      <c r="BF249" s="8">
        <f t="shared" si="1606"/>
        <v>129.30000000000001</v>
      </c>
      <c r="BG249" s="8">
        <f t="shared" si="1606"/>
        <v>131.30000000000001</v>
      </c>
      <c r="BH249" s="8">
        <f t="shared" si="1606"/>
        <v>133.30000000000001</v>
      </c>
      <c r="BI249" s="3">
        <f t="shared" si="1606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7">X250</f>
        <v>44</v>
      </c>
      <c r="Z250" s="4">
        <f t="shared" si="1607"/>
        <v>44</v>
      </c>
      <c r="AA250" s="4">
        <f t="shared" ref="AA250" si="1608">Z250+1</f>
        <v>45</v>
      </c>
      <c r="AB250" s="4">
        <f t="shared" si="1607"/>
        <v>45</v>
      </c>
      <c r="AC250" s="4">
        <f t="shared" si="1607"/>
        <v>45</v>
      </c>
      <c r="AD250" s="15">
        <f t="shared" ref="AD250" si="1609">AC250+1</f>
        <v>46</v>
      </c>
      <c r="AE250">
        <f t="shared" si="1607"/>
        <v>46</v>
      </c>
      <c r="AF250" s="4">
        <f t="shared" si="1607"/>
        <v>46</v>
      </c>
      <c r="AG250" s="4">
        <f t="shared" si="1607"/>
        <v>46</v>
      </c>
      <c r="AH250" s="4">
        <f t="shared" si="1607"/>
        <v>46</v>
      </c>
      <c r="AI250" s="4">
        <f t="shared" si="1607"/>
        <v>46</v>
      </c>
      <c r="AJ250" s="4">
        <f t="shared" si="1607"/>
        <v>46</v>
      </c>
      <c r="AK250" s="4">
        <f>AJ250+1</f>
        <v>47</v>
      </c>
      <c r="AL250" s="4">
        <f t="shared" si="1607"/>
        <v>47</v>
      </c>
      <c r="AM250" s="4">
        <f t="shared" si="1607"/>
        <v>47</v>
      </c>
      <c r="AN250" s="4">
        <f t="shared" si="1607"/>
        <v>47</v>
      </c>
      <c r="AO250">
        <f t="shared" si="1607"/>
        <v>47</v>
      </c>
      <c r="AP250" s="4">
        <f t="shared" si="1607"/>
        <v>47</v>
      </c>
      <c r="AQ250" s="4">
        <f t="shared" ref="AQ250" si="1610">AP250+1</f>
        <v>48</v>
      </c>
      <c r="AR250" s="4">
        <f t="shared" si="1607"/>
        <v>48</v>
      </c>
      <c r="AS250" s="4">
        <f t="shared" si="1607"/>
        <v>48</v>
      </c>
      <c r="AT250" s="4">
        <f t="shared" si="1607"/>
        <v>48</v>
      </c>
      <c r="AU250" s="4">
        <f t="shared" si="1607"/>
        <v>48</v>
      </c>
      <c r="AV250" s="4">
        <f t="shared" si="1607"/>
        <v>48</v>
      </c>
      <c r="AW250" s="4">
        <f t="shared" si="1607"/>
        <v>48</v>
      </c>
      <c r="AX250" s="4">
        <f>AW250+1</f>
        <v>49</v>
      </c>
      <c r="AY250">
        <f>AX250</f>
        <v>49</v>
      </c>
      <c r="AZ250" s="4">
        <f t="shared" ref="AZ250:BH250" si="1611">AY250</f>
        <v>49</v>
      </c>
      <c r="BA250" s="4">
        <f t="shared" si="1611"/>
        <v>49</v>
      </c>
      <c r="BB250" s="4">
        <f t="shared" si="1611"/>
        <v>49</v>
      </c>
      <c r="BC250" s="4">
        <f t="shared" si="1611"/>
        <v>49</v>
      </c>
      <c r="BD250" s="4">
        <f t="shared" si="1611"/>
        <v>49</v>
      </c>
      <c r="BE250" s="4">
        <f t="shared" si="1611"/>
        <v>49</v>
      </c>
      <c r="BF250" s="4">
        <f t="shared" si="1611"/>
        <v>49</v>
      </c>
      <c r="BG250" s="4">
        <f t="shared" si="1611"/>
        <v>49</v>
      </c>
      <c r="BH250" s="4">
        <f t="shared" si="1611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2">C251+25</f>
        <v>100</v>
      </c>
      <c r="E251" s="4">
        <f t="shared" si="1612"/>
        <v>125</v>
      </c>
      <c r="F251" s="4">
        <f t="shared" si="1612"/>
        <v>150</v>
      </c>
      <c r="G251" s="4">
        <f t="shared" si="1612"/>
        <v>175</v>
      </c>
      <c r="H251" s="4">
        <f t="shared" si="1612"/>
        <v>200</v>
      </c>
      <c r="I251" s="4">
        <f t="shared" si="1612"/>
        <v>225</v>
      </c>
      <c r="J251" s="15">
        <f t="shared" si="1612"/>
        <v>250</v>
      </c>
      <c r="K251">
        <f t="shared" si="1612"/>
        <v>275</v>
      </c>
      <c r="L251" s="4">
        <f t="shared" si="1612"/>
        <v>300</v>
      </c>
      <c r="M251" s="4">
        <f t="shared" si="1612"/>
        <v>325</v>
      </c>
      <c r="N251" s="4">
        <f t="shared" si="1612"/>
        <v>350</v>
      </c>
      <c r="O251" s="4">
        <f t="shared" si="1612"/>
        <v>375</v>
      </c>
      <c r="P251" s="4">
        <f t="shared" si="1612"/>
        <v>400</v>
      </c>
      <c r="Q251" s="4">
        <f t="shared" si="1612"/>
        <v>425</v>
      </c>
      <c r="R251" s="15">
        <f t="shared" si="1612"/>
        <v>450</v>
      </c>
      <c r="S251" s="4">
        <f t="shared" si="1612"/>
        <v>475</v>
      </c>
      <c r="T251" s="4">
        <f t="shared" si="1612"/>
        <v>500</v>
      </c>
      <c r="U251">
        <f t="shared" si="1612"/>
        <v>525</v>
      </c>
      <c r="V251" s="4">
        <f t="shared" si="1612"/>
        <v>550</v>
      </c>
      <c r="W251" s="4">
        <f t="shared" si="1612"/>
        <v>575</v>
      </c>
      <c r="X251" s="15">
        <f t="shared" si="1612"/>
        <v>600</v>
      </c>
      <c r="Y251" s="4">
        <f t="shared" si="1612"/>
        <v>625</v>
      </c>
      <c r="Z251" s="4">
        <f t="shared" si="1612"/>
        <v>650</v>
      </c>
      <c r="AA251" s="4">
        <f t="shared" si="1612"/>
        <v>675</v>
      </c>
      <c r="AB251" s="4">
        <f t="shared" si="1612"/>
        <v>700</v>
      </c>
      <c r="AC251" s="4">
        <f t="shared" si="1612"/>
        <v>725</v>
      </c>
      <c r="AD251" s="15">
        <f t="shared" si="1612"/>
        <v>750</v>
      </c>
      <c r="AE251">
        <f t="shared" si="1612"/>
        <v>775</v>
      </c>
      <c r="AF251" s="4">
        <f t="shared" si="1612"/>
        <v>800</v>
      </c>
      <c r="AG251" s="4">
        <f t="shared" si="1612"/>
        <v>825</v>
      </c>
      <c r="AH251" s="4">
        <f t="shared" si="1612"/>
        <v>850</v>
      </c>
      <c r="AI251" s="4">
        <f t="shared" si="1612"/>
        <v>875</v>
      </c>
      <c r="AJ251" s="4">
        <f t="shared" si="1612"/>
        <v>900</v>
      </c>
      <c r="AK251" s="4">
        <f t="shared" si="1612"/>
        <v>925</v>
      </c>
      <c r="AL251" s="4">
        <f t="shared" si="1612"/>
        <v>950</v>
      </c>
      <c r="AM251" s="4">
        <f t="shared" si="1612"/>
        <v>975</v>
      </c>
      <c r="AN251" s="4">
        <f t="shared" si="1612"/>
        <v>1000</v>
      </c>
      <c r="AO251">
        <f t="shared" si="1612"/>
        <v>1025</v>
      </c>
      <c r="AP251" s="4">
        <f t="shared" si="1612"/>
        <v>1050</v>
      </c>
      <c r="AQ251" s="4">
        <f t="shared" si="1612"/>
        <v>1075</v>
      </c>
      <c r="AR251" s="4">
        <f t="shared" si="1612"/>
        <v>1100</v>
      </c>
      <c r="AS251" s="4">
        <f t="shared" si="1612"/>
        <v>1125</v>
      </c>
      <c r="AT251" s="4">
        <f t="shared" si="1612"/>
        <v>1150</v>
      </c>
      <c r="AU251" s="4">
        <f t="shared" si="1612"/>
        <v>1175</v>
      </c>
      <c r="AV251" s="4">
        <f t="shared" si="1612"/>
        <v>1200</v>
      </c>
      <c r="AW251" s="4">
        <f t="shared" si="1612"/>
        <v>1225</v>
      </c>
      <c r="AX251" s="4">
        <f t="shared" si="1612"/>
        <v>1250</v>
      </c>
      <c r="AY251">
        <f t="shared" si="1612"/>
        <v>1275</v>
      </c>
      <c r="AZ251" s="4">
        <f t="shared" si="1612"/>
        <v>1300</v>
      </c>
      <c r="BA251" s="4">
        <f t="shared" si="1612"/>
        <v>1325</v>
      </c>
      <c r="BB251" s="4">
        <f t="shared" si="1612"/>
        <v>1350</v>
      </c>
      <c r="BC251" s="4">
        <f t="shared" si="1612"/>
        <v>1375</v>
      </c>
      <c r="BD251" s="4">
        <f t="shared" si="1612"/>
        <v>1400</v>
      </c>
      <c r="BE251" s="4">
        <f t="shared" si="1612"/>
        <v>1425</v>
      </c>
      <c r="BF251" s="4">
        <f t="shared" si="1612"/>
        <v>1450</v>
      </c>
      <c r="BG251" s="4">
        <f t="shared" si="1612"/>
        <v>1475</v>
      </c>
      <c r="BH251" s="4">
        <f t="shared" si="1612"/>
        <v>1500</v>
      </c>
      <c r="BI251">
        <f t="shared" si="1612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3">C252+25</f>
        <v>100</v>
      </c>
      <c r="E252" s="4">
        <f t="shared" si="1613"/>
        <v>125</v>
      </c>
      <c r="F252" s="4">
        <f t="shared" si="1613"/>
        <v>150</v>
      </c>
      <c r="G252" s="4">
        <f t="shared" si="1613"/>
        <v>175</v>
      </c>
      <c r="H252" s="4">
        <f t="shared" si="1613"/>
        <v>200</v>
      </c>
      <c r="I252" s="4">
        <f t="shared" si="1613"/>
        <v>225</v>
      </c>
      <c r="J252" s="15">
        <f t="shared" si="1613"/>
        <v>250</v>
      </c>
      <c r="K252">
        <f t="shared" si="1613"/>
        <v>275</v>
      </c>
      <c r="L252" s="4">
        <f t="shared" si="1613"/>
        <v>300</v>
      </c>
      <c r="M252" s="4">
        <f t="shared" si="1613"/>
        <v>325</v>
      </c>
      <c r="N252" s="4">
        <f t="shared" si="1613"/>
        <v>350</v>
      </c>
      <c r="O252" s="4">
        <f t="shared" si="1613"/>
        <v>375</v>
      </c>
      <c r="P252" s="4">
        <f t="shared" si="1613"/>
        <v>400</v>
      </c>
      <c r="Q252" s="4">
        <f t="shared" si="1613"/>
        <v>425</v>
      </c>
      <c r="R252" s="15">
        <f t="shared" si="1613"/>
        <v>450</v>
      </c>
      <c r="S252" s="4">
        <f t="shared" si="1613"/>
        <v>475</v>
      </c>
      <c r="T252" s="4">
        <f t="shared" si="1613"/>
        <v>500</v>
      </c>
      <c r="U252">
        <f t="shared" si="1613"/>
        <v>525</v>
      </c>
      <c r="V252" s="4">
        <f t="shared" si="1613"/>
        <v>550</v>
      </c>
      <c r="W252" s="4">
        <f t="shared" si="1613"/>
        <v>575</v>
      </c>
      <c r="X252" s="15">
        <f t="shared" si="1613"/>
        <v>600</v>
      </c>
      <c r="Y252" s="4">
        <f t="shared" si="1613"/>
        <v>625</v>
      </c>
      <c r="Z252" s="4">
        <f t="shared" si="1613"/>
        <v>650</v>
      </c>
      <c r="AA252" s="4">
        <f t="shared" si="1613"/>
        <v>675</v>
      </c>
      <c r="AB252" s="4">
        <f t="shared" si="1613"/>
        <v>700</v>
      </c>
      <c r="AC252" s="4">
        <f t="shared" si="1613"/>
        <v>725</v>
      </c>
      <c r="AD252" s="15">
        <f t="shared" si="1613"/>
        <v>750</v>
      </c>
      <c r="AE252">
        <f t="shared" si="1613"/>
        <v>775</v>
      </c>
      <c r="AF252" s="4">
        <f t="shared" si="1613"/>
        <v>800</v>
      </c>
      <c r="AG252" s="4">
        <f t="shared" si="1613"/>
        <v>825</v>
      </c>
      <c r="AH252" s="4">
        <f t="shared" si="1613"/>
        <v>850</v>
      </c>
      <c r="AI252" s="4">
        <f t="shared" si="1613"/>
        <v>875</v>
      </c>
      <c r="AJ252" s="4">
        <f t="shared" si="1613"/>
        <v>900</v>
      </c>
      <c r="AK252" s="4">
        <f t="shared" si="1613"/>
        <v>925</v>
      </c>
      <c r="AL252" s="4">
        <f t="shared" si="1613"/>
        <v>950</v>
      </c>
      <c r="AM252" s="4">
        <f t="shared" si="1613"/>
        <v>975</v>
      </c>
      <c r="AN252" s="4">
        <f t="shared" si="1613"/>
        <v>1000</v>
      </c>
      <c r="AO252">
        <f t="shared" si="1613"/>
        <v>1025</v>
      </c>
      <c r="AP252" s="4">
        <f t="shared" si="1613"/>
        <v>1050</v>
      </c>
      <c r="AQ252" s="4">
        <f t="shared" si="1613"/>
        <v>1075</v>
      </c>
      <c r="AR252" s="4">
        <f t="shared" si="1613"/>
        <v>1100</v>
      </c>
      <c r="AS252" s="4">
        <f t="shared" si="1613"/>
        <v>1125</v>
      </c>
      <c r="AT252" s="4">
        <f t="shared" si="1613"/>
        <v>1150</v>
      </c>
      <c r="AU252" s="4">
        <f t="shared" si="1613"/>
        <v>1175</v>
      </c>
      <c r="AV252" s="4">
        <f t="shared" si="1613"/>
        <v>1200</v>
      </c>
      <c r="AW252" s="4">
        <f t="shared" si="1613"/>
        <v>1225</v>
      </c>
      <c r="AX252" s="4">
        <f t="shared" si="1613"/>
        <v>1250</v>
      </c>
      <c r="AY252">
        <f t="shared" si="1613"/>
        <v>1275</v>
      </c>
      <c r="AZ252" s="4">
        <f t="shared" si="1613"/>
        <v>1300</v>
      </c>
      <c r="BA252" s="4">
        <f t="shared" si="1613"/>
        <v>1325</v>
      </c>
      <c r="BB252" s="4">
        <f t="shared" si="1613"/>
        <v>1350</v>
      </c>
      <c r="BC252" s="4">
        <f t="shared" si="1613"/>
        <v>1375</v>
      </c>
      <c r="BD252" s="4">
        <f t="shared" si="1613"/>
        <v>1400</v>
      </c>
      <c r="BE252" s="4">
        <f t="shared" si="1613"/>
        <v>1425</v>
      </c>
      <c r="BF252" s="4">
        <f t="shared" si="1613"/>
        <v>1450</v>
      </c>
      <c r="BG252" s="4">
        <f t="shared" si="1613"/>
        <v>1475</v>
      </c>
      <c r="BH252" s="4">
        <f t="shared" si="1613"/>
        <v>1500</v>
      </c>
      <c r="BI252">
        <f t="shared" si="1613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4">F256+1.4</f>
        <v>20</v>
      </c>
      <c r="H256" s="4">
        <f t="shared" ref="H256:I256" si="1615">G256+1.3</f>
        <v>21.3</v>
      </c>
      <c r="I256" s="4">
        <f t="shared" si="1615"/>
        <v>22.6</v>
      </c>
      <c r="J256" s="15">
        <f t="shared" ref="J256" si="1616">I256+1.4</f>
        <v>24</v>
      </c>
      <c r="K256">
        <f t="shared" ref="K256:L256" si="1617">J256+1.3</f>
        <v>25.3</v>
      </c>
      <c r="L256" s="4">
        <f t="shared" si="1617"/>
        <v>26.6</v>
      </c>
      <c r="M256" s="4">
        <f t="shared" ref="M256" si="1618">L256+1.4</f>
        <v>28</v>
      </c>
      <c r="N256" s="4">
        <f t="shared" ref="N256:O256" si="1619">M256+1.3</f>
        <v>29.3</v>
      </c>
      <c r="O256" s="4">
        <f t="shared" si="1619"/>
        <v>30.6</v>
      </c>
      <c r="P256" s="4">
        <f t="shared" ref="P256" si="1620">O256+1.4</f>
        <v>32</v>
      </c>
      <c r="Q256" s="4">
        <f t="shared" ref="Q256:R256" si="1621">P256+1.3</f>
        <v>33.299999999999997</v>
      </c>
      <c r="R256" s="15">
        <f t="shared" si="1621"/>
        <v>34.599999999999994</v>
      </c>
      <c r="S256" s="4">
        <f t="shared" ref="S256" si="1622">R256+1.4</f>
        <v>35.999999999999993</v>
      </c>
      <c r="T256" s="4">
        <f t="shared" ref="T256:U256" si="1623">S256+1.3</f>
        <v>37.29999999999999</v>
      </c>
      <c r="U256">
        <f t="shared" si="1623"/>
        <v>38.599999999999987</v>
      </c>
      <c r="V256" s="4">
        <f t="shared" ref="V256" si="1624">U256+1.4</f>
        <v>39.999999999999986</v>
      </c>
      <c r="W256" s="4">
        <f t="shared" ref="W256:X256" si="1625">V256+1.3</f>
        <v>41.299999999999983</v>
      </c>
      <c r="X256" s="15">
        <f t="shared" si="1625"/>
        <v>42.59999999999998</v>
      </c>
      <c r="Y256" s="4">
        <f t="shared" ref="Y256" si="1626">X256+1.4</f>
        <v>43.999999999999979</v>
      </c>
      <c r="Z256" s="4">
        <f t="shared" ref="Z256:AA256" si="1627">Y256+1.3</f>
        <v>45.299999999999976</v>
      </c>
      <c r="AA256" s="4">
        <f t="shared" si="1627"/>
        <v>46.599999999999973</v>
      </c>
      <c r="AB256" s="4">
        <f t="shared" ref="AB256" si="1628">AA256+1.4</f>
        <v>47.999999999999972</v>
      </c>
      <c r="AC256" s="4">
        <f t="shared" ref="AC256:AD256" si="1629">AB256+1.3</f>
        <v>49.299999999999969</v>
      </c>
      <c r="AD256" s="15">
        <f t="shared" si="1629"/>
        <v>50.599999999999966</v>
      </c>
      <c r="AE256">
        <f t="shared" ref="AE256" si="1630">AD256+1.4</f>
        <v>51.999999999999964</v>
      </c>
      <c r="AF256" s="4">
        <f t="shared" ref="AF256:AG256" si="1631">AE256+1.3</f>
        <v>53.299999999999962</v>
      </c>
      <c r="AG256" s="4">
        <f t="shared" si="1631"/>
        <v>54.599999999999959</v>
      </c>
      <c r="AH256" s="4">
        <f t="shared" ref="AH256" si="1632">AG256+1.4</f>
        <v>55.999999999999957</v>
      </c>
      <c r="AI256" s="4">
        <f t="shared" ref="AI256:AJ256" si="1633">AH256+1.3</f>
        <v>57.299999999999955</v>
      </c>
      <c r="AJ256" s="4">
        <f t="shared" si="1633"/>
        <v>58.599999999999952</v>
      </c>
      <c r="AK256" s="4">
        <f t="shared" ref="AK256" si="1634">AJ256+1.4</f>
        <v>59.99999999999995</v>
      </c>
      <c r="AL256" s="4">
        <f t="shared" ref="AL256:AM256" si="1635">AK256+1.3</f>
        <v>61.299999999999947</v>
      </c>
      <c r="AM256" s="4">
        <f t="shared" si="1635"/>
        <v>62.599999999999945</v>
      </c>
      <c r="AN256" s="4">
        <f t="shared" ref="AN256" si="1636">AM256+1.4</f>
        <v>63.999999999999943</v>
      </c>
      <c r="AO256">
        <f t="shared" ref="AO256:AP256" si="1637">AN256+1.3</f>
        <v>65.29999999999994</v>
      </c>
      <c r="AP256" s="4">
        <f t="shared" si="1637"/>
        <v>66.599999999999937</v>
      </c>
      <c r="AQ256" s="4">
        <f t="shared" ref="AQ256" si="1638">AP256+1.4</f>
        <v>67.999999999999943</v>
      </c>
      <c r="AR256" s="4">
        <f t="shared" ref="AR256:AS256" si="1639">AQ256+1.3</f>
        <v>69.29999999999994</v>
      </c>
      <c r="AS256" s="4">
        <f t="shared" si="1639"/>
        <v>70.599999999999937</v>
      </c>
      <c r="AT256" s="4">
        <f t="shared" ref="AT256" si="1640">AS256+1.4</f>
        <v>71.999999999999943</v>
      </c>
      <c r="AU256" s="4">
        <f t="shared" ref="AU256:AV256" si="1641">AT256+1.3</f>
        <v>73.29999999999994</v>
      </c>
      <c r="AV256" s="4">
        <f t="shared" si="1641"/>
        <v>74.599999999999937</v>
      </c>
      <c r="AW256" s="4">
        <f t="shared" ref="AW256" si="1642">AV256+1.4</f>
        <v>75.999999999999943</v>
      </c>
      <c r="AX256" s="4">
        <f t="shared" ref="AX256:AY256" si="1643">AW256+1.3</f>
        <v>77.29999999999994</v>
      </c>
      <c r="AY256">
        <f t="shared" si="1643"/>
        <v>78.599999999999937</v>
      </c>
      <c r="AZ256" s="4">
        <f t="shared" ref="AZ256" si="1644">AY256+1.4</f>
        <v>79.999999999999943</v>
      </c>
      <c r="BA256" s="4">
        <f t="shared" ref="BA256:BB256" si="1645">AZ256+1.3</f>
        <v>81.29999999999994</v>
      </c>
      <c r="BB256" s="4">
        <f t="shared" si="1645"/>
        <v>82.599999999999937</v>
      </c>
      <c r="BC256" s="4">
        <f t="shared" ref="BC256" si="1646">BB256+1.4</f>
        <v>83.999999999999943</v>
      </c>
      <c r="BD256" s="4">
        <f t="shared" ref="BD256:BE256" si="1647">BC256+1.3</f>
        <v>85.29999999999994</v>
      </c>
      <c r="BE256" s="4">
        <f t="shared" si="1647"/>
        <v>86.599999999999937</v>
      </c>
      <c r="BF256" s="4">
        <f t="shared" ref="BF256" si="1648">BE256+1.4</f>
        <v>87.999999999999943</v>
      </c>
      <c r="BG256" s="4">
        <f t="shared" ref="BG256:BH256" si="1649">BF256+1.3</f>
        <v>89.29999999999994</v>
      </c>
      <c r="BH256" s="4">
        <f t="shared" si="1649"/>
        <v>90.599999999999937</v>
      </c>
      <c r="BI256">
        <f t="shared" ref="BI256" si="1650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1">C257+12</f>
        <v>174</v>
      </c>
      <c r="E257" s="4">
        <f t="shared" si="1651"/>
        <v>186</v>
      </c>
      <c r="F257" s="4">
        <f t="shared" si="1651"/>
        <v>198</v>
      </c>
      <c r="G257" s="4">
        <f t="shared" si="1651"/>
        <v>210</v>
      </c>
      <c r="H257" s="4">
        <f t="shared" si="1651"/>
        <v>222</v>
      </c>
      <c r="I257" s="4">
        <f t="shared" si="1651"/>
        <v>234</v>
      </c>
      <c r="J257" s="15">
        <f t="shared" si="1651"/>
        <v>246</v>
      </c>
      <c r="K257">
        <f t="shared" si="1651"/>
        <v>258</v>
      </c>
      <c r="L257" s="4">
        <f t="shared" si="1651"/>
        <v>270</v>
      </c>
      <c r="M257" s="4">
        <f t="shared" si="1651"/>
        <v>282</v>
      </c>
      <c r="N257" s="4">
        <f t="shared" si="1651"/>
        <v>294</v>
      </c>
      <c r="O257" s="4">
        <f t="shared" si="1651"/>
        <v>306</v>
      </c>
      <c r="P257" s="4">
        <f t="shared" si="1651"/>
        <v>318</v>
      </c>
      <c r="Q257" s="4">
        <f t="shared" si="1651"/>
        <v>330</v>
      </c>
      <c r="R257" s="15">
        <f t="shared" si="1651"/>
        <v>342</v>
      </c>
      <c r="S257" s="4">
        <f t="shared" si="1651"/>
        <v>354</v>
      </c>
      <c r="T257" s="4">
        <f t="shared" si="1651"/>
        <v>366</v>
      </c>
      <c r="U257">
        <f t="shared" si="1651"/>
        <v>378</v>
      </c>
      <c r="V257" s="4">
        <f t="shared" si="1651"/>
        <v>390</v>
      </c>
      <c r="W257" s="4">
        <f t="shared" si="1651"/>
        <v>402</v>
      </c>
      <c r="X257" s="15">
        <f t="shared" si="1651"/>
        <v>414</v>
      </c>
      <c r="Y257" s="4">
        <f t="shared" si="1651"/>
        <v>426</v>
      </c>
      <c r="Z257" s="4">
        <f t="shared" si="1651"/>
        <v>438</v>
      </c>
      <c r="AA257" s="4">
        <f t="shared" si="1651"/>
        <v>450</v>
      </c>
      <c r="AB257" s="4">
        <f t="shared" si="1651"/>
        <v>462</v>
      </c>
      <c r="AC257" s="4">
        <f t="shared" si="1651"/>
        <v>474</v>
      </c>
      <c r="AD257" s="15">
        <f t="shared" si="1651"/>
        <v>486</v>
      </c>
      <c r="AE257">
        <f t="shared" si="1651"/>
        <v>498</v>
      </c>
      <c r="AF257" s="4">
        <f t="shared" si="1651"/>
        <v>510</v>
      </c>
      <c r="AG257" s="4">
        <f t="shared" si="1651"/>
        <v>522</v>
      </c>
      <c r="AH257" s="4">
        <f t="shared" si="1651"/>
        <v>534</v>
      </c>
      <c r="AI257" s="4">
        <f t="shared" si="1651"/>
        <v>546</v>
      </c>
      <c r="AJ257" s="4">
        <f t="shared" si="1651"/>
        <v>558</v>
      </c>
      <c r="AK257" s="4">
        <f t="shared" si="1651"/>
        <v>570</v>
      </c>
      <c r="AL257" s="4">
        <f t="shared" si="1651"/>
        <v>582</v>
      </c>
      <c r="AM257" s="4">
        <f t="shared" si="1651"/>
        <v>594</v>
      </c>
      <c r="AN257" s="4">
        <f t="shared" si="1651"/>
        <v>606</v>
      </c>
      <c r="AO257">
        <f t="shared" si="1651"/>
        <v>618</v>
      </c>
      <c r="AP257" s="4">
        <f t="shared" si="1651"/>
        <v>630</v>
      </c>
      <c r="AQ257" s="4">
        <f t="shared" si="1651"/>
        <v>642</v>
      </c>
      <c r="AR257" s="4">
        <f t="shared" si="1651"/>
        <v>654</v>
      </c>
      <c r="AS257" s="4">
        <f t="shared" si="1651"/>
        <v>666</v>
      </c>
      <c r="AT257" s="4">
        <f t="shared" si="1651"/>
        <v>678</v>
      </c>
      <c r="AU257" s="4">
        <f t="shared" si="1651"/>
        <v>690</v>
      </c>
      <c r="AV257" s="4">
        <f t="shared" si="1651"/>
        <v>702</v>
      </c>
      <c r="AW257" s="4">
        <f t="shared" si="1651"/>
        <v>714</v>
      </c>
      <c r="AX257" s="4">
        <f t="shared" si="1651"/>
        <v>726</v>
      </c>
      <c r="AY257">
        <f t="shared" si="1651"/>
        <v>738</v>
      </c>
      <c r="AZ257" s="4">
        <f t="shared" si="1651"/>
        <v>750</v>
      </c>
      <c r="BA257" s="4">
        <f t="shared" si="1651"/>
        <v>762</v>
      </c>
      <c r="BB257" s="4">
        <f t="shared" si="1651"/>
        <v>774</v>
      </c>
      <c r="BC257" s="4">
        <f t="shared" si="1651"/>
        <v>786</v>
      </c>
      <c r="BD257" s="4">
        <f t="shared" si="1651"/>
        <v>798</v>
      </c>
      <c r="BE257" s="4">
        <f t="shared" si="1651"/>
        <v>810</v>
      </c>
      <c r="BF257" s="4">
        <f t="shared" si="1651"/>
        <v>822</v>
      </c>
      <c r="BG257" s="4">
        <f t="shared" si="1651"/>
        <v>834</v>
      </c>
      <c r="BH257" s="4">
        <f t="shared" si="1651"/>
        <v>846</v>
      </c>
      <c r="BI257">
        <f t="shared" si="1651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2">V260+1</f>
        <v>87</v>
      </c>
      <c r="X260" s="15">
        <f t="shared" si="1652"/>
        <v>88</v>
      </c>
      <c r="Y260" s="4">
        <f t="shared" si="1652"/>
        <v>89</v>
      </c>
      <c r="Z260" s="4">
        <f>Y260</f>
        <v>89</v>
      </c>
      <c r="AA260" s="4">
        <f t="shared" si="1652"/>
        <v>90</v>
      </c>
      <c r="AB260" s="4">
        <f t="shared" si="1652"/>
        <v>91</v>
      </c>
      <c r="AC260" s="4">
        <f>AB260</f>
        <v>91</v>
      </c>
      <c r="AD260" s="15">
        <f t="shared" ref="AD260:AE260" si="1653">AC260</f>
        <v>91</v>
      </c>
      <c r="AE260">
        <f t="shared" si="1653"/>
        <v>91</v>
      </c>
      <c r="AF260" s="4">
        <f t="shared" si="1652"/>
        <v>92</v>
      </c>
      <c r="AG260" s="4">
        <f>AF260</f>
        <v>92</v>
      </c>
      <c r="AH260" s="4">
        <f t="shared" si="1652"/>
        <v>93</v>
      </c>
      <c r="AI260" s="4">
        <f>AH260</f>
        <v>93</v>
      </c>
      <c r="AJ260" s="4">
        <f>AI260</f>
        <v>93</v>
      </c>
      <c r="AK260" s="4">
        <f t="shared" si="1652"/>
        <v>94</v>
      </c>
      <c r="AL260" s="4">
        <f>AK260</f>
        <v>94</v>
      </c>
      <c r="AM260" s="4">
        <f>AL260+1</f>
        <v>95</v>
      </c>
      <c r="AN260" s="4">
        <f t="shared" ref="AN260:BH260" si="1654">AM260</f>
        <v>95</v>
      </c>
      <c r="AO260">
        <f t="shared" si="1654"/>
        <v>95</v>
      </c>
      <c r="AP260" s="4">
        <f t="shared" si="1654"/>
        <v>95</v>
      </c>
      <c r="AQ260" s="4">
        <f>AP260+1</f>
        <v>96</v>
      </c>
      <c r="AR260" s="4">
        <f t="shared" si="1654"/>
        <v>96</v>
      </c>
      <c r="AS260" s="4">
        <f t="shared" si="1654"/>
        <v>96</v>
      </c>
      <c r="AT260" s="4">
        <f>AS260+1</f>
        <v>97</v>
      </c>
      <c r="AU260" s="4">
        <f t="shared" si="1654"/>
        <v>97</v>
      </c>
      <c r="AV260" s="4">
        <f t="shared" si="1654"/>
        <v>97</v>
      </c>
      <c r="AW260" s="4">
        <f t="shared" si="1654"/>
        <v>97</v>
      </c>
      <c r="AX260" s="4">
        <f>AW260+1</f>
        <v>98</v>
      </c>
      <c r="AY260">
        <f t="shared" si="1654"/>
        <v>98</v>
      </c>
      <c r="AZ260" s="4">
        <f t="shared" si="1654"/>
        <v>98</v>
      </c>
      <c r="BA260" s="4">
        <f t="shared" si="1654"/>
        <v>98</v>
      </c>
      <c r="BB260" s="4">
        <f t="shared" si="1654"/>
        <v>98</v>
      </c>
      <c r="BC260" s="4">
        <f>BB260+1</f>
        <v>99</v>
      </c>
      <c r="BD260" s="4">
        <f t="shared" si="1654"/>
        <v>99</v>
      </c>
      <c r="BE260" s="4">
        <f t="shared" si="1654"/>
        <v>99</v>
      </c>
      <c r="BF260" s="4">
        <f t="shared" si="1654"/>
        <v>99</v>
      </c>
      <c r="BG260" s="4">
        <f t="shared" si="1654"/>
        <v>99</v>
      </c>
      <c r="BH260" s="4">
        <f t="shared" si="1654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5">C261+2</f>
        <v>9</v>
      </c>
      <c r="E261" s="4">
        <f t="shared" si="1655"/>
        <v>11</v>
      </c>
      <c r="F261" s="4">
        <f t="shared" si="1655"/>
        <v>13</v>
      </c>
      <c r="G261" s="4">
        <f t="shared" si="1655"/>
        <v>15</v>
      </c>
      <c r="H261" s="4">
        <f t="shared" si="1655"/>
        <v>17</v>
      </c>
      <c r="I261" s="4">
        <f t="shared" si="1655"/>
        <v>19</v>
      </c>
      <c r="J261" s="15">
        <f t="shared" si="1655"/>
        <v>21</v>
      </c>
      <c r="K261" s="4">
        <f t="shared" si="1655"/>
        <v>23</v>
      </c>
      <c r="L261" s="4">
        <f t="shared" si="1655"/>
        <v>25</v>
      </c>
      <c r="M261" s="4">
        <f t="shared" si="1655"/>
        <v>27</v>
      </c>
      <c r="N261" s="4">
        <f t="shared" si="1655"/>
        <v>29</v>
      </c>
      <c r="O261" s="4">
        <f t="shared" si="1655"/>
        <v>31</v>
      </c>
      <c r="P261" s="4">
        <f t="shared" si="1655"/>
        <v>33</v>
      </c>
      <c r="Q261" s="4">
        <f t="shared" si="1655"/>
        <v>35</v>
      </c>
      <c r="R261" s="15">
        <f t="shared" si="1655"/>
        <v>37</v>
      </c>
      <c r="S261" s="4">
        <f t="shared" si="1655"/>
        <v>39</v>
      </c>
      <c r="T261" s="4">
        <f t="shared" si="1655"/>
        <v>41</v>
      </c>
      <c r="U261" s="4">
        <f t="shared" si="1655"/>
        <v>43</v>
      </c>
      <c r="V261" s="4">
        <f t="shared" si="1655"/>
        <v>45</v>
      </c>
      <c r="W261" s="4">
        <f t="shared" si="1655"/>
        <v>47</v>
      </c>
      <c r="X261" s="15">
        <f t="shared" si="1655"/>
        <v>49</v>
      </c>
      <c r="Y261" s="4">
        <f t="shared" si="1655"/>
        <v>51</v>
      </c>
      <c r="Z261" s="4">
        <f t="shared" si="1655"/>
        <v>53</v>
      </c>
      <c r="AA261" s="4">
        <f t="shared" si="1655"/>
        <v>55</v>
      </c>
      <c r="AB261" s="4">
        <f t="shared" si="1655"/>
        <v>57</v>
      </c>
      <c r="AC261" s="4">
        <f t="shared" si="1655"/>
        <v>59</v>
      </c>
      <c r="AD261" s="15">
        <f t="shared" si="1655"/>
        <v>61</v>
      </c>
      <c r="AE261" s="4">
        <f t="shared" si="1655"/>
        <v>63</v>
      </c>
      <c r="AF261" s="4">
        <f t="shared" si="1655"/>
        <v>65</v>
      </c>
      <c r="AG261" s="4">
        <f t="shared" si="1655"/>
        <v>67</v>
      </c>
      <c r="AH261" s="4">
        <f t="shared" si="1655"/>
        <v>69</v>
      </c>
      <c r="AI261" s="4">
        <f t="shared" si="1655"/>
        <v>71</v>
      </c>
      <c r="AJ261" s="4">
        <f t="shared" si="1655"/>
        <v>73</v>
      </c>
      <c r="AK261" s="4">
        <f t="shared" si="1655"/>
        <v>75</v>
      </c>
      <c r="AL261" s="4">
        <f t="shared" si="1655"/>
        <v>77</v>
      </c>
      <c r="AM261" s="4">
        <f t="shared" si="1655"/>
        <v>79</v>
      </c>
      <c r="AN261" s="4">
        <f t="shared" si="1655"/>
        <v>81</v>
      </c>
      <c r="AO261" s="4">
        <f t="shared" si="1655"/>
        <v>83</v>
      </c>
      <c r="AP261" s="4">
        <f t="shared" si="1655"/>
        <v>85</v>
      </c>
      <c r="AQ261" s="4">
        <f t="shared" si="1655"/>
        <v>87</v>
      </c>
      <c r="AR261" s="4">
        <f t="shared" si="1655"/>
        <v>89</v>
      </c>
      <c r="AS261" s="4">
        <f t="shared" si="1655"/>
        <v>91</v>
      </c>
      <c r="AT261" s="4">
        <f t="shared" si="1655"/>
        <v>93</v>
      </c>
      <c r="AU261" s="4">
        <f t="shared" si="1655"/>
        <v>95</v>
      </c>
      <c r="AV261" s="4">
        <f t="shared" si="1655"/>
        <v>97</v>
      </c>
      <c r="AW261" s="4">
        <f t="shared" si="1655"/>
        <v>99</v>
      </c>
      <c r="AX261" s="4">
        <f t="shared" si="1655"/>
        <v>101</v>
      </c>
      <c r="AY261" s="4">
        <f t="shared" si="1655"/>
        <v>103</v>
      </c>
      <c r="AZ261" s="4">
        <f t="shared" si="1655"/>
        <v>105</v>
      </c>
      <c r="BA261" s="4">
        <f t="shared" si="1655"/>
        <v>107</v>
      </c>
      <c r="BB261" s="4">
        <f t="shared" si="1655"/>
        <v>109</v>
      </c>
      <c r="BC261" s="4">
        <f t="shared" si="1655"/>
        <v>111</v>
      </c>
      <c r="BD261" s="4">
        <f t="shared" si="1655"/>
        <v>113</v>
      </c>
      <c r="BE261" s="4">
        <f t="shared" si="1655"/>
        <v>115</v>
      </c>
      <c r="BF261" s="4">
        <f t="shared" si="1655"/>
        <v>117</v>
      </c>
      <c r="BG261" s="4">
        <f t="shared" si="1655"/>
        <v>119</v>
      </c>
      <c r="BH261" s="4">
        <f t="shared" si="1655"/>
        <v>121</v>
      </c>
      <c r="BI261" s="4">
        <f t="shared" si="1655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6">C262+5</f>
        <v>35</v>
      </c>
      <c r="E262" s="4">
        <f t="shared" si="1656"/>
        <v>40</v>
      </c>
      <c r="F262" s="4">
        <f t="shared" si="1656"/>
        <v>45</v>
      </c>
      <c r="G262" s="4">
        <f t="shared" si="1656"/>
        <v>50</v>
      </c>
      <c r="H262" s="4">
        <f t="shared" si="1656"/>
        <v>55</v>
      </c>
      <c r="I262" s="4">
        <f t="shared" si="1656"/>
        <v>60</v>
      </c>
      <c r="J262" s="15">
        <f t="shared" si="1656"/>
        <v>65</v>
      </c>
      <c r="K262">
        <f t="shared" si="1656"/>
        <v>70</v>
      </c>
      <c r="L262" s="4">
        <f t="shared" si="1656"/>
        <v>75</v>
      </c>
      <c r="M262" s="4">
        <f t="shared" si="1656"/>
        <v>80</v>
      </c>
      <c r="N262" s="4">
        <f t="shared" si="1656"/>
        <v>85</v>
      </c>
      <c r="O262" s="4">
        <f t="shared" si="1656"/>
        <v>90</v>
      </c>
      <c r="P262" s="4">
        <f t="shared" si="1656"/>
        <v>95</v>
      </c>
      <c r="Q262" s="4">
        <f t="shared" si="1656"/>
        <v>100</v>
      </c>
      <c r="R262" s="15">
        <f t="shared" si="1656"/>
        <v>105</v>
      </c>
      <c r="S262" s="4">
        <f t="shared" si="1656"/>
        <v>110</v>
      </c>
      <c r="T262" s="4">
        <f t="shared" si="1656"/>
        <v>115</v>
      </c>
      <c r="U262">
        <f t="shared" si="1656"/>
        <v>120</v>
      </c>
      <c r="V262" s="4">
        <f t="shared" si="1656"/>
        <v>125</v>
      </c>
      <c r="W262" s="4">
        <f t="shared" si="1656"/>
        <v>130</v>
      </c>
      <c r="X262" s="15">
        <f t="shared" si="1656"/>
        <v>135</v>
      </c>
      <c r="Y262" s="4">
        <f t="shared" si="1656"/>
        <v>140</v>
      </c>
      <c r="Z262" s="4">
        <f t="shared" si="1656"/>
        <v>145</v>
      </c>
      <c r="AA262" s="4">
        <f t="shared" si="1656"/>
        <v>150</v>
      </c>
      <c r="AB262" s="4">
        <f t="shared" si="1656"/>
        <v>155</v>
      </c>
      <c r="AC262" s="4">
        <f t="shared" si="1656"/>
        <v>160</v>
      </c>
      <c r="AD262" s="15">
        <f t="shared" si="1656"/>
        <v>165</v>
      </c>
      <c r="AE262">
        <f t="shared" si="1656"/>
        <v>170</v>
      </c>
      <c r="AF262" s="4">
        <f t="shared" si="1656"/>
        <v>175</v>
      </c>
      <c r="AG262" s="4">
        <f t="shared" si="1656"/>
        <v>180</v>
      </c>
      <c r="AH262" s="4">
        <f t="shared" si="1656"/>
        <v>185</v>
      </c>
      <c r="AI262" s="4">
        <f t="shared" si="1656"/>
        <v>190</v>
      </c>
      <c r="AJ262" s="4">
        <f t="shared" si="1656"/>
        <v>195</v>
      </c>
      <c r="AK262" s="4">
        <f t="shared" si="1656"/>
        <v>200</v>
      </c>
      <c r="AL262" s="4">
        <f t="shared" si="1656"/>
        <v>205</v>
      </c>
      <c r="AM262" s="4">
        <f t="shared" si="1656"/>
        <v>210</v>
      </c>
      <c r="AN262" s="4">
        <f t="shared" si="1656"/>
        <v>215</v>
      </c>
      <c r="AO262">
        <f t="shared" si="1656"/>
        <v>220</v>
      </c>
      <c r="AP262" s="4">
        <f t="shared" si="1656"/>
        <v>225</v>
      </c>
      <c r="AQ262" s="4">
        <f t="shared" si="1656"/>
        <v>230</v>
      </c>
      <c r="AR262" s="4">
        <f t="shared" si="1656"/>
        <v>235</v>
      </c>
      <c r="AS262" s="4">
        <f t="shared" si="1656"/>
        <v>240</v>
      </c>
      <c r="AT262" s="4">
        <f t="shared" si="1656"/>
        <v>245</v>
      </c>
      <c r="AU262" s="4">
        <f t="shared" si="1656"/>
        <v>250</v>
      </c>
      <c r="AV262" s="4">
        <f t="shared" si="1656"/>
        <v>255</v>
      </c>
      <c r="AW262" s="4">
        <f t="shared" si="1656"/>
        <v>260</v>
      </c>
      <c r="AX262" s="4">
        <f t="shared" si="1656"/>
        <v>265</v>
      </c>
      <c r="AY262">
        <f t="shared" si="1656"/>
        <v>270</v>
      </c>
      <c r="AZ262" s="4">
        <f t="shared" si="1656"/>
        <v>275</v>
      </c>
      <c r="BA262" s="4">
        <f t="shared" si="1656"/>
        <v>280</v>
      </c>
      <c r="BB262" s="4">
        <f t="shared" si="1656"/>
        <v>285</v>
      </c>
      <c r="BC262" s="4">
        <f t="shared" si="1656"/>
        <v>290</v>
      </c>
      <c r="BD262" s="4">
        <f t="shared" si="1656"/>
        <v>295</v>
      </c>
      <c r="BE262" s="4">
        <f t="shared" si="1656"/>
        <v>300</v>
      </c>
      <c r="BF262" s="4">
        <f t="shared" si="1656"/>
        <v>305</v>
      </c>
      <c r="BG262" s="4">
        <f t="shared" si="1656"/>
        <v>310</v>
      </c>
      <c r="BH262" s="4">
        <f t="shared" si="1656"/>
        <v>315</v>
      </c>
      <c r="BI262">
        <f t="shared" si="1656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7">E265+1.4</f>
        <v>16</v>
      </c>
      <c r="G265" s="4">
        <f t="shared" ref="G265:H265" si="1658">F265+1.3</f>
        <v>17.3</v>
      </c>
      <c r="H265" s="4">
        <f t="shared" si="1658"/>
        <v>18.600000000000001</v>
      </c>
      <c r="I265" s="4">
        <f t="shared" ref="I265" si="1659">H265+1.4</f>
        <v>20</v>
      </c>
      <c r="J265" s="15">
        <f t="shared" ref="J265:K265" si="1660">I265+1.3</f>
        <v>21.3</v>
      </c>
      <c r="K265">
        <f t="shared" si="1660"/>
        <v>22.6</v>
      </c>
      <c r="L265" s="4">
        <f t="shared" ref="L265" si="1661">K265+1.4</f>
        <v>24</v>
      </c>
      <c r="M265" s="4">
        <f t="shared" ref="M265:N265" si="1662">L265+1.3</f>
        <v>25.3</v>
      </c>
      <c r="N265" s="4">
        <f t="shared" si="1662"/>
        <v>26.6</v>
      </c>
      <c r="O265" s="4">
        <f t="shared" ref="O265" si="1663">N265+1.4</f>
        <v>28</v>
      </c>
      <c r="P265" s="4">
        <f t="shared" ref="P265:Q265" si="1664">O265+1.3</f>
        <v>29.3</v>
      </c>
      <c r="Q265" s="4">
        <f t="shared" si="1664"/>
        <v>30.6</v>
      </c>
      <c r="R265" s="15">
        <f t="shared" ref="R265" si="1665">Q265+1.4</f>
        <v>32</v>
      </c>
      <c r="S265" s="4">
        <f t="shared" ref="S265:T265" si="1666">R265+1.3</f>
        <v>33.299999999999997</v>
      </c>
      <c r="T265" s="4">
        <f t="shared" si="1666"/>
        <v>34.599999999999994</v>
      </c>
      <c r="U265">
        <f t="shared" ref="U265" si="1667">T265+1.4</f>
        <v>35.999999999999993</v>
      </c>
      <c r="V265" s="4">
        <f t="shared" ref="V265:W265" si="1668">U265+1.3</f>
        <v>37.29999999999999</v>
      </c>
      <c r="W265" s="4">
        <f t="shared" si="1668"/>
        <v>38.599999999999987</v>
      </c>
      <c r="X265" s="15">
        <f t="shared" ref="X265" si="1669">W265+1.4</f>
        <v>39.999999999999986</v>
      </c>
      <c r="Y265" s="4">
        <f t="shared" ref="Y265:Z265" si="1670">X265+1.3</f>
        <v>41.299999999999983</v>
      </c>
      <c r="Z265" s="4">
        <f t="shared" si="1670"/>
        <v>42.59999999999998</v>
      </c>
      <c r="AA265" s="4">
        <f t="shared" ref="AA265" si="1671">Z265+1.4</f>
        <v>43.999999999999979</v>
      </c>
      <c r="AB265" s="4">
        <f t="shared" ref="AB265:AC265" si="1672">AA265+1.3</f>
        <v>45.299999999999976</v>
      </c>
      <c r="AC265" s="4">
        <f t="shared" si="1672"/>
        <v>46.599999999999973</v>
      </c>
      <c r="AD265" s="15">
        <f t="shared" ref="AD265" si="1673">AC265+1.4</f>
        <v>47.999999999999972</v>
      </c>
      <c r="AE265">
        <f t="shared" ref="AE265:AF265" si="1674">AD265+1.3</f>
        <v>49.299999999999969</v>
      </c>
      <c r="AF265" s="4">
        <f t="shared" si="1674"/>
        <v>50.599999999999966</v>
      </c>
      <c r="AG265" s="4">
        <f t="shared" ref="AG265" si="1675">AF265+1.4</f>
        <v>51.999999999999964</v>
      </c>
      <c r="AH265" s="4">
        <f t="shared" ref="AH265:AI265" si="1676">AG265+1.3</f>
        <v>53.299999999999962</v>
      </c>
      <c r="AI265" s="4">
        <f t="shared" si="1676"/>
        <v>54.599999999999959</v>
      </c>
      <c r="AJ265" s="4">
        <f t="shared" ref="AJ265" si="1677">AI265+1.4</f>
        <v>55.999999999999957</v>
      </c>
      <c r="AK265" s="4">
        <f t="shared" ref="AK265:AL265" si="1678">AJ265+1.3</f>
        <v>57.299999999999955</v>
      </c>
      <c r="AL265" s="4">
        <f t="shared" si="1678"/>
        <v>58.599999999999952</v>
      </c>
      <c r="AM265" s="4">
        <f t="shared" ref="AM265" si="1679">AL265+1.4</f>
        <v>59.99999999999995</v>
      </c>
      <c r="AN265" s="4">
        <f t="shared" ref="AN265:AO265" si="1680">AM265+1.3</f>
        <v>61.299999999999947</v>
      </c>
      <c r="AO265">
        <f t="shared" si="1680"/>
        <v>62.599999999999945</v>
      </c>
      <c r="AP265" s="4">
        <f t="shared" ref="AP265" si="1681">AO265+1.4</f>
        <v>63.999999999999943</v>
      </c>
      <c r="AQ265" s="4">
        <f t="shared" ref="AQ265:AR265" si="1682">AP265+1.3</f>
        <v>65.29999999999994</v>
      </c>
      <c r="AR265" s="4">
        <f t="shared" si="1682"/>
        <v>66.599999999999937</v>
      </c>
      <c r="AS265" s="4">
        <f t="shared" ref="AS265" si="1683">AR265+1.4</f>
        <v>67.999999999999943</v>
      </c>
      <c r="AT265" s="4">
        <f t="shared" ref="AT265:AU265" si="1684">AS265+1.3</f>
        <v>69.29999999999994</v>
      </c>
      <c r="AU265" s="4">
        <f t="shared" si="1684"/>
        <v>70.599999999999937</v>
      </c>
      <c r="AV265" s="4">
        <f t="shared" ref="AV265" si="1685">AU265+1.4</f>
        <v>71.999999999999943</v>
      </c>
      <c r="AW265" s="4">
        <f t="shared" ref="AW265:AX265" si="1686">AV265+1.3</f>
        <v>73.29999999999994</v>
      </c>
      <c r="AX265" s="4">
        <f t="shared" si="1686"/>
        <v>74.599999999999937</v>
      </c>
      <c r="AY265">
        <f t="shared" ref="AY265" si="1687">AX265+1.4</f>
        <v>75.999999999999943</v>
      </c>
      <c r="AZ265" s="4">
        <f t="shared" ref="AZ265:BA265" si="1688">AY265+1.3</f>
        <v>77.29999999999994</v>
      </c>
      <c r="BA265" s="4">
        <f t="shared" si="1688"/>
        <v>78.599999999999937</v>
      </c>
      <c r="BB265" s="4">
        <f t="shared" ref="BB265" si="1689">BA265+1.4</f>
        <v>79.999999999999943</v>
      </c>
      <c r="BC265" s="4">
        <f t="shared" ref="BC265:BD265" si="1690">BB265+1.3</f>
        <v>81.29999999999994</v>
      </c>
      <c r="BD265" s="4">
        <f t="shared" si="1690"/>
        <v>82.599999999999937</v>
      </c>
      <c r="BE265" s="4">
        <f t="shared" ref="BE265" si="1691">BD265+1.4</f>
        <v>83.999999999999943</v>
      </c>
      <c r="BF265" s="4">
        <f t="shared" ref="BF265:BG265" si="1692">BE265+1.3</f>
        <v>85.29999999999994</v>
      </c>
      <c r="BG265" s="4">
        <f t="shared" si="1692"/>
        <v>86.599999999999937</v>
      </c>
      <c r="BH265" s="4">
        <f t="shared" ref="BH265" si="1693">BG265+1.4</f>
        <v>87.999999999999943</v>
      </c>
      <c r="BI265">
        <f t="shared" ref="BI265" si="1694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5">E266+1</f>
        <v>5</v>
      </c>
      <c r="G266" s="4">
        <f t="shared" ref="G266" si="1696">F266</f>
        <v>5</v>
      </c>
      <c r="H266" s="4">
        <f t="shared" ref="H266" si="1697">G266+1</f>
        <v>6</v>
      </c>
      <c r="I266" s="4">
        <f t="shared" ref="I266" si="1698">H266</f>
        <v>6</v>
      </c>
      <c r="J266" s="15">
        <f t="shared" ref="J266" si="1699">I266+1</f>
        <v>7</v>
      </c>
      <c r="K266" s="4">
        <f t="shared" ref="K266" si="1700">J266</f>
        <v>7</v>
      </c>
      <c r="L266" s="4">
        <f t="shared" ref="L266" si="1701">K266+1</f>
        <v>8</v>
      </c>
      <c r="M266" s="4">
        <f t="shared" ref="M266" si="1702">L266</f>
        <v>8</v>
      </c>
      <c r="N266" s="4">
        <f t="shared" ref="N266" si="1703">M266+1</f>
        <v>9</v>
      </c>
      <c r="O266" s="4">
        <f t="shared" ref="O266" si="1704">N266</f>
        <v>9</v>
      </c>
      <c r="P266" s="4">
        <f t="shared" ref="P266" si="1705">O266+1</f>
        <v>10</v>
      </c>
      <c r="Q266" s="4">
        <f t="shared" ref="Q266" si="1706">P266</f>
        <v>10</v>
      </c>
      <c r="R266" s="15">
        <f t="shared" ref="R266" si="1707">Q266+1</f>
        <v>11</v>
      </c>
      <c r="S266" s="4">
        <f t="shared" ref="S266" si="1708">R266</f>
        <v>11</v>
      </c>
      <c r="T266" s="4">
        <f t="shared" ref="T266" si="1709">S266+1</f>
        <v>12</v>
      </c>
      <c r="U266" s="4">
        <f t="shared" ref="U266" si="1710">T266</f>
        <v>12</v>
      </c>
      <c r="V266" s="4">
        <f t="shared" ref="V266" si="1711">U266+1</f>
        <v>13</v>
      </c>
      <c r="W266" s="4">
        <f t="shared" ref="W266" si="1712">V266</f>
        <v>13</v>
      </c>
      <c r="X266" s="15">
        <f t="shared" ref="X266" si="1713">W266+1</f>
        <v>14</v>
      </c>
      <c r="Y266" s="4">
        <f t="shared" ref="Y266" si="1714">X266</f>
        <v>14</v>
      </c>
      <c r="Z266" s="4">
        <f t="shared" ref="Z266" si="1715">Y266+1</f>
        <v>15</v>
      </c>
      <c r="AA266" s="4">
        <f t="shared" ref="AA266" si="1716">Z266</f>
        <v>15</v>
      </c>
      <c r="AB266" s="4">
        <f t="shared" ref="AB266" si="1717">AA266+1</f>
        <v>16</v>
      </c>
      <c r="AC266" s="4">
        <f t="shared" ref="AC266" si="1718">AB266</f>
        <v>16</v>
      </c>
      <c r="AD266" s="15">
        <f t="shared" ref="AD266" si="1719">AC266+1</f>
        <v>17</v>
      </c>
      <c r="AE266" s="4">
        <f t="shared" ref="AE266" si="1720">AD266</f>
        <v>17</v>
      </c>
      <c r="AF266" s="4">
        <f t="shared" ref="AF266" si="1721">AE266+1</f>
        <v>18</v>
      </c>
      <c r="AG266" s="4">
        <f t="shared" ref="AG266" si="1722">AF266</f>
        <v>18</v>
      </c>
      <c r="AH266" s="4">
        <f t="shared" ref="AH266" si="1723">AG266+1</f>
        <v>19</v>
      </c>
      <c r="AI266" s="4">
        <f t="shared" ref="AI266" si="1724">AH266</f>
        <v>19</v>
      </c>
      <c r="AJ266" s="4">
        <f t="shared" ref="AJ266" si="1725">AI266+1</f>
        <v>20</v>
      </c>
      <c r="AK266" s="4">
        <f t="shared" ref="AK266" si="1726">AJ266</f>
        <v>20</v>
      </c>
      <c r="AL266" s="4">
        <f t="shared" ref="AL266" si="1727">AK266+1</f>
        <v>21</v>
      </c>
      <c r="AM266" s="4">
        <f t="shared" ref="AM266" si="1728">AL266</f>
        <v>21</v>
      </c>
      <c r="AN266" s="4">
        <f t="shared" ref="AN266" si="1729">AM266+1</f>
        <v>22</v>
      </c>
      <c r="AO266" s="4">
        <f t="shared" ref="AO266" si="1730">AN266</f>
        <v>22</v>
      </c>
      <c r="AP266" s="4">
        <f t="shared" ref="AP266" si="1731">AO266+1</f>
        <v>23</v>
      </c>
      <c r="AQ266" s="4">
        <f t="shared" ref="AQ266" si="1732">AP266</f>
        <v>23</v>
      </c>
      <c r="AR266" s="4">
        <f t="shared" ref="AR266" si="1733">AQ266+1</f>
        <v>24</v>
      </c>
      <c r="AS266" s="4">
        <f t="shared" ref="AS266" si="1734">AR266</f>
        <v>24</v>
      </c>
      <c r="AT266" s="4">
        <f t="shared" ref="AT266" si="1735">AS266+1</f>
        <v>25</v>
      </c>
      <c r="AU266" s="4">
        <f t="shared" ref="AU266" si="1736">AT266</f>
        <v>25</v>
      </c>
      <c r="AV266" s="4">
        <f t="shared" ref="AV266" si="1737">AU266+1</f>
        <v>26</v>
      </c>
      <c r="AW266" s="4">
        <f t="shared" ref="AW266" si="1738">AV266</f>
        <v>26</v>
      </c>
      <c r="AX266" s="4">
        <f t="shared" ref="AX266" si="1739">AW266+1</f>
        <v>27</v>
      </c>
      <c r="AY266" s="4">
        <f t="shared" ref="AY266" si="1740">AX266</f>
        <v>27</v>
      </c>
      <c r="AZ266" s="4">
        <f t="shared" ref="AZ266" si="1741">AY266+1</f>
        <v>28</v>
      </c>
      <c r="BA266" s="4">
        <f t="shared" ref="BA266" si="1742">AZ266</f>
        <v>28</v>
      </c>
      <c r="BB266" s="4">
        <f t="shared" ref="BB266" si="1743">BA266+1</f>
        <v>29</v>
      </c>
      <c r="BC266" s="4">
        <f t="shared" ref="BC266" si="1744">BB266</f>
        <v>29</v>
      </c>
      <c r="BD266" s="4">
        <f t="shared" ref="BD266" si="1745">BC266+1</f>
        <v>30</v>
      </c>
      <c r="BE266" s="4">
        <f t="shared" ref="BE266" si="1746">BD266</f>
        <v>30</v>
      </c>
      <c r="BF266" s="4">
        <f t="shared" ref="BF266" si="1747">BE266+1</f>
        <v>31</v>
      </c>
      <c r="BG266" s="4">
        <f t="shared" ref="BG266" si="1748">BF266</f>
        <v>31</v>
      </c>
      <c r="BH266" s="4">
        <f t="shared" ref="BH266" si="1749">BG266+1</f>
        <v>32</v>
      </c>
      <c r="BI266" s="4">
        <f t="shared" ref="BI266" si="1750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1">C267+4</f>
        <v>28</v>
      </c>
      <c r="E267" s="4">
        <f t="shared" si="1751"/>
        <v>32</v>
      </c>
      <c r="F267" s="4">
        <f t="shared" si="1751"/>
        <v>36</v>
      </c>
      <c r="G267" s="4">
        <f t="shared" si="1751"/>
        <v>40</v>
      </c>
      <c r="H267" s="4">
        <f t="shared" si="1751"/>
        <v>44</v>
      </c>
      <c r="I267" s="4">
        <f>H267+3</f>
        <v>47</v>
      </c>
      <c r="J267" s="15">
        <f t="shared" si="1751"/>
        <v>51</v>
      </c>
      <c r="K267">
        <f>J267+3</f>
        <v>54</v>
      </c>
      <c r="L267" s="4">
        <f t="shared" ref="L267:Q267" si="1752">K267+3</f>
        <v>57</v>
      </c>
      <c r="M267" s="4">
        <f t="shared" si="1752"/>
        <v>60</v>
      </c>
      <c r="N267" s="4">
        <f t="shared" si="1752"/>
        <v>63</v>
      </c>
      <c r="O267" s="4">
        <f t="shared" si="1752"/>
        <v>66</v>
      </c>
      <c r="P267" s="4">
        <f t="shared" si="1752"/>
        <v>69</v>
      </c>
      <c r="Q267" s="4">
        <f t="shared" si="1752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3">T267</f>
        <v>75</v>
      </c>
      <c r="V267" s="4">
        <f t="shared" si="1753"/>
        <v>75</v>
      </c>
      <c r="W267" s="4">
        <f t="shared" si="1753"/>
        <v>75</v>
      </c>
      <c r="X267" s="15">
        <f t="shared" si="1753"/>
        <v>75</v>
      </c>
      <c r="Y267" s="4">
        <f t="shared" si="1753"/>
        <v>75</v>
      </c>
      <c r="Z267" s="4">
        <f t="shared" si="1753"/>
        <v>75</v>
      </c>
      <c r="AA267" s="4">
        <f t="shared" si="1753"/>
        <v>75</v>
      </c>
      <c r="AB267" s="4">
        <f t="shared" si="1753"/>
        <v>75</v>
      </c>
      <c r="AC267" s="4">
        <f t="shared" si="1753"/>
        <v>75</v>
      </c>
      <c r="AD267" s="15">
        <f t="shared" si="1753"/>
        <v>75</v>
      </c>
      <c r="AE267" s="4">
        <f t="shared" si="1753"/>
        <v>75</v>
      </c>
      <c r="AF267" s="4">
        <f t="shared" si="1753"/>
        <v>75</v>
      </c>
      <c r="AG267" s="4">
        <f t="shared" si="1753"/>
        <v>75</v>
      </c>
      <c r="AH267" s="4">
        <f t="shared" si="1753"/>
        <v>75</v>
      </c>
      <c r="AI267" s="4">
        <f t="shared" si="1753"/>
        <v>75</v>
      </c>
      <c r="AJ267" s="4">
        <f t="shared" si="1753"/>
        <v>75</v>
      </c>
      <c r="AK267" s="4">
        <f t="shared" si="1753"/>
        <v>75</v>
      </c>
      <c r="AL267" s="4">
        <f t="shared" si="1753"/>
        <v>75</v>
      </c>
      <c r="AM267" s="4">
        <f t="shared" si="1753"/>
        <v>75</v>
      </c>
      <c r="AN267" s="4">
        <f t="shared" si="1753"/>
        <v>75</v>
      </c>
      <c r="AO267" s="4">
        <f t="shared" si="1753"/>
        <v>75</v>
      </c>
      <c r="AP267" s="4">
        <f t="shared" si="1753"/>
        <v>75</v>
      </c>
      <c r="AQ267" s="4">
        <f t="shared" si="1753"/>
        <v>75</v>
      </c>
      <c r="AR267" s="4">
        <f t="shared" si="1753"/>
        <v>75</v>
      </c>
      <c r="AS267" s="4">
        <f t="shared" si="1753"/>
        <v>75</v>
      </c>
      <c r="AT267" s="4">
        <f t="shared" si="1753"/>
        <v>75</v>
      </c>
      <c r="AU267" s="4">
        <f t="shared" si="1753"/>
        <v>75</v>
      </c>
      <c r="AV267" s="4">
        <f t="shared" si="1753"/>
        <v>75</v>
      </c>
      <c r="AW267" s="4">
        <f t="shared" si="1753"/>
        <v>75</v>
      </c>
      <c r="AX267" s="4">
        <f t="shared" si="1753"/>
        <v>75</v>
      </c>
      <c r="AY267" s="4">
        <f t="shared" si="1753"/>
        <v>75</v>
      </c>
      <c r="AZ267" s="4">
        <f t="shared" si="1753"/>
        <v>75</v>
      </c>
      <c r="BA267" s="4">
        <f t="shared" si="1753"/>
        <v>75</v>
      </c>
      <c r="BB267" s="4">
        <f t="shared" si="1753"/>
        <v>75</v>
      </c>
      <c r="BC267" s="4">
        <f t="shared" si="1753"/>
        <v>75</v>
      </c>
      <c r="BD267" s="4">
        <f t="shared" si="1753"/>
        <v>75</v>
      </c>
      <c r="BE267" s="4">
        <f t="shared" si="1753"/>
        <v>75</v>
      </c>
      <c r="BF267" s="4">
        <f t="shared" si="1753"/>
        <v>75</v>
      </c>
      <c r="BG267" s="4">
        <f t="shared" si="1753"/>
        <v>75</v>
      </c>
      <c r="BH267" s="4">
        <f t="shared" si="1753"/>
        <v>75</v>
      </c>
      <c r="BI267" s="4">
        <f t="shared" si="1753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4">C271+2</f>
        <v>17.3</v>
      </c>
      <c r="E271" s="4">
        <f t="shared" si="1754"/>
        <v>19.3</v>
      </c>
      <c r="F271" s="4">
        <f t="shared" si="1754"/>
        <v>21.3</v>
      </c>
      <c r="G271" s="4">
        <f t="shared" si="1754"/>
        <v>23.3</v>
      </c>
      <c r="H271" s="4">
        <f t="shared" si="1754"/>
        <v>25.3</v>
      </c>
      <c r="I271" s="4">
        <f t="shared" si="1754"/>
        <v>27.3</v>
      </c>
      <c r="J271" s="15">
        <f t="shared" si="1754"/>
        <v>29.3</v>
      </c>
      <c r="K271">
        <f t="shared" si="1754"/>
        <v>31.3</v>
      </c>
      <c r="L271" s="4">
        <f t="shared" si="1754"/>
        <v>33.299999999999997</v>
      </c>
      <c r="M271" s="4">
        <f t="shared" si="1754"/>
        <v>35.299999999999997</v>
      </c>
      <c r="N271" s="4">
        <f t="shared" si="1754"/>
        <v>37.299999999999997</v>
      </c>
      <c r="O271" s="4">
        <f t="shared" si="1754"/>
        <v>39.299999999999997</v>
      </c>
      <c r="P271" s="4">
        <f t="shared" si="1754"/>
        <v>41.3</v>
      </c>
      <c r="Q271" s="4">
        <f t="shared" si="1754"/>
        <v>43.3</v>
      </c>
      <c r="R271" s="15">
        <f t="shared" si="1754"/>
        <v>45.3</v>
      </c>
      <c r="S271" s="4">
        <f t="shared" si="1754"/>
        <v>47.3</v>
      </c>
      <c r="T271" s="4">
        <f t="shared" si="1754"/>
        <v>49.3</v>
      </c>
      <c r="U271">
        <f t="shared" si="1754"/>
        <v>51.3</v>
      </c>
      <c r="V271" s="4">
        <f t="shared" si="1754"/>
        <v>53.3</v>
      </c>
      <c r="W271" s="4">
        <f t="shared" si="1754"/>
        <v>55.3</v>
      </c>
      <c r="X271" s="15">
        <f t="shared" si="1754"/>
        <v>57.3</v>
      </c>
      <c r="Y271" s="4">
        <f t="shared" si="1754"/>
        <v>59.3</v>
      </c>
      <c r="Z271" s="4">
        <f t="shared" si="1754"/>
        <v>61.3</v>
      </c>
      <c r="AA271" s="4">
        <f t="shared" si="1754"/>
        <v>63.3</v>
      </c>
      <c r="AB271" s="4">
        <f t="shared" si="1754"/>
        <v>65.3</v>
      </c>
      <c r="AC271" s="4">
        <f t="shared" si="1754"/>
        <v>67.3</v>
      </c>
      <c r="AD271" s="15">
        <f t="shared" si="1754"/>
        <v>69.3</v>
      </c>
      <c r="AE271">
        <f t="shared" si="1754"/>
        <v>71.3</v>
      </c>
      <c r="AF271" s="4">
        <f t="shared" si="1754"/>
        <v>73.3</v>
      </c>
      <c r="AG271" s="4">
        <f t="shared" si="1754"/>
        <v>75.3</v>
      </c>
      <c r="AH271" s="4">
        <f t="shared" si="1754"/>
        <v>77.3</v>
      </c>
      <c r="AI271" s="4">
        <f t="shared" si="1754"/>
        <v>79.3</v>
      </c>
      <c r="AJ271" s="4">
        <f t="shared" si="1754"/>
        <v>81.3</v>
      </c>
      <c r="AK271" s="4">
        <f t="shared" si="1754"/>
        <v>83.3</v>
      </c>
      <c r="AL271" s="4">
        <f t="shared" si="1754"/>
        <v>85.3</v>
      </c>
      <c r="AM271" s="4">
        <f t="shared" si="1754"/>
        <v>87.3</v>
      </c>
      <c r="AN271" s="4">
        <f t="shared" si="1754"/>
        <v>89.3</v>
      </c>
      <c r="AO271">
        <f t="shared" si="1754"/>
        <v>91.3</v>
      </c>
      <c r="AP271" s="4">
        <f t="shared" si="1754"/>
        <v>93.3</v>
      </c>
      <c r="AQ271" s="4">
        <f t="shared" si="1754"/>
        <v>95.3</v>
      </c>
      <c r="AR271" s="4">
        <f t="shared" si="1754"/>
        <v>97.3</v>
      </c>
      <c r="AS271" s="4">
        <f t="shared" si="1754"/>
        <v>99.3</v>
      </c>
      <c r="AT271" s="8">
        <f t="shared" si="1754"/>
        <v>101.3</v>
      </c>
      <c r="AU271" s="8">
        <f t="shared" si="1754"/>
        <v>103.3</v>
      </c>
      <c r="AV271" s="8">
        <f t="shared" si="1754"/>
        <v>105.3</v>
      </c>
      <c r="AW271" s="8">
        <f t="shared" si="1754"/>
        <v>107.3</v>
      </c>
      <c r="AX271" s="8">
        <f t="shared" si="1754"/>
        <v>109.3</v>
      </c>
      <c r="AY271" s="3">
        <f t="shared" si="1754"/>
        <v>111.3</v>
      </c>
      <c r="AZ271" s="8">
        <f t="shared" si="1754"/>
        <v>113.3</v>
      </c>
      <c r="BA271" s="8">
        <f t="shared" si="1754"/>
        <v>115.3</v>
      </c>
      <c r="BB271" s="8">
        <f t="shared" si="1754"/>
        <v>117.3</v>
      </c>
      <c r="BC271" s="8">
        <f t="shared" si="1754"/>
        <v>119.3</v>
      </c>
      <c r="BD271" s="8">
        <f t="shared" si="1754"/>
        <v>121.3</v>
      </c>
      <c r="BE271" s="8">
        <f t="shared" si="1754"/>
        <v>123.3</v>
      </c>
      <c r="BF271" s="8">
        <f t="shared" si="1754"/>
        <v>125.3</v>
      </c>
      <c r="BG271" s="8">
        <f t="shared" si="1754"/>
        <v>127.3</v>
      </c>
      <c r="BH271" s="8">
        <f t="shared" si="1754"/>
        <v>129.30000000000001</v>
      </c>
      <c r="BI271" s="3">
        <f t="shared" si="1754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5">C273+20</f>
        <v>80</v>
      </c>
      <c r="E273" s="4">
        <f t="shared" si="1755"/>
        <v>100</v>
      </c>
      <c r="F273" s="4">
        <f t="shared" si="1755"/>
        <v>120</v>
      </c>
      <c r="G273" s="4">
        <f t="shared" si="1755"/>
        <v>140</v>
      </c>
      <c r="H273" s="4">
        <f t="shared" si="1755"/>
        <v>160</v>
      </c>
      <c r="I273" s="4">
        <f t="shared" si="1755"/>
        <v>180</v>
      </c>
      <c r="J273" s="4">
        <f t="shared" si="1755"/>
        <v>200</v>
      </c>
      <c r="K273" s="4">
        <f t="shared" si="1755"/>
        <v>220</v>
      </c>
      <c r="L273" s="4">
        <f t="shared" si="1755"/>
        <v>240</v>
      </c>
      <c r="M273" s="4">
        <f t="shared" si="1755"/>
        <v>260</v>
      </c>
      <c r="N273" s="4">
        <f t="shared" si="1755"/>
        <v>280</v>
      </c>
      <c r="O273" s="4">
        <f t="shared" si="1755"/>
        <v>300</v>
      </c>
      <c r="P273" s="4">
        <f t="shared" si="1755"/>
        <v>320</v>
      </c>
      <c r="Q273" s="4">
        <f t="shared" si="1755"/>
        <v>340</v>
      </c>
      <c r="R273" s="4">
        <f t="shared" si="1755"/>
        <v>360</v>
      </c>
      <c r="S273" s="4">
        <f t="shared" si="1755"/>
        <v>380</v>
      </c>
      <c r="T273" s="4">
        <f t="shared" si="1755"/>
        <v>400</v>
      </c>
      <c r="U273" s="4">
        <f t="shared" si="1755"/>
        <v>420</v>
      </c>
      <c r="V273" s="4">
        <f t="shared" si="1755"/>
        <v>440</v>
      </c>
      <c r="W273" s="4">
        <f t="shared" si="1755"/>
        <v>460</v>
      </c>
      <c r="X273" s="4">
        <f t="shared" si="1755"/>
        <v>480</v>
      </c>
      <c r="Y273" s="4">
        <f t="shared" si="1755"/>
        <v>500</v>
      </c>
      <c r="Z273" s="4">
        <f t="shared" si="1755"/>
        <v>520</v>
      </c>
      <c r="AA273" s="4">
        <f t="shared" si="1755"/>
        <v>540</v>
      </c>
      <c r="AB273" s="4">
        <f t="shared" si="1755"/>
        <v>560</v>
      </c>
      <c r="AC273" s="4">
        <f t="shared" si="1755"/>
        <v>580</v>
      </c>
      <c r="AD273" s="4">
        <f t="shared" si="1755"/>
        <v>600</v>
      </c>
      <c r="AE273" s="4">
        <f t="shared" si="1755"/>
        <v>620</v>
      </c>
      <c r="AF273" s="4">
        <f t="shared" si="1755"/>
        <v>640</v>
      </c>
      <c r="AG273" s="4">
        <f t="shared" si="1755"/>
        <v>660</v>
      </c>
      <c r="AH273" s="4">
        <f t="shared" si="1755"/>
        <v>680</v>
      </c>
      <c r="AI273" s="4">
        <f t="shared" si="1755"/>
        <v>700</v>
      </c>
      <c r="AJ273" s="4">
        <f t="shared" si="1755"/>
        <v>720</v>
      </c>
      <c r="AK273" s="4">
        <f t="shared" si="1755"/>
        <v>740</v>
      </c>
      <c r="AL273" s="4">
        <f t="shared" si="1755"/>
        <v>760</v>
      </c>
      <c r="AM273" s="4">
        <f t="shared" si="1755"/>
        <v>780</v>
      </c>
      <c r="AN273" s="4">
        <f t="shared" si="1755"/>
        <v>800</v>
      </c>
      <c r="AO273" s="4">
        <f t="shared" si="1755"/>
        <v>820</v>
      </c>
      <c r="AP273" s="4">
        <f t="shared" si="1755"/>
        <v>840</v>
      </c>
      <c r="AQ273" s="4">
        <f t="shared" si="1755"/>
        <v>860</v>
      </c>
      <c r="AR273" s="4">
        <f t="shared" si="1755"/>
        <v>880</v>
      </c>
      <c r="AS273" s="4">
        <f t="shared" si="1755"/>
        <v>900</v>
      </c>
      <c r="AT273" s="4">
        <f t="shared" si="1755"/>
        <v>920</v>
      </c>
      <c r="AU273" s="4">
        <f t="shared" si="1755"/>
        <v>940</v>
      </c>
      <c r="AV273" s="4">
        <f t="shared" si="1755"/>
        <v>960</v>
      </c>
      <c r="AW273" s="4">
        <f t="shared" si="1755"/>
        <v>980</v>
      </c>
      <c r="AX273" s="4">
        <f t="shared" si="1755"/>
        <v>1000</v>
      </c>
      <c r="AY273" s="4">
        <f t="shared" si="1755"/>
        <v>1020</v>
      </c>
      <c r="AZ273" s="4">
        <f t="shared" si="1755"/>
        <v>1040</v>
      </c>
      <c r="BA273" s="4">
        <f t="shared" si="1755"/>
        <v>1060</v>
      </c>
      <c r="BB273" s="4">
        <f t="shared" si="1755"/>
        <v>1080</v>
      </c>
      <c r="BC273" s="4">
        <f t="shared" si="1755"/>
        <v>1100</v>
      </c>
      <c r="BD273" s="4">
        <f t="shared" si="1755"/>
        <v>1120</v>
      </c>
      <c r="BE273" s="4">
        <f t="shared" si="1755"/>
        <v>1140</v>
      </c>
      <c r="BF273" s="4">
        <f t="shared" si="1755"/>
        <v>1160</v>
      </c>
      <c r="BG273" s="4">
        <f t="shared" si="1755"/>
        <v>1180</v>
      </c>
      <c r="BH273" s="4">
        <f t="shared" si="1755"/>
        <v>1200</v>
      </c>
      <c r="BI273" s="4">
        <f t="shared" si="1755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f>Q276+10</f>
        <v>42</v>
      </c>
      <c r="S276" s="15">
        <f t="shared" ref="S276:W276" si="1756">R276+10</f>
        <v>52</v>
      </c>
      <c r="T276" s="15">
        <f t="shared" si="1756"/>
        <v>62</v>
      </c>
      <c r="U276" s="15">
        <f t="shared" si="1756"/>
        <v>72</v>
      </c>
      <c r="V276" s="15">
        <f t="shared" si="1756"/>
        <v>82</v>
      </c>
      <c r="W276" s="15">
        <f t="shared" si="1756"/>
        <v>92</v>
      </c>
      <c r="X276" s="15">
        <f>W276+18</f>
        <v>110</v>
      </c>
      <c r="Y276" s="15">
        <f t="shared" ref="Y276:AC276" si="1757">X276+18</f>
        <v>128</v>
      </c>
      <c r="Z276" s="15">
        <f t="shared" si="1757"/>
        <v>146</v>
      </c>
      <c r="AA276" s="15">
        <f t="shared" si="1757"/>
        <v>164</v>
      </c>
      <c r="AB276" s="15">
        <f t="shared" si="1757"/>
        <v>182</v>
      </c>
      <c r="AC276" s="15">
        <f t="shared" si="1757"/>
        <v>200</v>
      </c>
      <c r="AD276" s="15">
        <f>AC276+25</f>
        <v>225</v>
      </c>
      <c r="AE276" s="15">
        <f t="shared" ref="AE276:BI276" si="1758">AD276+25</f>
        <v>250</v>
      </c>
      <c r="AF276" s="15">
        <f t="shared" si="1758"/>
        <v>275</v>
      </c>
      <c r="AG276" s="15">
        <f t="shared" si="1758"/>
        <v>300</v>
      </c>
      <c r="AH276" s="15">
        <f t="shared" si="1758"/>
        <v>325</v>
      </c>
      <c r="AI276" s="15">
        <f t="shared" si="1758"/>
        <v>350</v>
      </c>
      <c r="AJ276" s="15">
        <f t="shared" si="1758"/>
        <v>375</v>
      </c>
      <c r="AK276" s="15">
        <f t="shared" si="1758"/>
        <v>400</v>
      </c>
      <c r="AL276" s="15">
        <f t="shared" si="1758"/>
        <v>425</v>
      </c>
      <c r="AM276" s="15">
        <f t="shared" si="1758"/>
        <v>450</v>
      </c>
      <c r="AN276" s="15">
        <f t="shared" si="1758"/>
        <v>475</v>
      </c>
      <c r="AO276" s="15">
        <f t="shared" si="1758"/>
        <v>500</v>
      </c>
      <c r="AP276" s="15">
        <f t="shared" si="1758"/>
        <v>525</v>
      </c>
      <c r="AQ276" s="15">
        <f t="shared" si="1758"/>
        <v>550</v>
      </c>
      <c r="AR276" s="15">
        <f t="shared" si="1758"/>
        <v>575</v>
      </c>
      <c r="AS276" s="15">
        <f t="shared" si="1758"/>
        <v>600</v>
      </c>
      <c r="AT276" s="15">
        <f t="shared" si="1758"/>
        <v>625</v>
      </c>
      <c r="AU276" s="15">
        <f t="shared" si="1758"/>
        <v>650</v>
      </c>
      <c r="AV276" s="15">
        <f t="shared" si="1758"/>
        <v>675</v>
      </c>
      <c r="AW276" s="15">
        <f t="shared" si="1758"/>
        <v>700</v>
      </c>
      <c r="AX276" s="15">
        <f t="shared" si="1758"/>
        <v>725</v>
      </c>
      <c r="AY276" s="15">
        <f t="shared" si="1758"/>
        <v>750</v>
      </c>
      <c r="AZ276" s="15">
        <f t="shared" si="1758"/>
        <v>775</v>
      </c>
      <c r="BA276" s="15">
        <f t="shared" si="1758"/>
        <v>800</v>
      </c>
      <c r="BB276" s="15">
        <f t="shared" si="1758"/>
        <v>825</v>
      </c>
      <c r="BC276" s="15">
        <f t="shared" si="1758"/>
        <v>850</v>
      </c>
      <c r="BD276" s="15">
        <f t="shared" si="1758"/>
        <v>875</v>
      </c>
      <c r="BE276" s="15">
        <f t="shared" si="1758"/>
        <v>900</v>
      </c>
      <c r="BF276" s="15">
        <f t="shared" si="1758"/>
        <v>925</v>
      </c>
      <c r="BG276" s="15">
        <f t="shared" si="1758"/>
        <v>950</v>
      </c>
      <c r="BH276" s="15">
        <f t="shared" si="1758"/>
        <v>975</v>
      </c>
      <c r="BI276" s="15">
        <f t="shared" si="1758"/>
        <v>1000</v>
      </c>
      <c r="BJ276" t="s">
        <v>0</v>
      </c>
    </row>
    <row r="277" spans="1:62">
      <c r="A277" s="4" t="s">
        <v>475</v>
      </c>
      <c r="B277" s="4">
        <v>9</v>
      </c>
      <c r="C277" s="4">
        <f>B277+2</f>
        <v>11</v>
      </c>
      <c r="D277" s="4">
        <f t="shared" ref="D277:I277" si="1759">C277+2</f>
        <v>13</v>
      </c>
      <c r="E277" s="4">
        <f t="shared" si="1759"/>
        <v>15</v>
      </c>
      <c r="F277" s="4">
        <f t="shared" si="1759"/>
        <v>17</v>
      </c>
      <c r="G277" s="4">
        <f t="shared" si="1759"/>
        <v>19</v>
      </c>
      <c r="H277" s="4">
        <f t="shared" si="1759"/>
        <v>21</v>
      </c>
      <c r="I277" s="4">
        <f t="shared" si="1759"/>
        <v>23</v>
      </c>
      <c r="J277" s="15">
        <f>I277+4</f>
        <v>27</v>
      </c>
      <c r="K277" s="15">
        <f t="shared" ref="K277:Q277" si="1760">J277+4</f>
        <v>31</v>
      </c>
      <c r="L277" s="15">
        <f t="shared" si="1760"/>
        <v>35</v>
      </c>
      <c r="M277" s="15">
        <f t="shared" si="1760"/>
        <v>39</v>
      </c>
      <c r="N277" s="15">
        <f t="shared" si="1760"/>
        <v>43</v>
      </c>
      <c r="O277" s="15">
        <f t="shared" si="1760"/>
        <v>47</v>
      </c>
      <c r="P277" s="15">
        <f t="shared" si="1760"/>
        <v>51</v>
      </c>
      <c r="Q277" s="15">
        <f t="shared" si="1760"/>
        <v>55</v>
      </c>
      <c r="R277" s="15">
        <f>Q277+12</f>
        <v>67</v>
      </c>
      <c r="S277" s="15">
        <f t="shared" ref="S277:W277" si="1761">R277+12</f>
        <v>79</v>
      </c>
      <c r="T277" s="15">
        <f t="shared" si="1761"/>
        <v>91</v>
      </c>
      <c r="U277" s="15">
        <f t="shared" si="1761"/>
        <v>103</v>
      </c>
      <c r="V277" s="15">
        <f t="shared" si="1761"/>
        <v>115</v>
      </c>
      <c r="W277" s="15">
        <f t="shared" si="1761"/>
        <v>127</v>
      </c>
      <c r="X277" s="15">
        <f>W277+21</f>
        <v>148</v>
      </c>
      <c r="Y277" s="15">
        <f t="shared" ref="Y277:AC277" si="1762">X277+21</f>
        <v>169</v>
      </c>
      <c r="Z277" s="15">
        <f t="shared" si="1762"/>
        <v>190</v>
      </c>
      <c r="AA277" s="15">
        <f t="shared" si="1762"/>
        <v>211</v>
      </c>
      <c r="AB277" s="15">
        <f t="shared" si="1762"/>
        <v>232</v>
      </c>
      <c r="AC277" s="15">
        <f t="shared" si="1762"/>
        <v>253</v>
      </c>
      <c r="AD277" s="15">
        <f>AC277+30</f>
        <v>283</v>
      </c>
      <c r="AE277" s="15">
        <f t="shared" ref="AE277:BI277" si="1763">AD277+30</f>
        <v>313</v>
      </c>
      <c r="AF277" s="15">
        <f t="shared" si="1763"/>
        <v>343</v>
      </c>
      <c r="AG277" s="15">
        <f t="shared" si="1763"/>
        <v>373</v>
      </c>
      <c r="AH277" s="15">
        <f t="shared" si="1763"/>
        <v>403</v>
      </c>
      <c r="AI277" s="15">
        <f t="shared" si="1763"/>
        <v>433</v>
      </c>
      <c r="AJ277" s="15">
        <f t="shared" si="1763"/>
        <v>463</v>
      </c>
      <c r="AK277" s="15">
        <f t="shared" si="1763"/>
        <v>493</v>
      </c>
      <c r="AL277" s="15">
        <f t="shared" si="1763"/>
        <v>523</v>
      </c>
      <c r="AM277" s="15">
        <f t="shared" si="1763"/>
        <v>553</v>
      </c>
      <c r="AN277" s="15">
        <f t="shared" si="1763"/>
        <v>583</v>
      </c>
      <c r="AO277" s="15">
        <f t="shared" si="1763"/>
        <v>613</v>
      </c>
      <c r="AP277" s="15">
        <f t="shared" si="1763"/>
        <v>643</v>
      </c>
      <c r="AQ277" s="15">
        <f t="shared" si="1763"/>
        <v>673</v>
      </c>
      <c r="AR277" s="15">
        <f t="shared" si="1763"/>
        <v>703</v>
      </c>
      <c r="AS277" s="15">
        <f t="shared" si="1763"/>
        <v>733</v>
      </c>
      <c r="AT277" s="15">
        <f t="shared" si="1763"/>
        <v>763</v>
      </c>
      <c r="AU277" s="15">
        <f t="shared" si="1763"/>
        <v>793</v>
      </c>
      <c r="AV277" s="15">
        <f t="shared" si="1763"/>
        <v>823</v>
      </c>
      <c r="AW277" s="15">
        <f t="shared" si="1763"/>
        <v>853</v>
      </c>
      <c r="AX277" s="15">
        <f t="shared" si="1763"/>
        <v>883</v>
      </c>
      <c r="AY277" s="15">
        <f t="shared" si="1763"/>
        <v>913</v>
      </c>
      <c r="AZ277" s="15">
        <f t="shared" si="1763"/>
        <v>943</v>
      </c>
      <c r="BA277" s="15">
        <f t="shared" si="1763"/>
        <v>973</v>
      </c>
      <c r="BB277" s="15">
        <f t="shared" si="1763"/>
        <v>1003</v>
      </c>
      <c r="BC277" s="15">
        <f t="shared" si="1763"/>
        <v>1033</v>
      </c>
      <c r="BD277" s="15">
        <f t="shared" si="1763"/>
        <v>1063</v>
      </c>
      <c r="BE277" s="15">
        <f t="shared" si="1763"/>
        <v>1093</v>
      </c>
      <c r="BF277" s="15">
        <f t="shared" si="1763"/>
        <v>1123</v>
      </c>
      <c r="BG277" s="15">
        <f t="shared" si="1763"/>
        <v>1153</v>
      </c>
      <c r="BH277" s="15">
        <f t="shared" si="1763"/>
        <v>1183</v>
      </c>
      <c r="BI277" s="15">
        <f t="shared" si="1763"/>
        <v>1213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64">AG278+8.8</f>
        <v>119</v>
      </c>
      <c r="AI278" s="8">
        <f t="shared" ref="AI278" si="1765">AH278+8.7</f>
        <v>127.7</v>
      </c>
      <c r="AJ278" s="8">
        <f t="shared" ref="AJ278" si="1766">AI278+8.8</f>
        <v>136.5</v>
      </c>
      <c r="AK278" s="8">
        <f t="shared" ref="AK278" si="1767">AJ278+8.7</f>
        <v>145.19999999999999</v>
      </c>
      <c r="AL278" s="8">
        <f t="shared" ref="AL278" si="1768">AK278+8.8</f>
        <v>154</v>
      </c>
      <c r="AM278" s="8">
        <f t="shared" ref="AM278" si="1769">AL278+8.7</f>
        <v>162.69999999999999</v>
      </c>
      <c r="AN278" s="8">
        <f t="shared" ref="AN278" si="1770">AM278+8.8</f>
        <v>171.5</v>
      </c>
      <c r="AO278" s="3">
        <f t="shared" ref="AO278" si="1771">AN278+8.7</f>
        <v>180.2</v>
      </c>
      <c r="AP278" s="8">
        <f t="shared" ref="AP278" si="1772">AO278+8.8</f>
        <v>189</v>
      </c>
      <c r="AQ278" s="8">
        <f t="shared" ref="AQ278" si="1773">AP278+8.7</f>
        <v>197.7</v>
      </c>
      <c r="AR278" s="8">
        <f t="shared" ref="AR278" si="1774">AQ278+8.8</f>
        <v>206.5</v>
      </c>
      <c r="AS278" s="8">
        <f t="shared" ref="AS278" si="1775">AR278+8.7</f>
        <v>215.2</v>
      </c>
      <c r="AT278" s="8">
        <f t="shared" ref="AT278" si="1776">AS278+8.8</f>
        <v>224</v>
      </c>
      <c r="AU278" s="8">
        <f t="shared" ref="AU278" si="1777">AT278+8.7</f>
        <v>232.7</v>
      </c>
      <c r="AV278" s="8">
        <f t="shared" ref="AV278" si="1778">AU278+8.8</f>
        <v>241.5</v>
      </c>
      <c r="AW278" s="8">
        <f t="shared" ref="AW278" si="1779">AV278+8.7</f>
        <v>250.2</v>
      </c>
      <c r="AX278" s="8">
        <f t="shared" ref="AX278" si="1780">AW278+8.8</f>
        <v>259</v>
      </c>
      <c r="AY278" s="3">
        <f t="shared" ref="AY278" si="1781">AX278+8.7</f>
        <v>267.7</v>
      </c>
      <c r="AZ278" s="8">
        <f t="shared" ref="AZ278" si="1782">AY278+8.8</f>
        <v>276.5</v>
      </c>
      <c r="BA278" s="8">
        <f t="shared" ref="BA278" si="1783">AZ278+8.7</f>
        <v>285.2</v>
      </c>
      <c r="BB278" s="8">
        <f t="shared" ref="BB278" si="1784">BA278+8.8</f>
        <v>294</v>
      </c>
      <c r="BC278" s="8">
        <f t="shared" ref="BC278" si="1785">BB278+8.7</f>
        <v>302.7</v>
      </c>
      <c r="BD278" s="8">
        <f t="shared" ref="BD278" si="1786">BC278+8.8</f>
        <v>311.5</v>
      </c>
      <c r="BE278" s="8">
        <f t="shared" ref="BE278" si="1787">BD278+8.7</f>
        <v>320.2</v>
      </c>
      <c r="BF278" s="8">
        <f t="shared" ref="BF278" si="1788">BE278+8.8</f>
        <v>329</v>
      </c>
      <c r="BG278" s="8">
        <f t="shared" ref="BG278" si="1789">BF278+8.7</f>
        <v>337.7</v>
      </c>
      <c r="BH278" s="8">
        <f t="shared" ref="BH278" si="1790">BG278+8.8</f>
        <v>346.5</v>
      </c>
      <c r="BI278" s="3">
        <f t="shared" ref="BI278:BI279" si="1791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792">AG279+8.8</f>
        <v>121</v>
      </c>
      <c r="AI279" s="8">
        <f t="shared" ref="AI279" si="1793">AH279+8.7</f>
        <v>129.69999999999999</v>
      </c>
      <c r="AJ279" s="8">
        <f t="shared" ref="AJ279" si="1794">AI279+8.8</f>
        <v>138.5</v>
      </c>
      <c r="AK279" s="8">
        <f t="shared" ref="AK279" si="1795">AJ279+8.7</f>
        <v>147.19999999999999</v>
      </c>
      <c r="AL279" s="8">
        <f t="shared" ref="AL279" si="1796">AK279+8.8</f>
        <v>156</v>
      </c>
      <c r="AM279" s="8">
        <f t="shared" ref="AM279" si="1797">AL279+8.7</f>
        <v>164.7</v>
      </c>
      <c r="AN279" s="8">
        <f t="shared" ref="AN279" si="1798">AM279+8.8</f>
        <v>173.5</v>
      </c>
      <c r="AO279" s="3">
        <f t="shared" ref="AO279" si="1799">AN279+8.7</f>
        <v>182.2</v>
      </c>
      <c r="AP279" s="8">
        <f t="shared" ref="AP279" si="1800">AO279+8.8</f>
        <v>191</v>
      </c>
      <c r="AQ279" s="8">
        <f t="shared" ref="AQ279" si="1801">AP279+8.7</f>
        <v>199.7</v>
      </c>
      <c r="AR279" s="8">
        <f t="shared" ref="AR279" si="1802">AQ279+8.8</f>
        <v>208.5</v>
      </c>
      <c r="AS279" s="8">
        <f t="shared" ref="AS279" si="1803">AR279+8.7</f>
        <v>217.2</v>
      </c>
      <c r="AT279" s="8">
        <f t="shared" ref="AT279" si="1804">AS279+8.8</f>
        <v>226</v>
      </c>
      <c r="AU279" s="8">
        <f t="shared" ref="AU279" si="1805">AT279+8.7</f>
        <v>234.7</v>
      </c>
      <c r="AV279" s="8">
        <f t="shared" ref="AV279" si="1806">AU279+8.8</f>
        <v>243.5</v>
      </c>
      <c r="AW279" s="8">
        <f t="shared" ref="AW279" si="1807">AV279+8.7</f>
        <v>252.2</v>
      </c>
      <c r="AX279" s="8">
        <f t="shared" ref="AX279" si="1808">AW279+8.8</f>
        <v>261</v>
      </c>
      <c r="AY279" s="3">
        <f t="shared" ref="AY279" si="1809">AX279+8.7</f>
        <v>269.7</v>
      </c>
      <c r="AZ279" s="8">
        <f t="shared" ref="AZ279" si="1810">AY279+8.8</f>
        <v>278.5</v>
      </c>
      <c r="BA279" s="8">
        <f t="shared" ref="BA279" si="1811">AZ279+8.7</f>
        <v>287.2</v>
      </c>
      <c r="BB279" s="8">
        <f t="shared" ref="BB279" si="1812">BA279+8.8</f>
        <v>296</v>
      </c>
      <c r="BC279" s="8">
        <f t="shared" ref="BC279" si="1813">BB279+8.7</f>
        <v>304.7</v>
      </c>
      <c r="BD279" s="8">
        <f t="shared" ref="BD279" si="1814">BC279+8.8</f>
        <v>313.5</v>
      </c>
      <c r="BE279" s="8">
        <f t="shared" ref="BE279" si="1815">BD279+8.7</f>
        <v>322.2</v>
      </c>
      <c r="BF279" s="8">
        <f t="shared" ref="BF279" si="1816">BE279+8.8</f>
        <v>331</v>
      </c>
      <c r="BG279" s="8">
        <f t="shared" ref="BG279" si="1817">BF279+8.7</f>
        <v>339.7</v>
      </c>
      <c r="BH279" s="8">
        <f t="shared" ref="BH279" si="1818">BG279+8.8</f>
        <v>348.5</v>
      </c>
      <c r="BI279" s="3">
        <f t="shared" si="1791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19">F282+1.4</f>
        <v>20</v>
      </c>
      <c r="H282" s="4">
        <f t="shared" ref="H282:I282" si="1820">G282+1.3</f>
        <v>21.3</v>
      </c>
      <c r="I282" s="4">
        <f t="shared" si="1820"/>
        <v>22.6</v>
      </c>
      <c r="J282" s="15">
        <f t="shared" ref="J282" si="1821">I282+1.4</f>
        <v>24</v>
      </c>
      <c r="K282">
        <f t="shared" ref="K282:L282" si="1822">J282+1.3</f>
        <v>25.3</v>
      </c>
      <c r="L282" s="4">
        <f t="shared" si="1822"/>
        <v>26.6</v>
      </c>
      <c r="M282" s="4">
        <f t="shared" ref="M282" si="1823">L282+1.4</f>
        <v>28</v>
      </c>
      <c r="N282" s="4">
        <f t="shared" ref="N282:O282" si="1824">M282+1.3</f>
        <v>29.3</v>
      </c>
      <c r="O282" s="4">
        <f t="shared" si="1824"/>
        <v>30.6</v>
      </c>
      <c r="P282" s="4">
        <f t="shared" ref="P282" si="1825">O282+1.4</f>
        <v>32</v>
      </c>
      <c r="Q282" s="4">
        <f t="shared" ref="Q282:R282" si="1826">P282+1.3</f>
        <v>33.299999999999997</v>
      </c>
      <c r="R282" s="15">
        <f t="shared" si="1826"/>
        <v>34.599999999999994</v>
      </c>
      <c r="S282" s="4">
        <f t="shared" ref="S282" si="1827">R282+1.4</f>
        <v>35.999999999999993</v>
      </c>
      <c r="T282" s="4">
        <f t="shared" ref="T282:U282" si="1828">S282+1.3</f>
        <v>37.29999999999999</v>
      </c>
      <c r="U282">
        <f t="shared" si="1828"/>
        <v>38.599999999999987</v>
      </c>
      <c r="V282" s="4">
        <f t="shared" ref="V282" si="1829">U282+1.4</f>
        <v>39.999999999999986</v>
      </c>
      <c r="W282" s="4">
        <f t="shared" ref="W282:X282" si="1830">V282+1.3</f>
        <v>41.299999999999983</v>
      </c>
      <c r="X282" s="15">
        <f t="shared" si="1830"/>
        <v>42.59999999999998</v>
      </c>
      <c r="Y282" s="4">
        <f t="shared" ref="Y282" si="1831">X282+1.4</f>
        <v>43.999999999999979</v>
      </c>
      <c r="Z282" s="4">
        <f t="shared" ref="Z282:AA282" si="1832">Y282+1.3</f>
        <v>45.299999999999976</v>
      </c>
      <c r="AA282" s="4">
        <f t="shared" si="1832"/>
        <v>46.599999999999973</v>
      </c>
      <c r="AB282" s="4">
        <f t="shared" ref="AB282" si="1833">AA282+1.4</f>
        <v>47.999999999999972</v>
      </c>
      <c r="AC282" s="4">
        <f t="shared" ref="AC282:AD282" si="1834">AB282+1.3</f>
        <v>49.299999999999969</v>
      </c>
      <c r="AD282" s="15">
        <f t="shared" si="1834"/>
        <v>50.599999999999966</v>
      </c>
      <c r="AE282">
        <f t="shared" ref="AE282" si="1835">AD282+1.4</f>
        <v>51.999999999999964</v>
      </c>
      <c r="AF282" s="4">
        <f t="shared" ref="AF282:AG282" si="1836">AE282+1.3</f>
        <v>53.299999999999962</v>
      </c>
      <c r="AG282" s="4">
        <f t="shared" si="1836"/>
        <v>54.599999999999959</v>
      </c>
      <c r="AH282" s="4">
        <f t="shared" ref="AH282" si="1837">AG282+1.4</f>
        <v>55.999999999999957</v>
      </c>
      <c r="AI282" s="4">
        <f t="shared" ref="AI282:AJ282" si="1838">AH282+1.3</f>
        <v>57.299999999999955</v>
      </c>
      <c r="AJ282" s="4">
        <f t="shared" si="1838"/>
        <v>58.599999999999952</v>
      </c>
      <c r="AK282" s="4">
        <f t="shared" ref="AK282" si="1839">AJ282+1.4</f>
        <v>59.99999999999995</v>
      </c>
      <c r="AL282" s="4">
        <f t="shared" ref="AL282:AM282" si="1840">AK282+1.3</f>
        <v>61.299999999999947</v>
      </c>
      <c r="AM282" s="4">
        <f t="shared" si="1840"/>
        <v>62.599999999999945</v>
      </c>
      <c r="AN282" s="4">
        <f t="shared" ref="AN282" si="1841">AM282+1.4</f>
        <v>63.999999999999943</v>
      </c>
      <c r="AO282">
        <f t="shared" ref="AO282:AP282" si="1842">AN282+1.3</f>
        <v>65.29999999999994</v>
      </c>
      <c r="AP282" s="4">
        <f t="shared" si="1842"/>
        <v>66.599999999999937</v>
      </c>
      <c r="AQ282" s="4">
        <f t="shared" ref="AQ282" si="1843">AP282+1.4</f>
        <v>67.999999999999943</v>
      </c>
      <c r="AR282" s="4">
        <f t="shared" ref="AR282:AS282" si="1844">AQ282+1.3</f>
        <v>69.29999999999994</v>
      </c>
      <c r="AS282" s="4">
        <f t="shared" si="1844"/>
        <v>70.599999999999937</v>
      </c>
      <c r="AT282" s="4">
        <f t="shared" ref="AT282" si="1845">AS282+1.4</f>
        <v>71.999999999999943</v>
      </c>
      <c r="AU282" s="4">
        <f t="shared" ref="AU282:AV282" si="1846">AT282+1.3</f>
        <v>73.29999999999994</v>
      </c>
      <c r="AV282" s="4">
        <f t="shared" si="1846"/>
        <v>74.599999999999937</v>
      </c>
      <c r="AW282" s="4">
        <f t="shared" ref="AW282" si="1847">AV282+1.4</f>
        <v>75.999999999999943</v>
      </c>
      <c r="AX282" s="4">
        <f t="shared" ref="AX282:AY282" si="1848">AW282+1.3</f>
        <v>77.29999999999994</v>
      </c>
      <c r="AY282">
        <f t="shared" si="1848"/>
        <v>78.599999999999937</v>
      </c>
      <c r="AZ282" s="4">
        <f t="shared" ref="AZ282" si="1849">AY282+1.4</f>
        <v>79.999999999999943</v>
      </c>
      <c r="BA282" s="4">
        <f t="shared" ref="BA282:BB282" si="1850">AZ282+1.3</f>
        <v>81.29999999999994</v>
      </c>
      <c r="BB282" s="4">
        <f t="shared" si="1850"/>
        <v>82.599999999999937</v>
      </c>
      <c r="BC282" s="4">
        <f t="shared" ref="BC282" si="1851">BB282+1.4</f>
        <v>83.999999999999943</v>
      </c>
      <c r="BD282" s="4">
        <f t="shared" ref="BD282:BE282" si="1852">BC282+1.3</f>
        <v>85.29999999999994</v>
      </c>
      <c r="BE282" s="4">
        <f t="shared" si="1852"/>
        <v>86.599999999999937</v>
      </c>
      <c r="BF282" s="4">
        <f t="shared" ref="BF282" si="1853">BE282+1.4</f>
        <v>87.999999999999943</v>
      </c>
      <c r="BG282" s="4">
        <f t="shared" ref="BG282:BH282" si="1854">BF282+1.3</f>
        <v>89.29999999999994</v>
      </c>
      <c r="BH282" s="4">
        <f t="shared" si="1854"/>
        <v>90.599999999999937</v>
      </c>
      <c r="BI282">
        <f t="shared" ref="BI282" si="1855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56">C283+1</f>
        <v>5</v>
      </c>
      <c r="E283" s="4">
        <f t="shared" si="1856"/>
        <v>6</v>
      </c>
      <c r="F283" s="4">
        <f t="shared" si="1856"/>
        <v>7</v>
      </c>
      <c r="G283" s="4">
        <f t="shared" si="1856"/>
        <v>8</v>
      </c>
      <c r="H283" s="4">
        <f t="shared" si="1856"/>
        <v>9</v>
      </c>
      <c r="I283" s="4">
        <f t="shared" si="1856"/>
        <v>10</v>
      </c>
      <c r="J283" s="15">
        <f>I283+2</f>
        <v>12</v>
      </c>
      <c r="K283" s="4">
        <f t="shared" ref="K283:Q283" si="1857">J283+2</f>
        <v>14</v>
      </c>
      <c r="L283" s="4">
        <f t="shared" si="1857"/>
        <v>16</v>
      </c>
      <c r="M283" s="4">
        <f t="shared" si="1857"/>
        <v>18</v>
      </c>
      <c r="N283" s="4">
        <f t="shared" si="1857"/>
        <v>20</v>
      </c>
      <c r="O283" s="4">
        <f t="shared" si="1857"/>
        <v>22</v>
      </c>
      <c r="P283" s="4">
        <f t="shared" si="1857"/>
        <v>24</v>
      </c>
      <c r="Q283" s="4">
        <f t="shared" si="1857"/>
        <v>26</v>
      </c>
      <c r="R283" s="15">
        <f>Q283+8</f>
        <v>34</v>
      </c>
      <c r="S283" s="4">
        <f>R283+8</f>
        <v>42</v>
      </c>
      <c r="T283" s="4">
        <f t="shared" ref="T283:W283" si="1858">S283+8</f>
        <v>50</v>
      </c>
      <c r="U283" s="4">
        <f t="shared" si="1858"/>
        <v>58</v>
      </c>
      <c r="V283" s="4">
        <f t="shared" si="1858"/>
        <v>66</v>
      </c>
      <c r="W283" s="4">
        <f t="shared" si="1858"/>
        <v>74</v>
      </c>
      <c r="X283" s="15">
        <f>W283+16</f>
        <v>90</v>
      </c>
      <c r="Y283" s="4">
        <f t="shared" ref="Y283:AC283" si="1859">X283+16</f>
        <v>106</v>
      </c>
      <c r="Z283" s="4">
        <f t="shared" si="1859"/>
        <v>122</v>
      </c>
      <c r="AA283" s="4">
        <f t="shared" si="1859"/>
        <v>138</v>
      </c>
      <c r="AB283" s="4">
        <f t="shared" si="1859"/>
        <v>154</v>
      </c>
      <c r="AC283" s="4">
        <f t="shared" si="1859"/>
        <v>170</v>
      </c>
      <c r="AD283" s="15">
        <f>AC283+24</f>
        <v>194</v>
      </c>
      <c r="AE283" s="4">
        <f t="shared" ref="AE283:BI283" si="1860">AD283+24</f>
        <v>218</v>
      </c>
      <c r="AF283" s="4">
        <f t="shared" si="1860"/>
        <v>242</v>
      </c>
      <c r="AG283" s="4">
        <f t="shared" si="1860"/>
        <v>266</v>
      </c>
      <c r="AH283" s="4">
        <f t="shared" si="1860"/>
        <v>290</v>
      </c>
      <c r="AI283" s="4">
        <f t="shared" si="1860"/>
        <v>314</v>
      </c>
      <c r="AJ283" s="4">
        <f t="shared" si="1860"/>
        <v>338</v>
      </c>
      <c r="AK283" s="4">
        <f t="shared" si="1860"/>
        <v>362</v>
      </c>
      <c r="AL283" s="4">
        <f t="shared" si="1860"/>
        <v>386</v>
      </c>
      <c r="AM283" s="4">
        <f t="shared" si="1860"/>
        <v>410</v>
      </c>
      <c r="AN283" s="4">
        <f t="shared" si="1860"/>
        <v>434</v>
      </c>
      <c r="AO283" s="4">
        <f t="shared" si="1860"/>
        <v>458</v>
      </c>
      <c r="AP283" s="4">
        <f t="shared" si="1860"/>
        <v>482</v>
      </c>
      <c r="AQ283" s="4">
        <f t="shared" si="1860"/>
        <v>506</v>
      </c>
      <c r="AR283" s="4">
        <f t="shared" si="1860"/>
        <v>530</v>
      </c>
      <c r="AS283" s="4">
        <f t="shared" si="1860"/>
        <v>554</v>
      </c>
      <c r="AT283" s="4">
        <f t="shared" si="1860"/>
        <v>578</v>
      </c>
      <c r="AU283" s="4">
        <f t="shared" si="1860"/>
        <v>602</v>
      </c>
      <c r="AV283" s="4">
        <f t="shared" si="1860"/>
        <v>626</v>
      </c>
      <c r="AW283" s="4">
        <f t="shared" si="1860"/>
        <v>650</v>
      </c>
      <c r="AX283" s="4">
        <f t="shared" si="1860"/>
        <v>674</v>
      </c>
      <c r="AY283" s="4">
        <f t="shared" si="1860"/>
        <v>698</v>
      </c>
      <c r="AZ283" s="4">
        <f t="shared" si="1860"/>
        <v>722</v>
      </c>
      <c r="BA283" s="4">
        <f t="shared" si="1860"/>
        <v>746</v>
      </c>
      <c r="BB283" s="4">
        <f t="shared" si="1860"/>
        <v>770</v>
      </c>
      <c r="BC283" s="4">
        <f t="shared" si="1860"/>
        <v>794</v>
      </c>
      <c r="BD283" s="4">
        <f t="shared" si="1860"/>
        <v>818</v>
      </c>
      <c r="BE283" s="4">
        <f t="shared" si="1860"/>
        <v>842</v>
      </c>
      <c r="BF283" s="4">
        <f t="shared" si="1860"/>
        <v>866</v>
      </c>
      <c r="BG283" s="4">
        <f t="shared" si="1860"/>
        <v>890</v>
      </c>
      <c r="BH283" s="4">
        <f t="shared" si="1860"/>
        <v>914</v>
      </c>
      <c r="BI283" s="4">
        <f t="shared" si="1860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61">F288+1.4</f>
        <v>20</v>
      </c>
      <c r="H288" s="4">
        <f t="shared" ref="H288:I288" si="1862">G288+1.3</f>
        <v>21.3</v>
      </c>
      <c r="I288" s="4">
        <f t="shared" si="1862"/>
        <v>22.6</v>
      </c>
      <c r="J288" s="15">
        <f t="shared" ref="J288" si="1863">I288+1.4</f>
        <v>24</v>
      </c>
      <c r="K288">
        <f t="shared" ref="K288:L288" si="1864">J288+1.3</f>
        <v>25.3</v>
      </c>
      <c r="L288" s="4">
        <f t="shared" si="1864"/>
        <v>26.6</v>
      </c>
      <c r="M288" s="4">
        <f t="shared" ref="M288" si="1865">L288+1.4</f>
        <v>28</v>
      </c>
      <c r="N288" s="4">
        <f t="shared" ref="N288:O288" si="1866">M288+1.3</f>
        <v>29.3</v>
      </c>
      <c r="O288" s="4">
        <f t="shared" si="1866"/>
        <v>30.6</v>
      </c>
      <c r="P288" s="4">
        <f t="shared" ref="P288" si="1867">O288+1.4</f>
        <v>32</v>
      </c>
      <c r="Q288" s="4">
        <f t="shared" ref="Q288:R288" si="1868">P288+1.3</f>
        <v>33.299999999999997</v>
      </c>
      <c r="R288" s="15">
        <f t="shared" si="1868"/>
        <v>34.599999999999994</v>
      </c>
      <c r="S288" s="4">
        <f t="shared" ref="S288" si="1869">R288+1.4</f>
        <v>35.999999999999993</v>
      </c>
      <c r="T288" s="4">
        <f t="shared" ref="T288:U288" si="1870">S288+1.3</f>
        <v>37.29999999999999</v>
      </c>
      <c r="U288">
        <f t="shared" si="1870"/>
        <v>38.599999999999987</v>
      </c>
      <c r="V288" s="4">
        <f t="shared" ref="V288" si="1871">U288+1.4</f>
        <v>39.999999999999986</v>
      </c>
      <c r="W288" s="4">
        <f t="shared" ref="W288:X288" si="1872">V288+1.3</f>
        <v>41.299999999999983</v>
      </c>
      <c r="X288" s="15">
        <f t="shared" si="1872"/>
        <v>42.59999999999998</v>
      </c>
      <c r="Y288" s="4">
        <f t="shared" ref="Y288" si="1873">X288+1.4</f>
        <v>43.999999999999979</v>
      </c>
      <c r="Z288" s="4">
        <f t="shared" ref="Z288:AA288" si="1874">Y288+1.3</f>
        <v>45.299999999999976</v>
      </c>
      <c r="AA288" s="4">
        <f t="shared" si="1874"/>
        <v>46.599999999999973</v>
      </c>
      <c r="AB288" s="4">
        <f t="shared" ref="AB288" si="1875">AA288+1.4</f>
        <v>47.999999999999972</v>
      </c>
      <c r="AC288" s="4">
        <f t="shared" ref="AC288:AD288" si="1876">AB288+1.3</f>
        <v>49.299999999999969</v>
      </c>
      <c r="AD288" s="15">
        <f t="shared" si="1876"/>
        <v>50.599999999999966</v>
      </c>
      <c r="AE288">
        <f t="shared" ref="AE288" si="1877">AD288+1.4</f>
        <v>51.999999999999964</v>
      </c>
      <c r="AF288" s="4">
        <f t="shared" ref="AF288:AG288" si="1878">AE288+1.3</f>
        <v>53.299999999999962</v>
      </c>
      <c r="AG288" s="4">
        <f t="shared" si="1878"/>
        <v>54.599999999999959</v>
      </c>
      <c r="AH288" s="4">
        <f t="shared" ref="AH288" si="1879">AG288+1.4</f>
        <v>55.999999999999957</v>
      </c>
      <c r="AI288" s="4">
        <f t="shared" ref="AI288:AJ288" si="1880">AH288+1.3</f>
        <v>57.299999999999955</v>
      </c>
      <c r="AJ288" s="4">
        <f t="shared" si="1880"/>
        <v>58.599999999999952</v>
      </c>
      <c r="AK288" s="4">
        <f t="shared" ref="AK288" si="1881">AJ288+1.4</f>
        <v>59.99999999999995</v>
      </c>
      <c r="AL288" s="4">
        <f t="shared" ref="AL288:AM288" si="1882">AK288+1.3</f>
        <v>61.299999999999947</v>
      </c>
      <c r="AM288" s="4">
        <f t="shared" si="1882"/>
        <v>62.599999999999945</v>
      </c>
      <c r="AN288" s="4">
        <f t="shared" ref="AN288" si="1883">AM288+1.4</f>
        <v>63.999999999999943</v>
      </c>
      <c r="AO288">
        <f t="shared" ref="AO288:AP288" si="1884">AN288+1.3</f>
        <v>65.29999999999994</v>
      </c>
      <c r="AP288" s="4">
        <f t="shared" si="1884"/>
        <v>66.599999999999937</v>
      </c>
      <c r="AQ288" s="4">
        <f t="shared" ref="AQ288" si="1885">AP288+1.4</f>
        <v>67.999999999999943</v>
      </c>
      <c r="AR288" s="4">
        <f t="shared" ref="AR288:AS288" si="1886">AQ288+1.3</f>
        <v>69.29999999999994</v>
      </c>
      <c r="AS288" s="4">
        <f t="shared" si="1886"/>
        <v>70.599999999999937</v>
      </c>
      <c r="AT288" s="4">
        <f t="shared" ref="AT288" si="1887">AS288+1.4</f>
        <v>71.999999999999943</v>
      </c>
      <c r="AU288" s="4">
        <f t="shared" ref="AU288:AV288" si="1888">AT288+1.3</f>
        <v>73.29999999999994</v>
      </c>
      <c r="AV288" s="4">
        <f t="shared" si="1888"/>
        <v>74.599999999999937</v>
      </c>
      <c r="AW288" s="4">
        <f t="shared" ref="AW288" si="1889">AV288+1.4</f>
        <v>75.999999999999943</v>
      </c>
      <c r="AX288" s="4">
        <f t="shared" ref="AX288:AY288" si="1890">AW288+1.3</f>
        <v>77.29999999999994</v>
      </c>
      <c r="AY288">
        <f t="shared" si="1890"/>
        <v>78.599999999999937</v>
      </c>
      <c r="AZ288" s="4">
        <f t="shared" ref="AZ288" si="1891">AY288+1.4</f>
        <v>79.999999999999943</v>
      </c>
      <c r="BA288" s="4">
        <f t="shared" ref="BA288:BB288" si="1892">AZ288+1.3</f>
        <v>81.29999999999994</v>
      </c>
      <c r="BB288" s="4">
        <f t="shared" si="1892"/>
        <v>82.599999999999937</v>
      </c>
      <c r="BC288" s="4">
        <f t="shared" ref="BC288" si="1893">BB288+1.4</f>
        <v>83.999999999999943</v>
      </c>
      <c r="BD288" s="4">
        <f t="shared" ref="BD288:BE288" si="1894">BC288+1.3</f>
        <v>85.29999999999994</v>
      </c>
      <c r="BE288" s="4">
        <f t="shared" si="1894"/>
        <v>86.599999999999937</v>
      </c>
      <c r="BF288" s="4">
        <f t="shared" ref="BF288" si="1895">BE288+1.4</f>
        <v>87.999999999999943</v>
      </c>
      <c r="BG288" s="4">
        <f t="shared" ref="BG288:BH288" si="1896">BF288+1.3</f>
        <v>89.29999999999994</v>
      </c>
      <c r="BH288" s="4">
        <f t="shared" si="1896"/>
        <v>90.599999999999937</v>
      </c>
      <c r="BI288">
        <f t="shared" ref="BI288" si="1897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898">C289+15</f>
        <v>90</v>
      </c>
      <c r="E289" s="4">
        <f t="shared" si="1898"/>
        <v>105</v>
      </c>
      <c r="F289" s="4">
        <f t="shared" si="1898"/>
        <v>120</v>
      </c>
      <c r="G289" s="4">
        <f t="shared" si="1898"/>
        <v>135</v>
      </c>
      <c r="H289" s="4">
        <f t="shared" si="1898"/>
        <v>150</v>
      </c>
      <c r="I289" s="4">
        <f t="shared" si="1898"/>
        <v>165</v>
      </c>
      <c r="J289" s="4">
        <f t="shared" si="1898"/>
        <v>180</v>
      </c>
      <c r="K289" s="4">
        <f t="shared" si="1898"/>
        <v>195</v>
      </c>
      <c r="L289" s="4">
        <f t="shared" si="1898"/>
        <v>210</v>
      </c>
      <c r="M289" s="4">
        <f t="shared" si="1898"/>
        <v>225</v>
      </c>
      <c r="N289" s="4">
        <f t="shared" si="1898"/>
        <v>240</v>
      </c>
      <c r="O289" s="4">
        <f t="shared" si="1898"/>
        <v>255</v>
      </c>
      <c r="P289" s="4">
        <f t="shared" si="1898"/>
        <v>270</v>
      </c>
      <c r="Q289" s="4">
        <f t="shared" si="1898"/>
        <v>285</v>
      </c>
      <c r="R289" s="4">
        <f t="shared" si="1898"/>
        <v>300</v>
      </c>
      <c r="S289" s="4">
        <f t="shared" si="1898"/>
        <v>315</v>
      </c>
      <c r="T289" s="4">
        <f t="shared" si="1898"/>
        <v>330</v>
      </c>
      <c r="U289" s="4">
        <f t="shared" si="1898"/>
        <v>345</v>
      </c>
      <c r="V289" s="4">
        <f t="shared" si="1898"/>
        <v>360</v>
      </c>
      <c r="W289" s="4">
        <f t="shared" si="1898"/>
        <v>375</v>
      </c>
      <c r="X289" s="4">
        <f t="shared" si="1898"/>
        <v>390</v>
      </c>
      <c r="Y289" s="4">
        <f t="shared" si="1898"/>
        <v>405</v>
      </c>
      <c r="Z289" s="4">
        <f t="shared" si="1898"/>
        <v>420</v>
      </c>
      <c r="AA289" s="4">
        <f t="shared" si="1898"/>
        <v>435</v>
      </c>
      <c r="AB289" s="4">
        <f t="shared" si="1898"/>
        <v>450</v>
      </c>
      <c r="AC289" s="4">
        <f t="shared" si="1898"/>
        <v>465</v>
      </c>
      <c r="AD289" s="4">
        <f t="shared" si="1898"/>
        <v>480</v>
      </c>
      <c r="AE289" s="4">
        <f t="shared" si="1898"/>
        <v>495</v>
      </c>
      <c r="AF289" s="4">
        <f t="shared" si="1898"/>
        <v>510</v>
      </c>
      <c r="AG289" s="4">
        <f t="shared" si="1898"/>
        <v>525</v>
      </c>
      <c r="AH289" s="4">
        <f t="shared" si="1898"/>
        <v>540</v>
      </c>
      <c r="AI289" s="4">
        <f t="shared" si="1898"/>
        <v>555</v>
      </c>
      <c r="AJ289" s="4">
        <f t="shared" si="1898"/>
        <v>570</v>
      </c>
      <c r="AK289" s="4">
        <f t="shared" si="1898"/>
        <v>585</v>
      </c>
      <c r="AL289" s="4">
        <f t="shared" si="1898"/>
        <v>600</v>
      </c>
      <c r="AM289" s="4">
        <f t="shared" si="1898"/>
        <v>615</v>
      </c>
      <c r="AN289" s="4">
        <f t="shared" si="1898"/>
        <v>630</v>
      </c>
      <c r="AO289" s="4">
        <f t="shared" si="1898"/>
        <v>645</v>
      </c>
      <c r="AP289" s="4">
        <f t="shared" si="1898"/>
        <v>660</v>
      </c>
      <c r="AQ289" s="4">
        <f t="shared" si="1898"/>
        <v>675</v>
      </c>
      <c r="AR289" s="4">
        <f t="shared" si="1898"/>
        <v>690</v>
      </c>
      <c r="AS289" s="4">
        <f t="shared" si="1898"/>
        <v>705</v>
      </c>
      <c r="AT289" s="4">
        <f t="shared" si="1898"/>
        <v>720</v>
      </c>
      <c r="AU289" s="4">
        <f t="shared" si="1898"/>
        <v>735</v>
      </c>
      <c r="AV289" s="4">
        <f t="shared" si="1898"/>
        <v>750</v>
      </c>
      <c r="AW289" s="4">
        <f t="shared" si="1898"/>
        <v>765</v>
      </c>
      <c r="AX289" s="4">
        <f t="shared" si="1898"/>
        <v>780</v>
      </c>
      <c r="AY289" s="4">
        <f t="shared" si="1898"/>
        <v>795</v>
      </c>
      <c r="AZ289" s="4">
        <f t="shared" si="1898"/>
        <v>810</v>
      </c>
      <c r="BA289" s="4">
        <f t="shared" si="1898"/>
        <v>825</v>
      </c>
      <c r="BB289" s="4">
        <f t="shared" si="1898"/>
        <v>840</v>
      </c>
      <c r="BC289" s="4">
        <f t="shared" si="1898"/>
        <v>855</v>
      </c>
      <c r="BD289" s="4">
        <f t="shared" si="1898"/>
        <v>870</v>
      </c>
      <c r="BE289" s="4">
        <f t="shared" si="1898"/>
        <v>885</v>
      </c>
      <c r="BF289" s="4">
        <f t="shared" si="1898"/>
        <v>900</v>
      </c>
      <c r="BG289" s="4">
        <f t="shared" si="1898"/>
        <v>915</v>
      </c>
      <c r="BH289" s="4">
        <f t="shared" si="1898"/>
        <v>930</v>
      </c>
      <c r="BI289" s="4">
        <f t="shared" si="1898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899">C292+2</f>
        <v>17.3</v>
      </c>
      <c r="E292" s="4">
        <f t="shared" si="1899"/>
        <v>19.3</v>
      </c>
      <c r="F292" s="4">
        <f t="shared" si="1899"/>
        <v>21.3</v>
      </c>
      <c r="G292" s="4">
        <f t="shared" si="1899"/>
        <v>23.3</v>
      </c>
      <c r="H292" s="4">
        <f t="shared" si="1899"/>
        <v>25.3</v>
      </c>
      <c r="I292" s="4">
        <f t="shared" si="1899"/>
        <v>27.3</v>
      </c>
      <c r="J292" s="15">
        <f t="shared" si="1899"/>
        <v>29.3</v>
      </c>
      <c r="K292">
        <f t="shared" si="1899"/>
        <v>31.3</v>
      </c>
      <c r="L292" s="4">
        <f t="shared" si="1899"/>
        <v>33.299999999999997</v>
      </c>
      <c r="M292" s="4">
        <f t="shared" si="1899"/>
        <v>35.299999999999997</v>
      </c>
      <c r="N292" s="4">
        <f t="shared" si="1899"/>
        <v>37.299999999999997</v>
      </c>
      <c r="O292" s="4">
        <f t="shared" si="1899"/>
        <v>39.299999999999997</v>
      </c>
      <c r="P292" s="4">
        <f t="shared" si="1899"/>
        <v>41.3</v>
      </c>
      <c r="Q292" s="4">
        <f t="shared" si="1899"/>
        <v>43.3</v>
      </c>
      <c r="R292" s="15">
        <f t="shared" si="1899"/>
        <v>45.3</v>
      </c>
      <c r="S292" s="4">
        <f t="shared" si="1899"/>
        <v>47.3</v>
      </c>
      <c r="T292" s="4">
        <f t="shared" si="1899"/>
        <v>49.3</v>
      </c>
      <c r="U292">
        <f t="shared" si="1899"/>
        <v>51.3</v>
      </c>
      <c r="V292" s="4">
        <f t="shared" si="1899"/>
        <v>53.3</v>
      </c>
      <c r="W292" s="4">
        <f t="shared" si="1899"/>
        <v>55.3</v>
      </c>
      <c r="X292" s="15">
        <f t="shared" si="1899"/>
        <v>57.3</v>
      </c>
      <c r="Y292" s="4">
        <f t="shared" si="1899"/>
        <v>59.3</v>
      </c>
      <c r="Z292" s="4">
        <f t="shared" si="1899"/>
        <v>61.3</v>
      </c>
      <c r="AA292" s="4">
        <f t="shared" si="1899"/>
        <v>63.3</v>
      </c>
      <c r="AB292" s="4">
        <f t="shared" si="1899"/>
        <v>65.3</v>
      </c>
      <c r="AC292" s="4">
        <f t="shared" si="1899"/>
        <v>67.3</v>
      </c>
      <c r="AD292" s="15">
        <f t="shared" si="1899"/>
        <v>69.3</v>
      </c>
      <c r="AE292">
        <f t="shared" si="1899"/>
        <v>71.3</v>
      </c>
      <c r="AF292" s="4">
        <f t="shared" si="1899"/>
        <v>73.3</v>
      </c>
      <c r="AG292" s="4">
        <f t="shared" si="1899"/>
        <v>75.3</v>
      </c>
      <c r="AH292" s="4">
        <f t="shared" si="1899"/>
        <v>77.3</v>
      </c>
      <c r="AI292" s="4">
        <f t="shared" si="1899"/>
        <v>79.3</v>
      </c>
      <c r="AJ292" s="4">
        <f t="shared" si="1899"/>
        <v>81.3</v>
      </c>
      <c r="AK292" s="4">
        <f t="shared" si="1899"/>
        <v>83.3</v>
      </c>
      <c r="AL292" s="4">
        <f t="shared" si="1899"/>
        <v>85.3</v>
      </c>
      <c r="AM292" s="4">
        <f t="shared" si="1899"/>
        <v>87.3</v>
      </c>
      <c r="AN292" s="4">
        <f t="shared" si="1899"/>
        <v>89.3</v>
      </c>
      <c r="AO292">
        <f t="shared" si="1899"/>
        <v>91.3</v>
      </c>
      <c r="AP292" s="4">
        <f t="shared" si="1899"/>
        <v>93.3</v>
      </c>
      <c r="AQ292" s="4">
        <f t="shared" si="1899"/>
        <v>95.3</v>
      </c>
      <c r="AR292" s="4">
        <f t="shared" si="1899"/>
        <v>97.3</v>
      </c>
      <c r="AS292" s="4">
        <f t="shared" si="1899"/>
        <v>99.3</v>
      </c>
      <c r="AT292" s="8">
        <f t="shared" si="1899"/>
        <v>101.3</v>
      </c>
      <c r="AU292" s="8">
        <f t="shared" si="1899"/>
        <v>103.3</v>
      </c>
      <c r="AV292" s="8">
        <f t="shared" si="1899"/>
        <v>105.3</v>
      </c>
      <c r="AW292" s="8">
        <f t="shared" si="1899"/>
        <v>107.3</v>
      </c>
      <c r="AX292" s="8">
        <f t="shared" si="1899"/>
        <v>109.3</v>
      </c>
      <c r="AY292" s="3">
        <f t="shared" si="1899"/>
        <v>111.3</v>
      </c>
      <c r="AZ292" s="8">
        <f t="shared" si="1899"/>
        <v>113.3</v>
      </c>
      <c r="BA292" s="8">
        <f t="shared" si="1899"/>
        <v>115.3</v>
      </c>
      <c r="BB292" s="8">
        <f t="shared" si="1899"/>
        <v>117.3</v>
      </c>
      <c r="BC292" s="8">
        <f t="shared" si="1899"/>
        <v>119.3</v>
      </c>
      <c r="BD292" s="8">
        <f t="shared" si="1899"/>
        <v>121.3</v>
      </c>
      <c r="BE292" s="8">
        <f t="shared" si="1899"/>
        <v>123.3</v>
      </c>
      <c r="BF292" s="8">
        <f t="shared" si="1899"/>
        <v>125.3</v>
      </c>
      <c r="BG292" s="8">
        <f t="shared" si="1899"/>
        <v>127.3</v>
      </c>
      <c r="BH292" s="8">
        <f t="shared" si="1899"/>
        <v>129.30000000000001</v>
      </c>
      <c r="BI292" s="3">
        <f t="shared" si="1899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00">C294+15</f>
        <v>90</v>
      </c>
      <c r="E294" s="4">
        <f t="shared" si="1900"/>
        <v>105</v>
      </c>
      <c r="F294" s="4">
        <f t="shared" si="1900"/>
        <v>120</v>
      </c>
      <c r="G294" s="4">
        <f t="shared" si="1900"/>
        <v>135</v>
      </c>
      <c r="H294" s="4">
        <f t="shared" si="1900"/>
        <v>150</v>
      </c>
      <c r="I294" s="4">
        <f t="shared" si="1900"/>
        <v>165</v>
      </c>
      <c r="J294" s="4">
        <f t="shared" si="1900"/>
        <v>180</v>
      </c>
      <c r="K294" s="4">
        <f t="shared" si="1900"/>
        <v>195</v>
      </c>
      <c r="L294" s="4">
        <f t="shared" si="1900"/>
        <v>210</v>
      </c>
      <c r="M294" s="4">
        <f t="shared" si="1900"/>
        <v>225</v>
      </c>
      <c r="N294" s="4">
        <f t="shared" si="1900"/>
        <v>240</v>
      </c>
      <c r="O294" s="4">
        <f t="shared" si="1900"/>
        <v>255</v>
      </c>
      <c r="P294" s="4">
        <f t="shared" si="1900"/>
        <v>270</v>
      </c>
      <c r="Q294" s="4">
        <f t="shared" si="1900"/>
        <v>285</v>
      </c>
      <c r="R294" s="4">
        <f t="shared" si="1900"/>
        <v>300</v>
      </c>
      <c r="S294" s="4">
        <f t="shared" si="1900"/>
        <v>315</v>
      </c>
      <c r="T294" s="4">
        <f t="shared" si="1900"/>
        <v>330</v>
      </c>
      <c r="U294" s="4">
        <f t="shared" si="1900"/>
        <v>345</v>
      </c>
      <c r="V294" s="4">
        <f t="shared" si="1900"/>
        <v>360</v>
      </c>
      <c r="W294" s="4">
        <f t="shared" si="1900"/>
        <v>375</v>
      </c>
      <c r="X294" s="4">
        <f t="shared" si="1900"/>
        <v>390</v>
      </c>
      <c r="Y294" s="4">
        <f t="shared" si="1900"/>
        <v>405</v>
      </c>
      <c r="Z294" s="4">
        <f t="shared" si="1900"/>
        <v>420</v>
      </c>
      <c r="AA294" s="4">
        <f t="shared" si="1900"/>
        <v>435</v>
      </c>
      <c r="AB294" s="4">
        <f t="shared" si="1900"/>
        <v>450</v>
      </c>
      <c r="AC294" s="4">
        <f t="shared" si="1900"/>
        <v>465</v>
      </c>
      <c r="AD294" s="4">
        <f t="shared" si="1900"/>
        <v>480</v>
      </c>
      <c r="AE294" s="4">
        <f t="shared" si="1900"/>
        <v>495</v>
      </c>
      <c r="AF294" s="4">
        <f t="shared" si="1900"/>
        <v>510</v>
      </c>
      <c r="AG294" s="4">
        <f t="shared" si="1900"/>
        <v>525</v>
      </c>
      <c r="AH294" s="4">
        <f t="shared" si="1900"/>
        <v>540</v>
      </c>
      <c r="AI294" s="4">
        <f t="shared" si="1900"/>
        <v>555</v>
      </c>
      <c r="AJ294" s="4">
        <f t="shared" si="1900"/>
        <v>570</v>
      </c>
      <c r="AK294" s="4">
        <f t="shared" si="1900"/>
        <v>585</v>
      </c>
      <c r="AL294" s="4">
        <f t="shared" si="1900"/>
        <v>600</v>
      </c>
      <c r="AM294" s="4">
        <f t="shared" si="1900"/>
        <v>615</v>
      </c>
      <c r="AN294" s="4">
        <f t="shared" si="1900"/>
        <v>630</v>
      </c>
      <c r="AO294" s="4">
        <f t="shared" si="1900"/>
        <v>645</v>
      </c>
      <c r="AP294" s="4">
        <f t="shared" si="1900"/>
        <v>660</v>
      </c>
      <c r="AQ294" s="4">
        <f t="shared" si="1900"/>
        <v>675</v>
      </c>
      <c r="AR294" s="4">
        <f t="shared" si="1900"/>
        <v>690</v>
      </c>
      <c r="AS294" s="4">
        <f t="shared" si="1900"/>
        <v>705</v>
      </c>
      <c r="AT294" s="4">
        <f t="shared" si="1900"/>
        <v>720</v>
      </c>
      <c r="AU294" s="4">
        <f t="shared" si="1900"/>
        <v>735</v>
      </c>
      <c r="AV294" s="4">
        <f t="shared" si="1900"/>
        <v>750</v>
      </c>
      <c r="AW294" s="4">
        <f t="shared" si="1900"/>
        <v>765</v>
      </c>
      <c r="AX294" s="4">
        <f t="shared" si="1900"/>
        <v>780</v>
      </c>
      <c r="AY294" s="4">
        <f t="shared" si="1900"/>
        <v>795</v>
      </c>
      <c r="AZ294" s="4">
        <f t="shared" si="1900"/>
        <v>810</v>
      </c>
      <c r="BA294" s="4">
        <f t="shared" si="1900"/>
        <v>825</v>
      </c>
      <c r="BB294" s="4">
        <f t="shared" si="1900"/>
        <v>840</v>
      </c>
      <c r="BC294" s="4">
        <f t="shared" si="1900"/>
        <v>855</v>
      </c>
      <c r="BD294" s="4">
        <f t="shared" si="1900"/>
        <v>870</v>
      </c>
      <c r="BE294" s="4">
        <f t="shared" si="1900"/>
        <v>885</v>
      </c>
      <c r="BF294" s="4">
        <f t="shared" si="1900"/>
        <v>900</v>
      </c>
      <c r="BG294" s="4">
        <f t="shared" si="1900"/>
        <v>915</v>
      </c>
      <c r="BH294" s="4">
        <f t="shared" si="1900"/>
        <v>930</v>
      </c>
      <c r="BI294" s="4">
        <f t="shared" si="1900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01">C295+10</f>
        <v>70</v>
      </c>
      <c r="E295" s="4">
        <f t="shared" si="1901"/>
        <v>80</v>
      </c>
      <c r="F295" s="4">
        <f t="shared" si="1901"/>
        <v>90</v>
      </c>
      <c r="G295" s="4">
        <f t="shared" si="1901"/>
        <v>100</v>
      </c>
      <c r="H295" s="4">
        <f t="shared" si="1901"/>
        <v>110</v>
      </c>
      <c r="I295" s="4">
        <f t="shared" si="1901"/>
        <v>120</v>
      </c>
      <c r="J295" s="4">
        <f t="shared" si="1901"/>
        <v>130</v>
      </c>
      <c r="K295" s="4">
        <f t="shared" si="1901"/>
        <v>140</v>
      </c>
      <c r="L295" s="4">
        <f t="shared" si="1901"/>
        <v>150</v>
      </c>
      <c r="M295" s="4">
        <f t="shared" si="1901"/>
        <v>160</v>
      </c>
      <c r="N295" s="4">
        <f t="shared" si="1901"/>
        <v>170</v>
      </c>
      <c r="O295" s="4">
        <f t="shared" si="1901"/>
        <v>180</v>
      </c>
      <c r="P295" s="4">
        <f t="shared" si="1901"/>
        <v>190</v>
      </c>
      <c r="Q295" s="4">
        <f t="shared" si="1901"/>
        <v>200</v>
      </c>
      <c r="R295" s="4">
        <f t="shared" si="1901"/>
        <v>210</v>
      </c>
      <c r="S295" s="4">
        <f t="shared" si="1901"/>
        <v>220</v>
      </c>
      <c r="T295" s="4">
        <f t="shared" si="1901"/>
        <v>230</v>
      </c>
      <c r="U295" s="4">
        <f t="shared" si="1901"/>
        <v>240</v>
      </c>
      <c r="V295" s="4">
        <f t="shared" si="1901"/>
        <v>250</v>
      </c>
      <c r="W295" s="4">
        <f t="shared" si="1901"/>
        <v>260</v>
      </c>
      <c r="X295" s="4">
        <f t="shared" si="1901"/>
        <v>270</v>
      </c>
      <c r="Y295" s="4">
        <f t="shared" si="1901"/>
        <v>280</v>
      </c>
      <c r="Z295" s="4">
        <f t="shared" si="1901"/>
        <v>290</v>
      </c>
      <c r="AA295" s="4">
        <f t="shared" si="1901"/>
        <v>300</v>
      </c>
      <c r="AB295" s="4">
        <f t="shared" si="1901"/>
        <v>310</v>
      </c>
      <c r="AC295" s="4">
        <f t="shared" si="1901"/>
        <v>320</v>
      </c>
      <c r="AD295" s="4">
        <f t="shared" si="1901"/>
        <v>330</v>
      </c>
      <c r="AE295" s="4">
        <f t="shared" si="1901"/>
        <v>340</v>
      </c>
      <c r="AF295" s="4">
        <f t="shared" si="1901"/>
        <v>350</v>
      </c>
      <c r="AG295" s="4">
        <f t="shared" si="1901"/>
        <v>360</v>
      </c>
      <c r="AH295" s="4">
        <f t="shared" si="1901"/>
        <v>370</v>
      </c>
      <c r="AI295" s="4">
        <f t="shared" si="1901"/>
        <v>380</v>
      </c>
      <c r="AJ295" s="4">
        <f t="shared" si="1901"/>
        <v>390</v>
      </c>
      <c r="AK295" s="4">
        <f t="shared" si="1901"/>
        <v>400</v>
      </c>
      <c r="AL295" s="4">
        <f t="shared" si="1901"/>
        <v>410</v>
      </c>
      <c r="AM295" s="4">
        <f t="shared" si="1901"/>
        <v>420</v>
      </c>
      <c r="AN295" s="4">
        <f t="shared" si="1901"/>
        <v>430</v>
      </c>
      <c r="AO295" s="4">
        <f t="shared" si="1901"/>
        <v>440</v>
      </c>
      <c r="AP295" s="4">
        <f t="shared" si="1901"/>
        <v>450</v>
      </c>
      <c r="AQ295" s="4">
        <f t="shared" si="1901"/>
        <v>460</v>
      </c>
      <c r="AR295" s="4">
        <f t="shared" si="1901"/>
        <v>470</v>
      </c>
      <c r="AS295" s="4">
        <f t="shared" si="1901"/>
        <v>480</v>
      </c>
      <c r="AT295" s="4">
        <f t="shared" si="1901"/>
        <v>490</v>
      </c>
      <c r="AU295" s="4">
        <f t="shared" si="1901"/>
        <v>500</v>
      </c>
      <c r="AV295" s="4">
        <f t="shared" si="1901"/>
        <v>510</v>
      </c>
      <c r="AW295" s="4">
        <f t="shared" si="1901"/>
        <v>520</v>
      </c>
      <c r="AX295" s="4">
        <f t="shared" si="1901"/>
        <v>530</v>
      </c>
      <c r="AY295" s="4">
        <f t="shared" si="1901"/>
        <v>540</v>
      </c>
      <c r="AZ295" s="4">
        <f t="shared" si="1901"/>
        <v>550</v>
      </c>
      <c r="BA295" s="4">
        <f t="shared" si="1901"/>
        <v>560</v>
      </c>
      <c r="BB295" s="4">
        <f t="shared" si="1901"/>
        <v>570</v>
      </c>
      <c r="BC295" s="4">
        <f t="shared" si="1901"/>
        <v>580</v>
      </c>
      <c r="BD295" s="4">
        <f t="shared" si="1901"/>
        <v>590</v>
      </c>
      <c r="BE295" s="4">
        <f t="shared" si="1901"/>
        <v>600</v>
      </c>
      <c r="BF295" s="4">
        <f t="shared" si="1901"/>
        <v>610</v>
      </c>
      <c r="BG295" s="4">
        <f t="shared" si="1901"/>
        <v>620</v>
      </c>
      <c r="BH295" s="4">
        <f t="shared" si="1901"/>
        <v>630</v>
      </c>
      <c r="BI295" s="4">
        <f t="shared" si="1901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02">X299+20</f>
        <v>265</v>
      </c>
      <c r="Z299" s="4">
        <f t="shared" si="1902"/>
        <v>285</v>
      </c>
      <c r="AA299" s="4">
        <f t="shared" si="1902"/>
        <v>305</v>
      </c>
      <c r="AB299" s="4">
        <f t="shared" si="1902"/>
        <v>325</v>
      </c>
      <c r="AC299" s="4">
        <f t="shared" si="1902"/>
        <v>345</v>
      </c>
      <c r="AD299" s="15">
        <f>AC299+25</f>
        <v>370</v>
      </c>
      <c r="AE299" s="4">
        <f t="shared" ref="AE299:BI299" si="1903">AD299+25</f>
        <v>395</v>
      </c>
      <c r="AF299" s="4">
        <f t="shared" si="1903"/>
        <v>420</v>
      </c>
      <c r="AG299" s="4">
        <f t="shared" si="1903"/>
        <v>445</v>
      </c>
      <c r="AH299" s="4">
        <f t="shared" si="1903"/>
        <v>470</v>
      </c>
      <c r="AI299" s="4">
        <f t="shared" si="1903"/>
        <v>495</v>
      </c>
      <c r="AJ299" s="4">
        <f t="shared" si="1903"/>
        <v>520</v>
      </c>
      <c r="AK299" s="4">
        <f t="shared" si="1903"/>
        <v>545</v>
      </c>
      <c r="AL299" s="4">
        <f t="shared" si="1903"/>
        <v>570</v>
      </c>
      <c r="AM299" s="4">
        <f t="shared" si="1903"/>
        <v>595</v>
      </c>
      <c r="AN299" s="4">
        <f t="shared" si="1903"/>
        <v>620</v>
      </c>
      <c r="AO299" s="4">
        <f t="shared" si="1903"/>
        <v>645</v>
      </c>
      <c r="AP299" s="4">
        <f t="shared" si="1903"/>
        <v>670</v>
      </c>
      <c r="AQ299" s="4">
        <f t="shared" si="1903"/>
        <v>695</v>
      </c>
      <c r="AR299" s="4">
        <f t="shared" si="1903"/>
        <v>720</v>
      </c>
      <c r="AS299" s="4">
        <f t="shared" si="1903"/>
        <v>745</v>
      </c>
      <c r="AT299" s="4">
        <f t="shared" si="1903"/>
        <v>770</v>
      </c>
      <c r="AU299" s="4">
        <f t="shared" si="1903"/>
        <v>795</v>
      </c>
      <c r="AV299" s="4">
        <f t="shared" si="1903"/>
        <v>820</v>
      </c>
      <c r="AW299" s="4">
        <f t="shared" si="1903"/>
        <v>845</v>
      </c>
      <c r="AX299" s="4">
        <f t="shared" si="1903"/>
        <v>870</v>
      </c>
      <c r="AY299" s="4">
        <f t="shared" si="1903"/>
        <v>895</v>
      </c>
      <c r="AZ299" s="4">
        <f t="shared" si="1903"/>
        <v>920</v>
      </c>
      <c r="BA299" s="4">
        <f t="shared" si="1903"/>
        <v>945</v>
      </c>
      <c r="BB299" s="4">
        <f t="shared" si="1903"/>
        <v>970</v>
      </c>
      <c r="BC299" s="4">
        <f t="shared" si="1903"/>
        <v>995</v>
      </c>
      <c r="BD299" s="4">
        <f t="shared" si="1903"/>
        <v>1020</v>
      </c>
      <c r="BE299" s="4">
        <f t="shared" si="1903"/>
        <v>1045</v>
      </c>
      <c r="BF299" s="4">
        <f t="shared" si="1903"/>
        <v>1070</v>
      </c>
      <c r="BG299" s="4">
        <f t="shared" si="1903"/>
        <v>1095</v>
      </c>
      <c r="BH299" s="4">
        <f t="shared" si="1903"/>
        <v>1120</v>
      </c>
      <c r="BI299" s="4">
        <f t="shared" si="1903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04">X300+20</f>
        <v>275</v>
      </c>
      <c r="Z300" s="4">
        <f t="shared" si="1904"/>
        <v>295</v>
      </c>
      <c r="AA300" s="4">
        <f t="shared" si="1904"/>
        <v>315</v>
      </c>
      <c r="AB300" s="4">
        <f t="shared" si="1904"/>
        <v>335</v>
      </c>
      <c r="AC300" s="4">
        <f t="shared" si="1904"/>
        <v>355</v>
      </c>
      <c r="AD300" s="15">
        <f>AC300+25</f>
        <v>380</v>
      </c>
      <c r="AE300" s="4">
        <f t="shared" ref="AE300:BI300" si="1905">AD300+25</f>
        <v>405</v>
      </c>
      <c r="AF300" s="4">
        <f t="shared" si="1905"/>
        <v>430</v>
      </c>
      <c r="AG300" s="4">
        <f t="shared" si="1905"/>
        <v>455</v>
      </c>
      <c r="AH300" s="4">
        <f t="shared" si="1905"/>
        <v>480</v>
      </c>
      <c r="AI300" s="4">
        <f t="shared" si="1905"/>
        <v>505</v>
      </c>
      <c r="AJ300" s="4">
        <f t="shared" si="1905"/>
        <v>530</v>
      </c>
      <c r="AK300" s="4">
        <f t="shared" si="1905"/>
        <v>555</v>
      </c>
      <c r="AL300" s="4">
        <f t="shared" si="1905"/>
        <v>580</v>
      </c>
      <c r="AM300" s="4">
        <f t="shared" si="1905"/>
        <v>605</v>
      </c>
      <c r="AN300" s="4">
        <f t="shared" si="1905"/>
        <v>630</v>
      </c>
      <c r="AO300" s="4">
        <f t="shared" si="1905"/>
        <v>655</v>
      </c>
      <c r="AP300" s="4">
        <f t="shared" si="1905"/>
        <v>680</v>
      </c>
      <c r="AQ300" s="4">
        <f t="shared" si="1905"/>
        <v>705</v>
      </c>
      <c r="AR300" s="4">
        <f t="shared" si="1905"/>
        <v>730</v>
      </c>
      <c r="AS300" s="4">
        <f t="shared" si="1905"/>
        <v>755</v>
      </c>
      <c r="AT300" s="4">
        <f t="shared" si="1905"/>
        <v>780</v>
      </c>
      <c r="AU300" s="4">
        <f t="shared" si="1905"/>
        <v>805</v>
      </c>
      <c r="AV300" s="4">
        <f t="shared" si="1905"/>
        <v>830</v>
      </c>
      <c r="AW300" s="4">
        <f t="shared" si="1905"/>
        <v>855</v>
      </c>
      <c r="AX300" s="4">
        <f t="shared" si="1905"/>
        <v>880</v>
      </c>
      <c r="AY300" s="4">
        <f t="shared" si="1905"/>
        <v>905</v>
      </c>
      <c r="AZ300" s="4">
        <f t="shared" si="1905"/>
        <v>930</v>
      </c>
      <c r="BA300" s="4">
        <f t="shared" si="1905"/>
        <v>955</v>
      </c>
      <c r="BB300" s="4">
        <f t="shared" si="1905"/>
        <v>980</v>
      </c>
      <c r="BC300" s="4">
        <f t="shared" si="1905"/>
        <v>1005</v>
      </c>
      <c r="BD300" s="4">
        <f t="shared" si="1905"/>
        <v>1030</v>
      </c>
      <c r="BE300" s="4">
        <f t="shared" si="1905"/>
        <v>1055</v>
      </c>
      <c r="BF300" s="4">
        <f t="shared" si="1905"/>
        <v>1080</v>
      </c>
      <c r="BG300" s="4">
        <f t="shared" si="1905"/>
        <v>1105</v>
      </c>
      <c r="BH300" s="4">
        <f t="shared" si="1905"/>
        <v>1130</v>
      </c>
      <c r="BI300" s="4">
        <f t="shared" si="1905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06">AG301+4</f>
        <v>55</v>
      </c>
      <c r="AI301" s="4">
        <f t="shared" ref="AI301" si="1907">AH301+3</f>
        <v>58</v>
      </c>
      <c r="AJ301" s="4">
        <f t="shared" ref="AJ301" si="1908">AI301+4</f>
        <v>62</v>
      </c>
      <c r="AK301" s="4">
        <f t="shared" ref="AK301" si="1909">AJ301+3</f>
        <v>65</v>
      </c>
      <c r="AL301" s="4">
        <f t="shared" ref="AL301" si="1910">AK301+4</f>
        <v>69</v>
      </c>
      <c r="AM301" s="4">
        <f t="shared" ref="AM301" si="1911">AL301+3</f>
        <v>72</v>
      </c>
      <c r="AN301" s="4">
        <f t="shared" ref="AN301" si="1912">AM301+4</f>
        <v>76</v>
      </c>
      <c r="AO301">
        <f t="shared" ref="AO301" si="1913">AN301+3</f>
        <v>79</v>
      </c>
      <c r="AP301" s="4">
        <f t="shared" ref="AP301" si="1914">AO301+4</f>
        <v>83</v>
      </c>
      <c r="AQ301" s="4">
        <f t="shared" ref="AQ301" si="1915">AP301+3</f>
        <v>86</v>
      </c>
      <c r="AR301" s="4">
        <f t="shared" ref="AR301" si="1916">AQ301+4</f>
        <v>90</v>
      </c>
      <c r="AS301" s="4">
        <f t="shared" ref="AS301" si="1917">AR301+3</f>
        <v>93</v>
      </c>
      <c r="AT301" s="4">
        <f t="shared" ref="AT301" si="1918">AS301+4</f>
        <v>97</v>
      </c>
      <c r="AU301" s="4">
        <f t="shared" ref="AU301" si="1919">AT301+3</f>
        <v>100</v>
      </c>
      <c r="AV301" s="4">
        <f t="shared" ref="AV301" si="1920">AU301+4</f>
        <v>104</v>
      </c>
      <c r="AW301" s="4">
        <f t="shared" ref="AW301" si="1921">AV301+3</f>
        <v>107</v>
      </c>
      <c r="AX301" s="4">
        <f t="shared" ref="AX301" si="1922">AW301+4</f>
        <v>111</v>
      </c>
      <c r="AY301">
        <f t="shared" ref="AY301" si="1923">AX301+3</f>
        <v>114</v>
      </c>
      <c r="AZ301" s="4">
        <f t="shared" ref="AZ301" si="1924">AY301+4</f>
        <v>118</v>
      </c>
      <c r="BA301" s="4">
        <f t="shared" ref="BA301" si="1925">AZ301+3</f>
        <v>121</v>
      </c>
      <c r="BB301" s="4">
        <f t="shared" ref="BB301" si="1926">BA301+4</f>
        <v>125</v>
      </c>
      <c r="BC301" s="4">
        <f t="shared" ref="BC301" si="1927">BB301+3</f>
        <v>128</v>
      </c>
      <c r="BD301" s="4">
        <f t="shared" ref="BD301" si="1928">BC301+4</f>
        <v>132</v>
      </c>
      <c r="BE301" s="4">
        <f t="shared" ref="BE301" si="1929">BD301+3</f>
        <v>135</v>
      </c>
      <c r="BF301" s="4">
        <f t="shared" ref="BF301" si="1930">BE301+4</f>
        <v>139</v>
      </c>
      <c r="BG301" s="4">
        <f t="shared" ref="BG301" si="1931">BF301+3</f>
        <v>142</v>
      </c>
      <c r="BH301" s="4">
        <f t="shared" ref="BH301" si="1932">BG301+4</f>
        <v>146</v>
      </c>
      <c r="BI301">
        <f t="shared" ref="BI301:BI302" si="1933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34">AG302+4</f>
        <v>56</v>
      </c>
      <c r="AI302" s="4">
        <f t="shared" ref="AI302" si="1935">AH302+3</f>
        <v>59</v>
      </c>
      <c r="AJ302" s="4">
        <f t="shared" ref="AJ302" si="1936">AI302+4</f>
        <v>63</v>
      </c>
      <c r="AK302" s="4">
        <f t="shared" ref="AK302" si="1937">AJ302+3</f>
        <v>66</v>
      </c>
      <c r="AL302" s="4">
        <f t="shared" ref="AL302" si="1938">AK302+4</f>
        <v>70</v>
      </c>
      <c r="AM302" s="4">
        <f t="shared" ref="AM302" si="1939">AL302+3</f>
        <v>73</v>
      </c>
      <c r="AN302" s="4">
        <f t="shared" ref="AN302" si="1940">AM302+4</f>
        <v>77</v>
      </c>
      <c r="AO302">
        <f t="shared" ref="AO302" si="1941">AN302+3</f>
        <v>80</v>
      </c>
      <c r="AP302" s="4">
        <f t="shared" ref="AP302" si="1942">AO302+4</f>
        <v>84</v>
      </c>
      <c r="AQ302" s="4">
        <f t="shared" ref="AQ302" si="1943">AP302+3</f>
        <v>87</v>
      </c>
      <c r="AR302" s="4">
        <f t="shared" ref="AR302" si="1944">AQ302+4</f>
        <v>91</v>
      </c>
      <c r="AS302" s="4">
        <f t="shared" ref="AS302" si="1945">AR302+3</f>
        <v>94</v>
      </c>
      <c r="AT302" s="4">
        <f t="shared" ref="AT302" si="1946">AS302+4</f>
        <v>98</v>
      </c>
      <c r="AU302" s="4">
        <f t="shared" ref="AU302" si="1947">AT302+3</f>
        <v>101</v>
      </c>
      <c r="AV302" s="4">
        <f t="shared" ref="AV302" si="1948">AU302+4</f>
        <v>105</v>
      </c>
      <c r="AW302" s="4">
        <f t="shared" ref="AW302" si="1949">AV302+3</f>
        <v>108</v>
      </c>
      <c r="AX302" s="4">
        <f t="shared" ref="AX302" si="1950">AW302+4</f>
        <v>112</v>
      </c>
      <c r="AY302">
        <f t="shared" ref="AY302" si="1951">AX302+3</f>
        <v>115</v>
      </c>
      <c r="AZ302" s="4">
        <f t="shared" ref="AZ302" si="1952">AY302+4</f>
        <v>119</v>
      </c>
      <c r="BA302" s="4">
        <f t="shared" ref="BA302" si="1953">AZ302+3</f>
        <v>122</v>
      </c>
      <c r="BB302" s="4">
        <f t="shared" ref="BB302" si="1954">BA302+4</f>
        <v>126</v>
      </c>
      <c r="BC302" s="4">
        <f t="shared" ref="BC302" si="1955">BB302+3</f>
        <v>129</v>
      </c>
      <c r="BD302" s="4">
        <f t="shared" ref="BD302" si="1956">BC302+4</f>
        <v>133</v>
      </c>
      <c r="BE302" s="4">
        <f t="shared" ref="BE302" si="1957">BD302+3</f>
        <v>136</v>
      </c>
      <c r="BF302" s="4">
        <f t="shared" ref="BF302" si="1958">BE302+4</f>
        <v>140</v>
      </c>
      <c r="BG302" s="4">
        <f t="shared" ref="BG302" si="1959">BF302+3</f>
        <v>143</v>
      </c>
      <c r="BH302" s="4">
        <f t="shared" ref="BH302" si="1960">BG302+4</f>
        <v>147</v>
      </c>
      <c r="BI302">
        <f t="shared" si="1933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61">AF303</f>
        <v>57</v>
      </c>
      <c r="AH303" s="4">
        <f t="shared" si="1961"/>
        <v>57</v>
      </c>
      <c r="AI303" s="4">
        <f t="shared" si="1961"/>
        <v>57</v>
      </c>
      <c r="AJ303" s="4">
        <f t="shared" si="1961"/>
        <v>57</v>
      </c>
      <c r="AK303" s="4">
        <f t="shared" si="1961"/>
        <v>57</v>
      </c>
      <c r="AL303" s="4">
        <f t="shared" si="1961"/>
        <v>57</v>
      </c>
      <c r="AM303" s="4">
        <f>AL303+1</f>
        <v>58</v>
      </c>
      <c r="AN303" s="4">
        <f t="shared" si="1961"/>
        <v>58</v>
      </c>
      <c r="AO303">
        <f t="shared" si="1961"/>
        <v>58</v>
      </c>
      <c r="AP303" s="4">
        <f t="shared" si="1961"/>
        <v>58</v>
      </c>
      <c r="AQ303" s="4">
        <f t="shared" si="1961"/>
        <v>58</v>
      </c>
      <c r="AR303" s="4">
        <f t="shared" si="1961"/>
        <v>58</v>
      </c>
      <c r="AS303" s="4">
        <f t="shared" si="1961"/>
        <v>58</v>
      </c>
      <c r="AT303" s="4">
        <f t="shared" si="1961"/>
        <v>58</v>
      </c>
      <c r="AU303" s="4">
        <f t="shared" si="1961"/>
        <v>58</v>
      </c>
      <c r="AV303" s="4">
        <f t="shared" si="1961"/>
        <v>58</v>
      </c>
      <c r="AW303" s="4">
        <f t="shared" si="1961"/>
        <v>58</v>
      </c>
      <c r="AX303" s="4">
        <f>AW303+1</f>
        <v>59</v>
      </c>
      <c r="AY303">
        <f t="shared" si="1961"/>
        <v>59</v>
      </c>
      <c r="AZ303" s="4">
        <f t="shared" si="1961"/>
        <v>59</v>
      </c>
      <c r="BA303" s="4">
        <f t="shared" si="1961"/>
        <v>59</v>
      </c>
      <c r="BB303" s="4">
        <f t="shared" si="1961"/>
        <v>59</v>
      </c>
      <c r="BC303" s="4">
        <f t="shared" si="1961"/>
        <v>59</v>
      </c>
      <c r="BD303" s="4">
        <f t="shared" si="1961"/>
        <v>59</v>
      </c>
      <c r="BE303" s="4">
        <f t="shared" si="1961"/>
        <v>59</v>
      </c>
      <c r="BF303" s="4">
        <f t="shared" si="1961"/>
        <v>59</v>
      </c>
      <c r="BG303" s="4">
        <f t="shared" si="1961"/>
        <v>59</v>
      </c>
      <c r="BH303" s="4">
        <f t="shared" si="1961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62">AG307+96</f>
        <v>2064</v>
      </c>
      <c r="AI307" s="4">
        <f t="shared" si="1962"/>
        <v>2160</v>
      </c>
      <c r="AJ307" s="4">
        <f t="shared" si="1962"/>
        <v>2256</v>
      </c>
      <c r="AK307" s="4">
        <f t="shared" si="1962"/>
        <v>2352</v>
      </c>
      <c r="AL307" s="4">
        <f t="shared" si="1962"/>
        <v>2448</v>
      </c>
      <c r="AM307" s="4">
        <f t="shared" si="1962"/>
        <v>2544</v>
      </c>
      <c r="AN307" s="4">
        <f t="shared" si="1962"/>
        <v>2640</v>
      </c>
      <c r="AO307">
        <f t="shared" si="1962"/>
        <v>2736</v>
      </c>
      <c r="AP307" s="4">
        <f t="shared" si="1962"/>
        <v>2832</v>
      </c>
      <c r="AQ307" s="4">
        <f t="shared" si="1962"/>
        <v>2928</v>
      </c>
      <c r="AR307" s="4">
        <f t="shared" si="1962"/>
        <v>3024</v>
      </c>
      <c r="AS307" s="4">
        <f t="shared" si="1962"/>
        <v>3120</v>
      </c>
      <c r="AT307" s="4">
        <f t="shared" si="1962"/>
        <v>3216</v>
      </c>
      <c r="AU307" s="4">
        <f t="shared" si="1962"/>
        <v>3312</v>
      </c>
      <c r="AV307" s="4">
        <f t="shared" si="1962"/>
        <v>3408</v>
      </c>
      <c r="AW307" s="4">
        <f t="shared" si="1962"/>
        <v>3504</v>
      </c>
      <c r="AX307" s="4">
        <f t="shared" si="1962"/>
        <v>3600</v>
      </c>
      <c r="AY307">
        <f t="shared" si="1962"/>
        <v>3696</v>
      </c>
      <c r="AZ307" s="4">
        <f t="shared" si="1962"/>
        <v>3792</v>
      </c>
      <c r="BA307" s="4">
        <f t="shared" si="1962"/>
        <v>3888</v>
      </c>
      <c r="BB307" s="4">
        <f t="shared" si="1962"/>
        <v>3984</v>
      </c>
      <c r="BC307" s="4">
        <f t="shared" si="1962"/>
        <v>4080</v>
      </c>
      <c r="BD307" s="4">
        <f t="shared" si="1962"/>
        <v>4176</v>
      </c>
      <c r="BE307" s="4">
        <f t="shared" si="1962"/>
        <v>4272</v>
      </c>
      <c r="BF307" s="4">
        <f t="shared" si="1962"/>
        <v>4368</v>
      </c>
      <c r="BG307" s="4">
        <f t="shared" si="1962"/>
        <v>4464</v>
      </c>
      <c r="BH307" s="4">
        <f t="shared" si="1962"/>
        <v>4560</v>
      </c>
      <c r="BI307">
        <f t="shared" si="1962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63">AG309+8</f>
        <v>172</v>
      </c>
      <c r="AI309" s="4">
        <f t="shared" si="1963"/>
        <v>180</v>
      </c>
      <c r="AJ309" s="4">
        <f t="shared" si="1963"/>
        <v>188</v>
      </c>
      <c r="AK309" s="4">
        <f t="shared" si="1963"/>
        <v>196</v>
      </c>
      <c r="AL309" s="4">
        <f t="shared" si="1963"/>
        <v>204</v>
      </c>
      <c r="AM309" s="4">
        <f t="shared" si="1963"/>
        <v>212</v>
      </c>
      <c r="AN309" s="4">
        <f t="shared" si="1963"/>
        <v>220</v>
      </c>
      <c r="AO309">
        <f t="shared" si="1963"/>
        <v>228</v>
      </c>
      <c r="AP309" s="4">
        <f t="shared" si="1963"/>
        <v>236</v>
      </c>
      <c r="AQ309" s="4">
        <f t="shared" si="1963"/>
        <v>244</v>
      </c>
      <c r="AR309" s="4">
        <f t="shared" si="1963"/>
        <v>252</v>
      </c>
      <c r="AS309" s="4">
        <f t="shared" si="1963"/>
        <v>260</v>
      </c>
      <c r="AT309" s="4">
        <f t="shared" si="1963"/>
        <v>268</v>
      </c>
      <c r="AU309" s="4">
        <f t="shared" si="1963"/>
        <v>276</v>
      </c>
      <c r="AV309" s="4">
        <f t="shared" si="1963"/>
        <v>284</v>
      </c>
      <c r="AW309" s="4">
        <f t="shared" si="1963"/>
        <v>292</v>
      </c>
      <c r="AX309" s="4">
        <f t="shared" si="1963"/>
        <v>300</v>
      </c>
      <c r="AY309">
        <f t="shared" si="1963"/>
        <v>308</v>
      </c>
      <c r="AZ309" s="4">
        <f t="shared" si="1963"/>
        <v>316</v>
      </c>
      <c r="BA309" s="4">
        <f t="shared" si="1963"/>
        <v>324</v>
      </c>
      <c r="BB309" s="4">
        <f t="shared" si="1963"/>
        <v>332</v>
      </c>
      <c r="BC309" s="4">
        <f t="shared" si="1963"/>
        <v>340</v>
      </c>
      <c r="BD309" s="4">
        <f t="shared" si="1963"/>
        <v>348</v>
      </c>
      <c r="BE309" s="4">
        <f t="shared" si="1963"/>
        <v>356</v>
      </c>
      <c r="BF309" s="4">
        <f t="shared" si="1963"/>
        <v>364</v>
      </c>
      <c r="BG309" s="4">
        <f t="shared" si="1963"/>
        <v>372</v>
      </c>
      <c r="BH309" s="4">
        <f t="shared" si="1963"/>
        <v>380</v>
      </c>
      <c r="BI309">
        <f t="shared" si="1963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64">D312-1</f>
        <v>-7</v>
      </c>
      <c r="F312" s="4">
        <f t="shared" ref="F312" si="1965">E312</f>
        <v>-7</v>
      </c>
      <c r="G312" s="4">
        <f t="shared" ref="G312" si="1966">F312-1</f>
        <v>-8</v>
      </c>
      <c r="H312" s="4">
        <f t="shared" ref="H312" si="1967">G312</f>
        <v>-8</v>
      </c>
      <c r="I312" s="4">
        <f t="shared" ref="I312" si="1968">H312-1</f>
        <v>-9</v>
      </c>
      <c r="J312" s="4">
        <f t="shared" ref="J312" si="1969">I312</f>
        <v>-9</v>
      </c>
      <c r="K312" s="4">
        <f t="shared" ref="K312" si="1970">J312-1</f>
        <v>-10</v>
      </c>
      <c r="L312" s="4">
        <f t="shared" ref="L312" si="1971">K312</f>
        <v>-10</v>
      </c>
      <c r="M312" s="4">
        <f t="shared" ref="M312" si="1972">L312-1</f>
        <v>-11</v>
      </c>
      <c r="N312" s="4">
        <f t="shared" ref="N312" si="1973">M312</f>
        <v>-11</v>
      </c>
      <c r="O312" s="4">
        <f t="shared" ref="O312" si="1974">N312-1</f>
        <v>-12</v>
      </c>
      <c r="P312" s="4">
        <f t="shared" ref="P312" si="1975">O312</f>
        <v>-12</v>
      </c>
      <c r="Q312" s="4">
        <f t="shared" ref="Q312" si="1976">P312-1</f>
        <v>-13</v>
      </c>
      <c r="R312" s="4">
        <f t="shared" ref="R312" si="1977">Q312</f>
        <v>-13</v>
      </c>
      <c r="S312" s="4">
        <f t="shared" ref="S312" si="1978">R312-1</f>
        <v>-14</v>
      </c>
      <c r="T312" s="4">
        <f t="shared" ref="T312" si="1979">S312</f>
        <v>-14</v>
      </c>
      <c r="U312" s="4">
        <f t="shared" ref="U312" si="1980">T312-1</f>
        <v>-15</v>
      </c>
      <c r="V312" s="4">
        <f t="shared" ref="V312" si="1981">U312</f>
        <v>-15</v>
      </c>
      <c r="W312" s="4">
        <f t="shared" ref="W312" si="1982">V312-1</f>
        <v>-16</v>
      </c>
      <c r="X312" s="4">
        <f t="shared" ref="X312" si="1983">W312</f>
        <v>-16</v>
      </c>
      <c r="Y312" s="4">
        <f t="shared" ref="Y312" si="1984">X312-1</f>
        <v>-17</v>
      </c>
      <c r="Z312" s="4">
        <f t="shared" ref="Z312" si="1985">Y312</f>
        <v>-17</v>
      </c>
      <c r="AA312" s="4">
        <f t="shared" ref="AA312" si="1986">Z312-1</f>
        <v>-18</v>
      </c>
      <c r="AB312" s="4">
        <f t="shared" ref="AB312" si="1987">AA312</f>
        <v>-18</v>
      </c>
      <c r="AC312" s="4">
        <f t="shared" ref="AC312" si="1988">AB312-1</f>
        <v>-19</v>
      </c>
      <c r="AD312" s="4">
        <f t="shared" ref="AD312" si="1989">AC312</f>
        <v>-19</v>
      </c>
      <c r="AE312" s="4">
        <f t="shared" ref="AE312" si="1990">AD312-1</f>
        <v>-20</v>
      </c>
      <c r="AF312" s="4">
        <f t="shared" ref="AF312" si="1991">AE312</f>
        <v>-20</v>
      </c>
      <c r="AG312" s="4">
        <f t="shared" ref="AG312" si="1992">AF312-1</f>
        <v>-21</v>
      </c>
      <c r="AH312" s="4">
        <f t="shared" ref="AH312" si="1993">AG312</f>
        <v>-21</v>
      </c>
      <c r="AI312" s="4">
        <f t="shared" ref="AI312" si="1994">AH312-1</f>
        <v>-22</v>
      </c>
      <c r="AJ312" s="4">
        <f t="shared" ref="AJ312" si="1995">AI312</f>
        <v>-22</v>
      </c>
      <c r="AK312" s="4">
        <f t="shared" ref="AK312" si="1996">AJ312-1</f>
        <v>-23</v>
      </c>
      <c r="AL312" s="4">
        <f t="shared" ref="AL312" si="1997">AK312</f>
        <v>-23</v>
      </c>
      <c r="AM312" s="4">
        <f t="shared" ref="AM312" si="1998">AL312-1</f>
        <v>-24</v>
      </c>
      <c r="AN312" s="4">
        <f t="shared" ref="AN312" si="1999">AM312</f>
        <v>-24</v>
      </c>
      <c r="AO312" s="4">
        <f t="shared" ref="AO312" si="2000">AN312-1</f>
        <v>-25</v>
      </c>
      <c r="AP312" s="4">
        <f t="shared" ref="AP312" si="2001">AO312</f>
        <v>-25</v>
      </c>
      <c r="AQ312" s="4">
        <f t="shared" ref="AQ312" si="2002">AP312-1</f>
        <v>-26</v>
      </c>
      <c r="AR312" s="4">
        <f t="shared" ref="AR312" si="2003">AQ312</f>
        <v>-26</v>
      </c>
      <c r="AS312" s="4">
        <f t="shared" ref="AS312" si="2004">AR312-1</f>
        <v>-27</v>
      </c>
      <c r="AT312" s="4">
        <f t="shared" ref="AT312" si="2005">AS312</f>
        <v>-27</v>
      </c>
      <c r="AU312" s="4">
        <f t="shared" ref="AU312" si="2006">AT312-1</f>
        <v>-28</v>
      </c>
      <c r="AV312" s="4">
        <f t="shared" ref="AV312" si="2007">AU312</f>
        <v>-28</v>
      </c>
      <c r="AW312" s="4">
        <f t="shared" ref="AW312" si="2008">AV312-1</f>
        <v>-29</v>
      </c>
      <c r="AX312" s="4">
        <f t="shared" ref="AX312" si="2009">AW312</f>
        <v>-29</v>
      </c>
      <c r="AY312" s="4">
        <f t="shared" ref="AY312" si="2010">AX312-1</f>
        <v>-30</v>
      </c>
      <c r="AZ312" s="4">
        <f t="shared" ref="AZ312" si="2011">AY312</f>
        <v>-30</v>
      </c>
      <c r="BA312" s="4">
        <f t="shared" ref="BA312" si="2012">AZ312-1</f>
        <v>-31</v>
      </c>
      <c r="BB312" s="4">
        <f t="shared" ref="BB312" si="2013">BA312</f>
        <v>-31</v>
      </c>
      <c r="BC312" s="4">
        <f t="shared" ref="BC312" si="2014">BB312-1</f>
        <v>-32</v>
      </c>
      <c r="BD312" s="4">
        <f t="shared" ref="BD312" si="2015">BC312</f>
        <v>-32</v>
      </c>
      <c r="BE312" s="4">
        <f t="shared" ref="BE312" si="2016">BD312-1</f>
        <v>-33</v>
      </c>
      <c r="BF312" s="4">
        <f t="shared" ref="BF312" si="2017">BE312</f>
        <v>-33</v>
      </c>
      <c r="BG312" s="4">
        <f t="shared" ref="BG312" si="2018">BF312-1</f>
        <v>-34</v>
      </c>
      <c r="BH312" s="4">
        <f t="shared" ref="BH312" si="2019">BG312</f>
        <v>-34</v>
      </c>
      <c r="BI312" s="4">
        <f t="shared" ref="BI312" si="2020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21">C313+12</f>
        <v>48</v>
      </c>
      <c r="E313" s="4">
        <f t="shared" si="2021"/>
        <v>60</v>
      </c>
      <c r="F313" s="4">
        <f t="shared" si="2021"/>
        <v>72</v>
      </c>
      <c r="G313" s="4">
        <f t="shared" si="2021"/>
        <v>84</v>
      </c>
      <c r="H313" s="4">
        <f t="shared" si="2021"/>
        <v>96</v>
      </c>
      <c r="I313" s="4">
        <f t="shared" si="2021"/>
        <v>108</v>
      </c>
      <c r="J313" s="15">
        <f>I313+15</f>
        <v>123</v>
      </c>
      <c r="K313" s="4">
        <f t="shared" ref="K313:Q313" si="2022">J313+15</f>
        <v>138</v>
      </c>
      <c r="L313" s="4">
        <f t="shared" si="2022"/>
        <v>153</v>
      </c>
      <c r="M313" s="4">
        <f t="shared" si="2022"/>
        <v>168</v>
      </c>
      <c r="N313" s="4">
        <f t="shared" si="2022"/>
        <v>183</v>
      </c>
      <c r="O313" s="4">
        <f t="shared" si="2022"/>
        <v>198</v>
      </c>
      <c r="P313" s="4">
        <f t="shared" si="2022"/>
        <v>213</v>
      </c>
      <c r="Q313" s="4">
        <f t="shared" si="2022"/>
        <v>228</v>
      </c>
      <c r="R313" s="15">
        <f>Q313+18</f>
        <v>246</v>
      </c>
      <c r="S313" s="4">
        <f t="shared" ref="S313:W313" si="2023">R313+18</f>
        <v>264</v>
      </c>
      <c r="T313" s="4">
        <f t="shared" si="2023"/>
        <v>282</v>
      </c>
      <c r="U313" s="4">
        <f t="shared" si="2023"/>
        <v>300</v>
      </c>
      <c r="V313" s="4">
        <f t="shared" si="2023"/>
        <v>318</v>
      </c>
      <c r="W313" s="4">
        <f t="shared" si="2023"/>
        <v>336</v>
      </c>
      <c r="X313" s="15">
        <f>W313+24</f>
        <v>360</v>
      </c>
      <c r="Y313" s="4">
        <f t="shared" ref="Y313:AC313" si="2024">X313+24</f>
        <v>384</v>
      </c>
      <c r="Z313" s="4">
        <f t="shared" si="2024"/>
        <v>408</v>
      </c>
      <c r="AA313" s="4">
        <f t="shared" si="2024"/>
        <v>432</v>
      </c>
      <c r="AB313" s="4">
        <f t="shared" si="2024"/>
        <v>456</v>
      </c>
      <c r="AC313" s="4">
        <f t="shared" si="2024"/>
        <v>480</v>
      </c>
      <c r="AD313" s="15">
        <f>AC313+36</f>
        <v>516</v>
      </c>
      <c r="AE313" s="4">
        <f t="shared" ref="AE313:AS313" si="2025">AD313+36</f>
        <v>552</v>
      </c>
      <c r="AF313" s="4">
        <f t="shared" si="2025"/>
        <v>588</v>
      </c>
      <c r="AG313" s="4">
        <f t="shared" si="2025"/>
        <v>624</v>
      </c>
      <c r="AH313" s="4">
        <f t="shared" si="2025"/>
        <v>660</v>
      </c>
      <c r="AI313" s="4">
        <f t="shared" si="2025"/>
        <v>696</v>
      </c>
      <c r="AJ313" s="4">
        <f t="shared" si="2025"/>
        <v>732</v>
      </c>
      <c r="AK313" s="4">
        <f t="shared" si="2025"/>
        <v>768</v>
      </c>
      <c r="AL313" s="4">
        <f t="shared" si="2025"/>
        <v>804</v>
      </c>
      <c r="AM313" s="4">
        <f t="shared" si="2025"/>
        <v>840</v>
      </c>
      <c r="AN313" s="4">
        <f t="shared" si="2025"/>
        <v>876</v>
      </c>
      <c r="AO313" s="4">
        <f t="shared" si="2025"/>
        <v>912</v>
      </c>
      <c r="AP313" s="4">
        <f t="shared" si="2025"/>
        <v>948</v>
      </c>
      <c r="AQ313" s="4">
        <f t="shared" si="2025"/>
        <v>984</v>
      </c>
      <c r="AR313" s="4">
        <f t="shared" si="2025"/>
        <v>1020</v>
      </c>
      <c r="AS313" s="4">
        <f t="shared" si="2025"/>
        <v>1056</v>
      </c>
      <c r="AT313" s="4">
        <f t="shared" ref="AT313:BI313" si="2026">AS313+36</f>
        <v>1092</v>
      </c>
      <c r="AU313" s="4">
        <f t="shared" si="2026"/>
        <v>1128</v>
      </c>
      <c r="AV313" s="4">
        <f t="shared" si="2026"/>
        <v>1164</v>
      </c>
      <c r="AW313" s="4">
        <f t="shared" si="2026"/>
        <v>1200</v>
      </c>
      <c r="AX313" s="4">
        <f t="shared" si="2026"/>
        <v>1236</v>
      </c>
      <c r="AY313" s="4">
        <f t="shared" si="2026"/>
        <v>1272</v>
      </c>
      <c r="AZ313" s="4">
        <f t="shared" si="2026"/>
        <v>1308</v>
      </c>
      <c r="BA313" s="4">
        <f t="shared" si="2026"/>
        <v>1344</v>
      </c>
      <c r="BB313" s="4">
        <f t="shared" si="2026"/>
        <v>1380</v>
      </c>
      <c r="BC313" s="4">
        <f t="shared" si="2026"/>
        <v>1416</v>
      </c>
      <c r="BD313" s="4">
        <f t="shared" si="2026"/>
        <v>1452</v>
      </c>
      <c r="BE313" s="4">
        <f t="shared" si="2026"/>
        <v>1488</v>
      </c>
      <c r="BF313" s="4">
        <f t="shared" si="2026"/>
        <v>1524</v>
      </c>
      <c r="BG313" s="4">
        <f t="shared" si="2026"/>
        <v>1560</v>
      </c>
      <c r="BH313" s="4">
        <f t="shared" si="2026"/>
        <v>1596</v>
      </c>
      <c r="BI313" s="4">
        <f t="shared" si="2026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27">C314+12</f>
        <v>72</v>
      </c>
      <c r="E314" s="4">
        <f t="shared" si="2027"/>
        <v>84</v>
      </c>
      <c r="F314" s="4">
        <f t="shared" si="2027"/>
        <v>96</v>
      </c>
      <c r="G314" s="4">
        <f t="shared" si="2027"/>
        <v>108</v>
      </c>
      <c r="H314" s="4">
        <f t="shared" si="2027"/>
        <v>120</v>
      </c>
      <c r="I314" s="4">
        <f t="shared" si="2027"/>
        <v>132</v>
      </c>
      <c r="J314" s="15">
        <f>I314+15</f>
        <v>147</v>
      </c>
      <c r="K314" s="4">
        <f t="shared" ref="K314:Q314" si="2028">J314+15</f>
        <v>162</v>
      </c>
      <c r="L314" s="4">
        <f t="shared" si="2028"/>
        <v>177</v>
      </c>
      <c r="M314" s="4">
        <f t="shared" si="2028"/>
        <v>192</v>
      </c>
      <c r="N314" s="4">
        <f t="shared" si="2028"/>
        <v>207</v>
      </c>
      <c r="O314" s="4">
        <f t="shared" si="2028"/>
        <v>222</v>
      </c>
      <c r="P314" s="4">
        <f t="shared" si="2028"/>
        <v>237</v>
      </c>
      <c r="Q314" s="4">
        <f t="shared" si="2028"/>
        <v>252</v>
      </c>
      <c r="R314" s="15">
        <f>Q314+18</f>
        <v>270</v>
      </c>
      <c r="S314" s="4">
        <f t="shared" ref="S314:W314" si="2029">R314+18</f>
        <v>288</v>
      </c>
      <c r="T314" s="4">
        <f t="shared" si="2029"/>
        <v>306</v>
      </c>
      <c r="U314" s="4">
        <f t="shared" si="2029"/>
        <v>324</v>
      </c>
      <c r="V314" s="4">
        <f t="shared" si="2029"/>
        <v>342</v>
      </c>
      <c r="W314" s="4">
        <f t="shared" si="2029"/>
        <v>360</v>
      </c>
      <c r="X314" s="15">
        <f>W314+24</f>
        <v>384</v>
      </c>
      <c r="Y314" s="4">
        <f t="shared" ref="Y314:AC314" si="2030">X314+24</f>
        <v>408</v>
      </c>
      <c r="Z314" s="4">
        <f t="shared" si="2030"/>
        <v>432</v>
      </c>
      <c r="AA314" s="4">
        <f t="shared" si="2030"/>
        <v>456</v>
      </c>
      <c r="AB314" s="4">
        <f t="shared" si="2030"/>
        <v>480</v>
      </c>
      <c r="AC314" s="4">
        <f t="shared" si="2030"/>
        <v>504</v>
      </c>
      <c r="AD314" s="15">
        <f>AC314+36</f>
        <v>540</v>
      </c>
      <c r="AE314" s="4">
        <f t="shared" ref="AE314:AS314" si="2031">AD314+36</f>
        <v>576</v>
      </c>
      <c r="AF314" s="4">
        <f t="shared" si="2031"/>
        <v>612</v>
      </c>
      <c r="AG314" s="4">
        <f t="shared" si="2031"/>
        <v>648</v>
      </c>
      <c r="AH314" s="4">
        <f t="shared" si="2031"/>
        <v>684</v>
      </c>
      <c r="AI314" s="4">
        <f t="shared" si="2031"/>
        <v>720</v>
      </c>
      <c r="AJ314" s="4">
        <f t="shared" si="2031"/>
        <v>756</v>
      </c>
      <c r="AK314" s="4">
        <f t="shared" si="2031"/>
        <v>792</v>
      </c>
      <c r="AL314" s="4">
        <f t="shared" si="2031"/>
        <v>828</v>
      </c>
      <c r="AM314" s="4">
        <f t="shared" si="2031"/>
        <v>864</v>
      </c>
      <c r="AN314" s="4">
        <f t="shared" si="2031"/>
        <v>900</v>
      </c>
      <c r="AO314" s="4">
        <f t="shared" si="2031"/>
        <v>936</v>
      </c>
      <c r="AP314" s="4">
        <f t="shared" si="2031"/>
        <v>972</v>
      </c>
      <c r="AQ314" s="4">
        <f t="shared" si="2031"/>
        <v>1008</v>
      </c>
      <c r="AR314" s="4">
        <f t="shared" si="2031"/>
        <v>1044</v>
      </c>
      <c r="AS314" s="4">
        <f t="shared" si="2031"/>
        <v>1080</v>
      </c>
      <c r="AT314" s="4">
        <f t="shared" ref="AT314:BI314" si="2032">AS314+36</f>
        <v>1116</v>
      </c>
      <c r="AU314" s="4">
        <f t="shared" si="2032"/>
        <v>1152</v>
      </c>
      <c r="AV314" s="4">
        <f t="shared" si="2032"/>
        <v>1188</v>
      </c>
      <c r="AW314" s="4">
        <f t="shared" si="2032"/>
        <v>1224</v>
      </c>
      <c r="AX314" s="4">
        <f t="shared" si="2032"/>
        <v>1260</v>
      </c>
      <c r="AY314" s="4">
        <f t="shared" si="2032"/>
        <v>1296</v>
      </c>
      <c r="AZ314" s="4">
        <f t="shared" si="2032"/>
        <v>1332</v>
      </c>
      <c r="BA314" s="4">
        <f t="shared" si="2032"/>
        <v>1368</v>
      </c>
      <c r="BB314" s="4">
        <f t="shared" si="2032"/>
        <v>1404</v>
      </c>
      <c r="BC314" s="4">
        <f t="shared" si="2032"/>
        <v>1440</v>
      </c>
      <c r="BD314" s="4">
        <f t="shared" si="2032"/>
        <v>1476</v>
      </c>
      <c r="BE314" s="4">
        <f t="shared" si="2032"/>
        <v>1512</v>
      </c>
      <c r="BF314" s="4">
        <f t="shared" si="2032"/>
        <v>1548</v>
      </c>
      <c r="BG314" s="4">
        <f t="shared" si="2032"/>
        <v>1584</v>
      </c>
      <c r="BH314" s="4">
        <f t="shared" si="2032"/>
        <v>1620</v>
      </c>
      <c r="BI314" s="4">
        <f t="shared" si="2032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33">C315+2</f>
        <v>8</v>
      </c>
      <c r="E315" s="4">
        <f t="shared" si="2033"/>
        <v>10</v>
      </c>
      <c r="F315" s="4">
        <f t="shared" si="2033"/>
        <v>12</v>
      </c>
      <c r="G315" s="4">
        <f t="shared" si="2033"/>
        <v>14</v>
      </c>
      <c r="H315" s="4">
        <f t="shared" si="2033"/>
        <v>16</v>
      </c>
      <c r="I315" s="4">
        <f t="shared" si="2033"/>
        <v>18</v>
      </c>
      <c r="J315" s="15">
        <f t="shared" si="2033"/>
        <v>20</v>
      </c>
      <c r="K315" s="4">
        <f>J315+3</f>
        <v>23</v>
      </c>
      <c r="L315" s="4">
        <f>K315+2</f>
        <v>25</v>
      </c>
      <c r="M315" s="4">
        <f t="shared" ref="M315" si="2034">L315+3</f>
        <v>28</v>
      </c>
      <c r="N315" s="4">
        <f t="shared" ref="N315" si="2035">M315+2</f>
        <v>30</v>
      </c>
      <c r="O315" s="4">
        <f t="shared" ref="O315" si="2036">N315+3</f>
        <v>33</v>
      </c>
      <c r="P315" s="4">
        <f t="shared" ref="P315" si="2037">O315+2</f>
        <v>35</v>
      </c>
      <c r="Q315" s="4">
        <f t="shared" ref="Q315" si="2038">P315+3</f>
        <v>38</v>
      </c>
      <c r="R315" s="15">
        <f>Q315+3</f>
        <v>41</v>
      </c>
      <c r="S315" s="4">
        <f t="shared" ref="S315:W315" si="2039">R315+3</f>
        <v>44</v>
      </c>
      <c r="T315" s="4">
        <f t="shared" si="2039"/>
        <v>47</v>
      </c>
      <c r="U315" s="4">
        <f t="shared" si="2039"/>
        <v>50</v>
      </c>
      <c r="V315" s="4">
        <f t="shared" si="2039"/>
        <v>53</v>
      </c>
      <c r="W315" s="4">
        <f t="shared" si="2039"/>
        <v>56</v>
      </c>
      <c r="X315" s="15">
        <f>W315+4</f>
        <v>60</v>
      </c>
      <c r="Y315" s="4">
        <f t="shared" ref="Y315:AC315" si="2040">X315+4</f>
        <v>64</v>
      </c>
      <c r="Z315" s="4">
        <f t="shared" si="2040"/>
        <v>68</v>
      </c>
      <c r="AA315" s="4">
        <f t="shared" si="2040"/>
        <v>72</v>
      </c>
      <c r="AB315" s="4">
        <f t="shared" si="2040"/>
        <v>76</v>
      </c>
      <c r="AC315" s="4">
        <f t="shared" si="2040"/>
        <v>80</v>
      </c>
      <c r="AD315" s="15">
        <f>AC315+6</f>
        <v>86</v>
      </c>
      <c r="AE315" s="4">
        <f t="shared" ref="AE315:AS315" si="2041">AD315+6</f>
        <v>92</v>
      </c>
      <c r="AF315" s="4">
        <f t="shared" si="2041"/>
        <v>98</v>
      </c>
      <c r="AG315" s="4">
        <f t="shared" si="2041"/>
        <v>104</v>
      </c>
      <c r="AH315" s="4">
        <f t="shared" si="2041"/>
        <v>110</v>
      </c>
      <c r="AI315" s="4">
        <f t="shared" si="2041"/>
        <v>116</v>
      </c>
      <c r="AJ315" s="4">
        <f t="shared" si="2041"/>
        <v>122</v>
      </c>
      <c r="AK315" s="4">
        <f t="shared" si="2041"/>
        <v>128</v>
      </c>
      <c r="AL315" s="4">
        <f t="shared" si="2041"/>
        <v>134</v>
      </c>
      <c r="AM315" s="4">
        <f t="shared" si="2041"/>
        <v>140</v>
      </c>
      <c r="AN315" s="4">
        <f t="shared" si="2041"/>
        <v>146</v>
      </c>
      <c r="AO315" s="4">
        <f t="shared" si="2041"/>
        <v>152</v>
      </c>
      <c r="AP315" s="4">
        <f t="shared" si="2041"/>
        <v>158</v>
      </c>
      <c r="AQ315" s="4">
        <f t="shared" si="2041"/>
        <v>164</v>
      </c>
      <c r="AR315" s="4">
        <f t="shared" si="2041"/>
        <v>170</v>
      </c>
      <c r="AS315" s="4">
        <f t="shared" si="2041"/>
        <v>176</v>
      </c>
      <c r="AT315" s="4">
        <f t="shared" ref="AT315:BI315" si="2042">AS315+6</f>
        <v>182</v>
      </c>
      <c r="AU315" s="4">
        <f t="shared" si="2042"/>
        <v>188</v>
      </c>
      <c r="AV315" s="4">
        <f t="shared" si="2042"/>
        <v>194</v>
      </c>
      <c r="AW315" s="4">
        <f t="shared" si="2042"/>
        <v>200</v>
      </c>
      <c r="AX315" s="4">
        <f t="shared" si="2042"/>
        <v>206</v>
      </c>
      <c r="AY315" s="4">
        <f t="shared" si="2042"/>
        <v>212</v>
      </c>
      <c r="AZ315" s="4">
        <f t="shared" si="2042"/>
        <v>218</v>
      </c>
      <c r="BA315" s="4">
        <f t="shared" si="2042"/>
        <v>224</v>
      </c>
      <c r="BB315" s="4">
        <f t="shared" si="2042"/>
        <v>230</v>
      </c>
      <c r="BC315" s="4">
        <f t="shared" si="2042"/>
        <v>236</v>
      </c>
      <c r="BD315" s="4">
        <f t="shared" si="2042"/>
        <v>242</v>
      </c>
      <c r="BE315" s="4">
        <f t="shared" si="2042"/>
        <v>248</v>
      </c>
      <c r="BF315" s="4">
        <f t="shared" si="2042"/>
        <v>254</v>
      </c>
      <c r="BG315" s="4">
        <f t="shared" si="2042"/>
        <v>260</v>
      </c>
      <c r="BH315" s="4">
        <f t="shared" si="2042"/>
        <v>266</v>
      </c>
      <c r="BI315" s="4">
        <f t="shared" si="2042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43">C316+2</f>
        <v>12</v>
      </c>
      <c r="E316" s="4">
        <f t="shared" si="2043"/>
        <v>14</v>
      </c>
      <c r="F316" s="4">
        <f t="shared" si="2043"/>
        <v>16</v>
      </c>
      <c r="G316" s="4">
        <f t="shared" si="2043"/>
        <v>18</v>
      </c>
      <c r="H316" s="4">
        <f t="shared" si="2043"/>
        <v>20</v>
      </c>
      <c r="I316" s="4">
        <f t="shared" si="2043"/>
        <v>22</v>
      </c>
      <c r="J316" s="15">
        <f t="shared" si="2043"/>
        <v>24</v>
      </c>
      <c r="K316" s="4">
        <f>J316+3</f>
        <v>27</v>
      </c>
      <c r="L316" s="4">
        <f>K316+2</f>
        <v>29</v>
      </c>
      <c r="M316" s="4">
        <f t="shared" ref="M316" si="2044">L316+3</f>
        <v>32</v>
      </c>
      <c r="N316" s="4">
        <f t="shared" ref="N316" si="2045">M316+2</f>
        <v>34</v>
      </c>
      <c r="O316" s="4">
        <f t="shared" ref="O316" si="2046">N316+3</f>
        <v>37</v>
      </c>
      <c r="P316" s="4">
        <f t="shared" ref="P316" si="2047">O316+2</f>
        <v>39</v>
      </c>
      <c r="Q316" s="4">
        <f t="shared" ref="Q316" si="2048">P316+3</f>
        <v>42</v>
      </c>
      <c r="R316" s="15">
        <f>Q316+3</f>
        <v>45</v>
      </c>
      <c r="S316" s="4">
        <f t="shared" ref="S316:W316" si="2049">R316+3</f>
        <v>48</v>
      </c>
      <c r="T316" s="4">
        <f t="shared" si="2049"/>
        <v>51</v>
      </c>
      <c r="U316" s="4">
        <f t="shared" si="2049"/>
        <v>54</v>
      </c>
      <c r="V316" s="4">
        <f t="shared" si="2049"/>
        <v>57</v>
      </c>
      <c r="W316" s="4">
        <f t="shared" si="2049"/>
        <v>60</v>
      </c>
      <c r="X316" s="15">
        <f>W316+4</f>
        <v>64</v>
      </c>
      <c r="Y316" s="4">
        <f t="shared" ref="Y316:AC316" si="2050">X316+4</f>
        <v>68</v>
      </c>
      <c r="Z316" s="4">
        <f t="shared" si="2050"/>
        <v>72</v>
      </c>
      <c r="AA316" s="4">
        <f t="shared" si="2050"/>
        <v>76</v>
      </c>
      <c r="AB316" s="4">
        <f t="shared" si="2050"/>
        <v>80</v>
      </c>
      <c r="AC316" s="4">
        <f t="shared" si="2050"/>
        <v>84</v>
      </c>
      <c r="AD316" s="15">
        <f>AC316+6</f>
        <v>90</v>
      </c>
      <c r="AE316" s="4">
        <f t="shared" ref="AE316:AS316" si="2051">AD316+6</f>
        <v>96</v>
      </c>
      <c r="AF316" s="4">
        <f t="shared" si="2051"/>
        <v>102</v>
      </c>
      <c r="AG316" s="4">
        <f t="shared" si="2051"/>
        <v>108</v>
      </c>
      <c r="AH316" s="4">
        <f t="shared" si="2051"/>
        <v>114</v>
      </c>
      <c r="AI316" s="4">
        <f t="shared" si="2051"/>
        <v>120</v>
      </c>
      <c r="AJ316" s="4">
        <f t="shared" si="2051"/>
        <v>126</v>
      </c>
      <c r="AK316" s="4">
        <f t="shared" si="2051"/>
        <v>132</v>
      </c>
      <c r="AL316" s="4">
        <f t="shared" si="2051"/>
        <v>138</v>
      </c>
      <c r="AM316" s="4">
        <f t="shared" si="2051"/>
        <v>144</v>
      </c>
      <c r="AN316" s="4">
        <f t="shared" si="2051"/>
        <v>150</v>
      </c>
      <c r="AO316" s="4">
        <f t="shared" si="2051"/>
        <v>156</v>
      </c>
      <c r="AP316" s="4">
        <f t="shared" si="2051"/>
        <v>162</v>
      </c>
      <c r="AQ316" s="4">
        <f t="shared" si="2051"/>
        <v>168</v>
      </c>
      <c r="AR316" s="4">
        <f t="shared" si="2051"/>
        <v>174</v>
      </c>
      <c r="AS316" s="4">
        <f t="shared" si="2051"/>
        <v>180</v>
      </c>
      <c r="AT316" s="4">
        <f t="shared" ref="AT316:BI316" si="2052">AS316+6</f>
        <v>186</v>
      </c>
      <c r="AU316" s="4">
        <f t="shared" si="2052"/>
        <v>192</v>
      </c>
      <c r="AV316" s="4">
        <f t="shared" si="2052"/>
        <v>198</v>
      </c>
      <c r="AW316" s="4">
        <f t="shared" si="2052"/>
        <v>204</v>
      </c>
      <c r="AX316" s="4">
        <f t="shared" si="2052"/>
        <v>210</v>
      </c>
      <c r="AY316" s="4">
        <f t="shared" si="2052"/>
        <v>216</v>
      </c>
      <c r="AZ316" s="4">
        <f t="shared" si="2052"/>
        <v>222</v>
      </c>
      <c r="BA316" s="4">
        <f t="shared" si="2052"/>
        <v>228</v>
      </c>
      <c r="BB316" s="4">
        <f t="shared" si="2052"/>
        <v>234</v>
      </c>
      <c r="BC316" s="4">
        <f t="shared" si="2052"/>
        <v>240</v>
      </c>
      <c r="BD316" s="4">
        <f t="shared" si="2052"/>
        <v>246</v>
      </c>
      <c r="BE316" s="4">
        <f t="shared" si="2052"/>
        <v>252</v>
      </c>
      <c r="BF316" s="4">
        <f t="shared" si="2052"/>
        <v>258</v>
      </c>
      <c r="BG316" s="4">
        <f t="shared" si="2052"/>
        <v>264</v>
      </c>
      <c r="BH316" s="4">
        <f t="shared" si="2052"/>
        <v>270</v>
      </c>
      <c r="BI316" s="4">
        <f t="shared" si="2052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53">C319+2</f>
        <v>17.3</v>
      </c>
      <c r="E319" s="4">
        <f t="shared" si="2053"/>
        <v>19.3</v>
      </c>
      <c r="F319" s="4">
        <f t="shared" si="2053"/>
        <v>21.3</v>
      </c>
      <c r="G319" s="4">
        <f t="shared" si="2053"/>
        <v>23.3</v>
      </c>
      <c r="H319" s="4">
        <f t="shared" si="2053"/>
        <v>25.3</v>
      </c>
      <c r="I319" s="4">
        <f t="shared" si="2053"/>
        <v>27.3</v>
      </c>
      <c r="J319" s="15">
        <f t="shared" si="2053"/>
        <v>29.3</v>
      </c>
      <c r="K319">
        <f t="shared" si="2053"/>
        <v>31.3</v>
      </c>
      <c r="L319" s="4">
        <f t="shared" si="2053"/>
        <v>33.299999999999997</v>
      </c>
      <c r="M319" s="4">
        <f t="shared" si="2053"/>
        <v>35.299999999999997</v>
      </c>
      <c r="N319" s="4">
        <f t="shared" si="2053"/>
        <v>37.299999999999997</v>
      </c>
      <c r="O319" s="4">
        <f t="shared" si="2053"/>
        <v>39.299999999999997</v>
      </c>
      <c r="P319" s="4">
        <f t="shared" si="2053"/>
        <v>41.3</v>
      </c>
      <c r="Q319" s="4">
        <f t="shared" si="2053"/>
        <v>43.3</v>
      </c>
      <c r="R319" s="15">
        <f t="shared" si="2053"/>
        <v>45.3</v>
      </c>
      <c r="S319" s="4">
        <f t="shared" si="2053"/>
        <v>47.3</v>
      </c>
      <c r="T319" s="4">
        <f t="shared" si="2053"/>
        <v>49.3</v>
      </c>
      <c r="U319">
        <f t="shared" si="2053"/>
        <v>51.3</v>
      </c>
      <c r="V319" s="4">
        <f t="shared" si="2053"/>
        <v>53.3</v>
      </c>
      <c r="W319" s="4">
        <f t="shared" si="2053"/>
        <v>55.3</v>
      </c>
      <c r="X319" s="15">
        <f t="shared" si="2053"/>
        <v>57.3</v>
      </c>
      <c r="Y319" s="4">
        <f t="shared" si="2053"/>
        <v>59.3</v>
      </c>
      <c r="Z319" s="4">
        <f t="shared" si="2053"/>
        <v>61.3</v>
      </c>
      <c r="AA319" s="4">
        <f t="shared" si="2053"/>
        <v>63.3</v>
      </c>
      <c r="AB319" s="4">
        <f t="shared" si="2053"/>
        <v>65.3</v>
      </c>
      <c r="AC319" s="4">
        <f t="shared" si="2053"/>
        <v>67.3</v>
      </c>
      <c r="AD319" s="15">
        <f t="shared" si="2053"/>
        <v>69.3</v>
      </c>
      <c r="AE319">
        <f t="shared" si="2053"/>
        <v>71.3</v>
      </c>
      <c r="AF319" s="4">
        <f t="shared" si="2053"/>
        <v>73.3</v>
      </c>
      <c r="AG319" s="4">
        <f t="shared" si="2053"/>
        <v>75.3</v>
      </c>
      <c r="AH319" s="4">
        <f t="shared" si="2053"/>
        <v>77.3</v>
      </c>
      <c r="AI319" s="4">
        <f t="shared" si="2053"/>
        <v>79.3</v>
      </c>
      <c r="AJ319" s="4">
        <f t="shared" si="2053"/>
        <v>81.3</v>
      </c>
      <c r="AK319" s="4">
        <f t="shared" si="2053"/>
        <v>83.3</v>
      </c>
      <c r="AL319" s="4">
        <f t="shared" si="2053"/>
        <v>85.3</v>
      </c>
      <c r="AM319" s="4">
        <f t="shared" si="2053"/>
        <v>87.3</v>
      </c>
      <c r="AN319" s="4">
        <f t="shared" si="2053"/>
        <v>89.3</v>
      </c>
      <c r="AO319">
        <f t="shared" si="2053"/>
        <v>91.3</v>
      </c>
      <c r="AP319" s="4">
        <f t="shared" si="2053"/>
        <v>93.3</v>
      </c>
      <c r="AQ319" s="4">
        <f t="shared" si="2053"/>
        <v>95.3</v>
      </c>
      <c r="AR319" s="4">
        <f t="shared" si="2053"/>
        <v>97.3</v>
      </c>
      <c r="AS319" s="4">
        <f t="shared" si="2053"/>
        <v>99.3</v>
      </c>
      <c r="AT319" s="8">
        <f t="shared" si="2053"/>
        <v>101.3</v>
      </c>
      <c r="AU319" s="8">
        <f t="shared" si="2053"/>
        <v>103.3</v>
      </c>
      <c r="AV319" s="8">
        <f t="shared" si="2053"/>
        <v>105.3</v>
      </c>
      <c r="AW319" s="8">
        <f t="shared" si="2053"/>
        <v>107.3</v>
      </c>
      <c r="AX319" s="8">
        <f t="shared" si="2053"/>
        <v>109.3</v>
      </c>
      <c r="AY319" s="3">
        <f t="shared" si="2053"/>
        <v>111.3</v>
      </c>
      <c r="AZ319" s="8">
        <f t="shared" si="2053"/>
        <v>113.3</v>
      </c>
      <c r="BA319" s="8">
        <f t="shared" si="2053"/>
        <v>115.3</v>
      </c>
      <c r="BB319" s="8">
        <f t="shared" si="2053"/>
        <v>117.3</v>
      </c>
      <c r="BC319" s="8">
        <f t="shared" si="2053"/>
        <v>119.3</v>
      </c>
      <c r="BD319" s="8">
        <f t="shared" si="2053"/>
        <v>121.3</v>
      </c>
      <c r="BE319" s="8">
        <f t="shared" si="2053"/>
        <v>123.3</v>
      </c>
      <c r="BF319" s="8">
        <f t="shared" si="2053"/>
        <v>125.3</v>
      </c>
      <c r="BG319" s="8">
        <f t="shared" si="2053"/>
        <v>127.3</v>
      </c>
      <c r="BH319" s="8">
        <f t="shared" si="2053"/>
        <v>129.30000000000001</v>
      </c>
      <c r="BI319" s="3">
        <f t="shared" si="2053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54">C321+15</f>
        <v>80</v>
      </c>
      <c r="E321" s="4">
        <f t="shared" si="2054"/>
        <v>95</v>
      </c>
      <c r="F321" s="4">
        <f t="shared" si="2054"/>
        <v>110</v>
      </c>
      <c r="G321" s="4">
        <f t="shared" si="2054"/>
        <v>125</v>
      </c>
      <c r="H321" s="4">
        <f t="shared" si="2054"/>
        <v>140</v>
      </c>
      <c r="I321" s="4">
        <f t="shared" si="2054"/>
        <v>155</v>
      </c>
      <c r="J321" s="4">
        <f t="shared" si="2054"/>
        <v>170</v>
      </c>
      <c r="K321" s="4">
        <f t="shared" si="2054"/>
        <v>185</v>
      </c>
      <c r="L321" s="4">
        <f t="shared" si="2054"/>
        <v>200</v>
      </c>
      <c r="M321" s="4">
        <f t="shared" si="2054"/>
        <v>215</v>
      </c>
      <c r="N321" s="4">
        <f t="shared" si="2054"/>
        <v>230</v>
      </c>
      <c r="O321" s="4">
        <f t="shared" si="2054"/>
        <v>245</v>
      </c>
      <c r="P321" s="4">
        <f t="shared" si="2054"/>
        <v>260</v>
      </c>
      <c r="Q321" s="4">
        <f t="shared" si="2054"/>
        <v>275</v>
      </c>
      <c r="R321" s="4">
        <f t="shared" si="2054"/>
        <v>290</v>
      </c>
      <c r="S321" s="4">
        <f t="shared" si="2054"/>
        <v>305</v>
      </c>
      <c r="T321" s="4">
        <f t="shared" si="2054"/>
        <v>320</v>
      </c>
      <c r="U321" s="4">
        <f t="shared" si="2054"/>
        <v>335</v>
      </c>
      <c r="V321" s="4">
        <f t="shared" si="2054"/>
        <v>350</v>
      </c>
      <c r="W321" s="4">
        <f t="shared" si="2054"/>
        <v>365</v>
      </c>
      <c r="X321" s="4">
        <f t="shared" si="2054"/>
        <v>380</v>
      </c>
      <c r="Y321" s="4">
        <f t="shared" si="2054"/>
        <v>395</v>
      </c>
      <c r="Z321" s="4">
        <f t="shared" si="2054"/>
        <v>410</v>
      </c>
      <c r="AA321" s="4">
        <f t="shared" si="2054"/>
        <v>425</v>
      </c>
      <c r="AB321" s="4">
        <f t="shared" si="2054"/>
        <v>440</v>
      </c>
      <c r="AC321" s="4">
        <f t="shared" si="2054"/>
        <v>455</v>
      </c>
      <c r="AD321" s="4">
        <f t="shared" si="2054"/>
        <v>470</v>
      </c>
      <c r="AE321" s="4">
        <f t="shared" si="2054"/>
        <v>485</v>
      </c>
      <c r="AF321" s="4">
        <f t="shared" si="2054"/>
        <v>500</v>
      </c>
      <c r="AG321" s="4">
        <f t="shared" si="2054"/>
        <v>515</v>
      </c>
      <c r="AH321" s="4">
        <f t="shared" si="2054"/>
        <v>530</v>
      </c>
      <c r="AI321" s="4">
        <f t="shared" si="2054"/>
        <v>545</v>
      </c>
      <c r="AJ321" s="4">
        <f t="shared" si="2054"/>
        <v>560</v>
      </c>
      <c r="AK321" s="4">
        <f t="shared" si="2054"/>
        <v>575</v>
      </c>
      <c r="AL321" s="4">
        <f t="shared" si="2054"/>
        <v>590</v>
      </c>
      <c r="AM321" s="4">
        <f t="shared" si="2054"/>
        <v>605</v>
      </c>
      <c r="AN321" s="4">
        <f t="shared" si="2054"/>
        <v>620</v>
      </c>
      <c r="AO321" s="4">
        <f t="shared" si="2054"/>
        <v>635</v>
      </c>
      <c r="AP321" s="4">
        <f t="shared" si="2054"/>
        <v>650</v>
      </c>
      <c r="AQ321" s="4">
        <f t="shared" si="2054"/>
        <v>665</v>
      </c>
      <c r="AR321" s="4">
        <f t="shared" si="2054"/>
        <v>680</v>
      </c>
      <c r="AS321" s="4">
        <f t="shared" si="2054"/>
        <v>695</v>
      </c>
      <c r="AT321" s="4">
        <f t="shared" si="2054"/>
        <v>710</v>
      </c>
      <c r="AU321" s="4">
        <f t="shared" si="2054"/>
        <v>725</v>
      </c>
      <c r="AV321" s="4">
        <f t="shared" si="2054"/>
        <v>740</v>
      </c>
      <c r="AW321" s="4">
        <f t="shared" si="2054"/>
        <v>755</v>
      </c>
      <c r="AX321" s="4">
        <f t="shared" si="2054"/>
        <v>770</v>
      </c>
      <c r="AY321" s="4">
        <f t="shared" si="2054"/>
        <v>785</v>
      </c>
      <c r="AZ321" s="4">
        <f t="shared" si="2054"/>
        <v>800</v>
      </c>
      <c r="BA321" s="4">
        <f t="shared" si="2054"/>
        <v>815</v>
      </c>
      <c r="BB321" s="4">
        <f t="shared" si="2054"/>
        <v>830</v>
      </c>
      <c r="BC321" s="4">
        <f t="shared" si="2054"/>
        <v>845</v>
      </c>
      <c r="BD321" s="4">
        <f t="shared" si="2054"/>
        <v>860</v>
      </c>
      <c r="BE321" s="4">
        <f t="shared" si="2054"/>
        <v>875</v>
      </c>
      <c r="BF321" s="4">
        <f t="shared" si="2054"/>
        <v>890</v>
      </c>
      <c r="BG321" s="4">
        <f t="shared" si="2054"/>
        <v>905</v>
      </c>
      <c r="BH321" s="4">
        <f t="shared" si="2054"/>
        <v>920</v>
      </c>
      <c r="BI321" s="4">
        <f t="shared" si="2054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55">AF322</f>
        <v>37</v>
      </c>
      <c r="AH322" s="4">
        <f t="shared" si="2055"/>
        <v>37</v>
      </c>
      <c r="AI322" s="4">
        <f t="shared" si="2055"/>
        <v>37</v>
      </c>
      <c r="AJ322" s="4">
        <f t="shared" si="2055"/>
        <v>37</v>
      </c>
      <c r="AK322" s="4">
        <f>AJ322+1</f>
        <v>38</v>
      </c>
      <c r="AL322" s="4">
        <f t="shared" si="2055"/>
        <v>38</v>
      </c>
      <c r="AM322" s="4">
        <f t="shared" si="2055"/>
        <v>38</v>
      </c>
      <c r="AN322" s="4">
        <f t="shared" si="2055"/>
        <v>38</v>
      </c>
      <c r="AO322">
        <f t="shared" si="2055"/>
        <v>38</v>
      </c>
      <c r="AP322" s="4">
        <f t="shared" si="2055"/>
        <v>38</v>
      </c>
      <c r="AQ322" s="4">
        <f t="shared" si="2055"/>
        <v>38</v>
      </c>
      <c r="AR322" s="4">
        <f t="shared" si="2055"/>
        <v>38</v>
      </c>
      <c r="AS322" s="4">
        <f t="shared" si="2055"/>
        <v>38</v>
      </c>
      <c r="AT322" s="4">
        <f>AS322+1</f>
        <v>39</v>
      </c>
      <c r="AU322" s="4">
        <f t="shared" si="2055"/>
        <v>39</v>
      </c>
      <c r="AV322" s="4">
        <f t="shared" si="2055"/>
        <v>39</v>
      </c>
      <c r="AW322" s="4">
        <f t="shared" si="2055"/>
        <v>39</v>
      </c>
      <c r="AX322" s="4">
        <f t="shared" si="2055"/>
        <v>39</v>
      </c>
      <c r="AY322">
        <f t="shared" si="2055"/>
        <v>39</v>
      </c>
      <c r="AZ322" s="4">
        <f t="shared" si="2055"/>
        <v>39</v>
      </c>
      <c r="BA322" s="4">
        <f t="shared" si="2055"/>
        <v>39</v>
      </c>
      <c r="BB322" s="4">
        <f t="shared" si="2055"/>
        <v>39</v>
      </c>
      <c r="BC322" s="4">
        <f t="shared" si="2055"/>
        <v>39</v>
      </c>
      <c r="BD322" s="4">
        <f t="shared" si="2055"/>
        <v>39</v>
      </c>
      <c r="BE322" s="4">
        <f t="shared" si="2055"/>
        <v>39</v>
      </c>
      <c r="BF322" s="4">
        <f t="shared" si="2055"/>
        <v>39</v>
      </c>
      <c r="BG322" s="4">
        <f t="shared" si="2055"/>
        <v>39</v>
      </c>
      <c r="BH322" s="4">
        <f t="shared" si="2055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56">C323+5</f>
        <v>50</v>
      </c>
      <c r="E323" s="4">
        <f t="shared" si="2056"/>
        <v>55</v>
      </c>
      <c r="F323" s="4">
        <f t="shared" si="2056"/>
        <v>60</v>
      </c>
      <c r="G323" s="4">
        <f t="shared" si="2056"/>
        <v>65</v>
      </c>
      <c r="H323" s="4">
        <f t="shared" si="2056"/>
        <v>70</v>
      </c>
      <c r="I323" s="4">
        <f t="shared" si="2056"/>
        <v>75</v>
      </c>
      <c r="J323" s="15">
        <f t="shared" si="2056"/>
        <v>80</v>
      </c>
      <c r="K323">
        <f t="shared" si="2056"/>
        <v>85</v>
      </c>
      <c r="L323" s="4">
        <f t="shared" si="2056"/>
        <v>90</v>
      </c>
      <c r="M323" s="4">
        <f t="shared" si="2056"/>
        <v>95</v>
      </c>
      <c r="N323" s="4">
        <f t="shared" si="2056"/>
        <v>100</v>
      </c>
      <c r="O323" s="4">
        <f t="shared" si="2056"/>
        <v>105</v>
      </c>
      <c r="P323" s="4">
        <f t="shared" si="2056"/>
        <v>110</v>
      </c>
      <c r="Q323" s="4">
        <f t="shared" si="2056"/>
        <v>115</v>
      </c>
      <c r="R323" s="15">
        <f t="shared" si="2056"/>
        <v>120</v>
      </c>
      <c r="S323" s="4">
        <f t="shared" si="2056"/>
        <v>125</v>
      </c>
      <c r="T323" s="4">
        <f t="shared" si="2056"/>
        <v>130</v>
      </c>
      <c r="U323">
        <f t="shared" si="2056"/>
        <v>135</v>
      </c>
      <c r="V323" s="4">
        <f t="shared" si="2056"/>
        <v>140</v>
      </c>
      <c r="W323" s="4">
        <f t="shared" si="2056"/>
        <v>145</v>
      </c>
      <c r="X323" s="15">
        <f t="shared" si="2056"/>
        <v>150</v>
      </c>
      <c r="Y323" s="4">
        <f t="shared" si="2056"/>
        <v>155</v>
      </c>
      <c r="Z323" s="4">
        <f t="shared" si="2056"/>
        <v>160</v>
      </c>
      <c r="AA323" s="4">
        <f t="shared" si="2056"/>
        <v>165</v>
      </c>
      <c r="AB323" s="4">
        <f t="shared" si="2056"/>
        <v>170</v>
      </c>
      <c r="AC323" s="4">
        <f t="shared" si="2056"/>
        <v>175</v>
      </c>
      <c r="AD323" s="15">
        <f t="shared" si="2056"/>
        <v>180</v>
      </c>
      <c r="AE323">
        <f t="shared" si="2056"/>
        <v>185</v>
      </c>
      <c r="AF323" s="4">
        <f t="shared" si="2056"/>
        <v>190</v>
      </c>
      <c r="AG323" s="4">
        <f t="shared" si="2056"/>
        <v>195</v>
      </c>
      <c r="AH323" s="4">
        <f t="shared" si="2056"/>
        <v>200</v>
      </c>
      <c r="AI323" s="4">
        <f t="shared" si="2056"/>
        <v>205</v>
      </c>
      <c r="AJ323" s="4">
        <f t="shared" si="2056"/>
        <v>210</v>
      </c>
      <c r="AK323" s="4">
        <f t="shared" si="2056"/>
        <v>215</v>
      </c>
      <c r="AL323" s="4">
        <f t="shared" si="2056"/>
        <v>220</v>
      </c>
      <c r="AM323" s="4">
        <f t="shared" si="2056"/>
        <v>225</v>
      </c>
      <c r="AN323" s="4">
        <f t="shared" si="2056"/>
        <v>230</v>
      </c>
      <c r="AO323">
        <f t="shared" si="2056"/>
        <v>235</v>
      </c>
      <c r="AP323" s="4">
        <f t="shared" si="2056"/>
        <v>240</v>
      </c>
      <c r="AQ323" s="4">
        <f t="shared" si="2056"/>
        <v>245</v>
      </c>
      <c r="AR323" s="4">
        <f t="shared" si="2056"/>
        <v>250</v>
      </c>
      <c r="AS323" s="4">
        <f t="shared" si="2056"/>
        <v>255</v>
      </c>
      <c r="AT323" s="4">
        <f t="shared" si="2056"/>
        <v>260</v>
      </c>
      <c r="AU323" s="4">
        <f t="shared" si="2056"/>
        <v>265</v>
      </c>
      <c r="AV323" s="4">
        <f t="shared" si="2056"/>
        <v>270</v>
      </c>
      <c r="AW323" s="4">
        <f t="shared" si="2056"/>
        <v>275</v>
      </c>
      <c r="AX323" s="4">
        <f t="shared" si="2056"/>
        <v>280</v>
      </c>
      <c r="AY323">
        <f t="shared" si="2056"/>
        <v>285</v>
      </c>
      <c r="AZ323" s="4">
        <f t="shared" si="2056"/>
        <v>290</v>
      </c>
      <c r="BA323" s="4">
        <f t="shared" si="2056"/>
        <v>295</v>
      </c>
      <c r="BB323" s="4">
        <f t="shared" si="2056"/>
        <v>300</v>
      </c>
      <c r="BC323" s="4">
        <f t="shared" si="2056"/>
        <v>305</v>
      </c>
      <c r="BD323" s="4">
        <f t="shared" si="2056"/>
        <v>310</v>
      </c>
      <c r="BE323" s="4">
        <f t="shared" si="2056"/>
        <v>315</v>
      </c>
      <c r="BF323" s="4">
        <f t="shared" si="2056"/>
        <v>320</v>
      </c>
      <c r="BG323" s="4">
        <f t="shared" si="2056"/>
        <v>325</v>
      </c>
      <c r="BH323" s="4">
        <f t="shared" si="2056"/>
        <v>330</v>
      </c>
      <c r="BI323">
        <f t="shared" si="2056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57">F326+0.6</f>
        <v>20.6</v>
      </c>
      <c r="H326" s="4">
        <f t="shared" ref="H326:I326" si="2058">G326+0.7</f>
        <v>21.3</v>
      </c>
      <c r="I326" s="4">
        <f t="shared" si="2058"/>
        <v>22</v>
      </c>
      <c r="J326" s="15">
        <f t="shared" ref="J326" si="2059">I326+0.6</f>
        <v>22.6</v>
      </c>
      <c r="K326">
        <f t="shared" ref="K326:L326" si="2060">J326+0.7</f>
        <v>23.3</v>
      </c>
      <c r="L326" s="4">
        <f t="shared" si="2060"/>
        <v>24</v>
      </c>
      <c r="M326" s="4">
        <f t="shared" ref="M326" si="2061">L326+0.6</f>
        <v>24.6</v>
      </c>
      <c r="N326" s="4">
        <f t="shared" ref="N326:O326" si="2062">M326+0.7</f>
        <v>25.3</v>
      </c>
      <c r="O326" s="4">
        <f t="shared" si="2062"/>
        <v>26</v>
      </c>
      <c r="P326" s="4">
        <f t="shared" ref="P326" si="2063">O326+0.6</f>
        <v>26.6</v>
      </c>
      <c r="Q326" s="4">
        <f t="shared" ref="Q326:R326" si="2064">P326+0.7</f>
        <v>27.3</v>
      </c>
      <c r="R326" s="15">
        <f t="shared" si="2064"/>
        <v>28</v>
      </c>
      <c r="S326" s="4">
        <f t="shared" ref="S326" si="2065">R326+0.6</f>
        <v>28.6</v>
      </c>
      <c r="T326" s="4">
        <f t="shared" ref="T326:U326" si="2066">S326+0.7</f>
        <v>29.3</v>
      </c>
      <c r="U326">
        <f t="shared" si="2066"/>
        <v>30</v>
      </c>
      <c r="V326" s="4">
        <f t="shared" ref="V326" si="2067">U326+0.6</f>
        <v>30.6</v>
      </c>
      <c r="W326" s="4">
        <f t="shared" ref="W326:X326" si="2068">V326+0.7</f>
        <v>31.3</v>
      </c>
      <c r="X326" s="15">
        <f t="shared" si="2068"/>
        <v>32</v>
      </c>
      <c r="Y326" s="4">
        <f t="shared" ref="Y326" si="2069">X326+0.6</f>
        <v>32.6</v>
      </c>
      <c r="Z326" s="4">
        <f t="shared" ref="Z326:AA326" si="2070">Y326+0.7</f>
        <v>33.300000000000004</v>
      </c>
      <c r="AA326" s="4">
        <f t="shared" si="2070"/>
        <v>34.000000000000007</v>
      </c>
      <c r="AB326" s="4">
        <f t="shared" ref="AB326" si="2071">AA326+0.6</f>
        <v>34.600000000000009</v>
      </c>
      <c r="AC326" s="4">
        <f t="shared" ref="AC326:BH326" si="2072">AB326+0.7</f>
        <v>35.300000000000011</v>
      </c>
      <c r="AD326" s="15">
        <f t="shared" si="2072"/>
        <v>36.000000000000014</v>
      </c>
      <c r="AE326">
        <f t="shared" ref="AE326:BI326" si="2073">AD326+0.6</f>
        <v>36.600000000000016</v>
      </c>
      <c r="AF326" s="4">
        <f t="shared" ref="AF326" si="2074">AE326+0.7</f>
        <v>37.300000000000018</v>
      </c>
      <c r="AG326" s="4">
        <f t="shared" si="2072"/>
        <v>38.000000000000021</v>
      </c>
      <c r="AH326" s="4">
        <f t="shared" si="2073"/>
        <v>38.600000000000023</v>
      </c>
      <c r="AI326" s="4">
        <f t="shared" ref="AI326:BG326" si="2075">AH326+0.7</f>
        <v>39.300000000000026</v>
      </c>
      <c r="AJ326" s="4">
        <f t="shared" si="2072"/>
        <v>40.000000000000028</v>
      </c>
      <c r="AK326" s="4">
        <f t="shared" si="2073"/>
        <v>40.60000000000003</v>
      </c>
      <c r="AL326" s="4">
        <f t="shared" si="2075"/>
        <v>41.300000000000033</v>
      </c>
      <c r="AM326" s="4">
        <f t="shared" si="2072"/>
        <v>42.000000000000036</v>
      </c>
      <c r="AN326" s="4">
        <f t="shared" si="2073"/>
        <v>42.600000000000037</v>
      </c>
      <c r="AO326">
        <f t="shared" si="2075"/>
        <v>43.30000000000004</v>
      </c>
      <c r="AP326" s="4">
        <f t="shared" si="2072"/>
        <v>44.000000000000043</v>
      </c>
      <c r="AQ326" s="4">
        <f t="shared" si="2073"/>
        <v>44.600000000000044</v>
      </c>
      <c r="AR326" s="4">
        <f t="shared" si="2075"/>
        <v>45.300000000000047</v>
      </c>
      <c r="AS326" s="4">
        <f t="shared" si="2072"/>
        <v>46.00000000000005</v>
      </c>
      <c r="AT326" s="4">
        <f t="shared" si="2073"/>
        <v>46.600000000000051</v>
      </c>
      <c r="AU326" s="4">
        <f t="shared" si="2075"/>
        <v>47.300000000000054</v>
      </c>
      <c r="AV326" s="4">
        <f t="shared" si="2072"/>
        <v>48.000000000000057</v>
      </c>
      <c r="AW326" s="4">
        <f t="shared" si="2073"/>
        <v>48.600000000000058</v>
      </c>
      <c r="AX326" s="4">
        <f t="shared" si="2075"/>
        <v>49.300000000000061</v>
      </c>
      <c r="AY326">
        <f t="shared" si="2072"/>
        <v>50.000000000000064</v>
      </c>
      <c r="AZ326" s="4">
        <f t="shared" si="2073"/>
        <v>50.600000000000065</v>
      </c>
      <c r="BA326" s="4">
        <f t="shared" si="2075"/>
        <v>51.300000000000068</v>
      </c>
      <c r="BB326" s="4">
        <f t="shared" si="2072"/>
        <v>52.000000000000071</v>
      </c>
      <c r="BC326" s="4">
        <f t="shared" si="2073"/>
        <v>52.600000000000072</v>
      </c>
      <c r="BD326" s="4">
        <f t="shared" si="2075"/>
        <v>53.300000000000075</v>
      </c>
      <c r="BE326" s="4">
        <f t="shared" si="2072"/>
        <v>54.000000000000078</v>
      </c>
      <c r="BF326" s="4">
        <f t="shared" si="2073"/>
        <v>54.60000000000008</v>
      </c>
      <c r="BG326" s="4">
        <f t="shared" si="2075"/>
        <v>55.300000000000082</v>
      </c>
      <c r="BH326" s="4">
        <f t="shared" si="2072"/>
        <v>56.000000000000085</v>
      </c>
      <c r="BI326">
        <f t="shared" si="2073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76">AF327</f>
        <v>-69</v>
      </c>
      <c r="AH327" s="4">
        <f>AG327-1</f>
        <v>-70</v>
      </c>
      <c r="AI327" s="4">
        <f t="shared" si="2076"/>
        <v>-70</v>
      </c>
      <c r="AJ327" s="4">
        <f t="shared" si="2076"/>
        <v>-70</v>
      </c>
      <c r="AK327" s="4">
        <f>AJ327-1</f>
        <v>-71</v>
      </c>
      <c r="AL327" s="4">
        <f t="shared" si="2076"/>
        <v>-71</v>
      </c>
      <c r="AM327" s="4">
        <f t="shared" si="2076"/>
        <v>-71</v>
      </c>
      <c r="AN327" s="4">
        <f t="shared" si="2076"/>
        <v>-71</v>
      </c>
      <c r="AO327">
        <f t="shared" si="2076"/>
        <v>-71</v>
      </c>
      <c r="AP327" s="4">
        <f t="shared" si="2076"/>
        <v>-71</v>
      </c>
      <c r="AQ327" s="4">
        <f>AP327-1</f>
        <v>-72</v>
      </c>
      <c r="AR327" s="4">
        <f t="shared" si="2076"/>
        <v>-72</v>
      </c>
      <c r="AS327" s="4">
        <f t="shared" si="2076"/>
        <v>-72</v>
      </c>
      <c r="AT327" s="4">
        <f>AS327-1</f>
        <v>-73</v>
      </c>
      <c r="AU327" s="4">
        <f t="shared" si="2076"/>
        <v>-73</v>
      </c>
      <c r="AV327" s="4">
        <f t="shared" si="2076"/>
        <v>-73</v>
      </c>
      <c r="AW327" s="4">
        <f t="shared" si="2076"/>
        <v>-73</v>
      </c>
      <c r="AX327" s="4">
        <f t="shared" si="2076"/>
        <v>-73</v>
      </c>
      <c r="AY327">
        <f t="shared" si="2076"/>
        <v>-73</v>
      </c>
      <c r="AZ327" s="4">
        <f t="shared" si="2076"/>
        <v>-73</v>
      </c>
      <c r="BA327" s="4">
        <f t="shared" si="2076"/>
        <v>-73</v>
      </c>
      <c r="BB327" s="4">
        <f t="shared" si="2076"/>
        <v>-73</v>
      </c>
      <c r="BC327" s="4">
        <f>BB327-1</f>
        <v>-74</v>
      </c>
      <c r="BD327" s="4">
        <f t="shared" si="2076"/>
        <v>-74</v>
      </c>
      <c r="BE327" s="4">
        <f t="shared" si="2076"/>
        <v>-74</v>
      </c>
      <c r="BF327" s="4">
        <f t="shared" si="2076"/>
        <v>-74</v>
      </c>
      <c r="BG327" s="4">
        <f t="shared" si="2076"/>
        <v>-74</v>
      </c>
      <c r="BH327" s="4">
        <f t="shared" si="2076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77">C328-2</f>
        <v>-16</v>
      </c>
      <c r="E328" s="4">
        <f t="shared" si="2077"/>
        <v>-18</v>
      </c>
      <c r="F328" s="4">
        <f t="shared" si="2077"/>
        <v>-20</v>
      </c>
      <c r="G328" s="4">
        <f t="shared" si="2077"/>
        <v>-22</v>
      </c>
      <c r="H328" s="4">
        <f t="shared" si="2077"/>
        <v>-24</v>
      </c>
      <c r="I328" s="4">
        <f t="shared" si="2077"/>
        <v>-26</v>
      </c>
      <c r="J328" s="15">
        <f t="shared" si="2077"/>
        <v>-28</v>
      </c>
      <c r="K328">
        <f t="shared" si="2077"/>
        <v>-30</v>
      </c>
      <c r="L328" s="4">
        <f t="shared" si="2077"/>
        <v>-32</v>
      </c>
      <c r="M328" s="4">
        <f t="shared" si="2077"/>
        <v>-34</v>
      </c>
      <c r="N328" s="4">
        <f t="shared" si="2077"/>
        <v>-36</v>
      </c>
      <c r="O328" s="4">
        <f t="shared" si="2077"/>
        <v>-38</v>
      </c>
      <c r="P328" s="4">
        <f t="shared" si="2077"/>
        <v>-40</v>
      </c>
      <c r="Q328" s="4">
        <f t="shared" si="2077"/>
        <v>-42</v>
      </c>
      <c r="R328" s="15">
        <f t="shared" si="2077"/>
        <v>-44</v>
      </c>
      <c r="S328" s="4">
        <f t="shared" si="2077"/>
        <v>-46</v>
      </c>
      <c r="T328" s="4">
        <f t="shared" si="2077"/>
        <v>-48</v>
      </c>
      <c r="U328">
        <f t="shared" si="2077"/>
        <v>-50</v>
      </c>
      <c r="V328" s="4">
        <f t="shared" si="2077"/>
        <v>-52</v>
      </c>
      <c r="W328" s="4">
        <f t="shared" si="2077"/>
        <v>-54</v>
      </c>
      <c r="X328" s="15">
        <f t="shared" si="2077"/>
        <v>-56</v>
      </c>
      <c r="Y328" s="4">
        <f t="shared" si="2077"/>
        <v>-58</v>
      </c>
      <c r="Z328" s="4">
        <f t="shared" si="2077"/>
        <v>-60</v>
      </c>
      <c r="AA328" s="4">
        <f t="shared" si="2077"/>
        <v>-62</v>
      </c>
      <c r="AB328" s="4">
        <f t="shared" si="2077"/>
        <v>-64</v>
      </c>
      <c r="AC328" s="4">
        <f t="shared" si="2077"/>
        <v>-66</v>
      </c>
      <c r="AD328" s="15">
        <f t="shared" si="2077"/>
        <v>-68</v>
      </c>
      <c r="AE328">
        <f t="shared" si="2077"/>
        <v>-70</v>
      </c>
      <c r="AF328" s="4">
        <f t="shared" si="2077"/>
        <v>-72</v>
      </c>
      <c r="AG328" s="4">
        <f t="shared" si="2077"/>
        <v>-74</v>
      </c>
      <c r="AH328" s="4">
        <f t="shared" si="2077"/>
        <v>-76</v>
      </c>
      <c r="AI328" s="4">
        <f t="shared" si="2077"/>
        <v>-78</v>
      </c>
      <c r="AJ328" s="4">
        <f t="shared" si="2077"/>
        <v>-80</v>
      </c>
      <c r="AK328" s="4">
        <f t="shared" si="2077"/>
        <v>-82</v>
      </c>
      <c r="AL328" s="4">
        <f t="shared" si="2077"/>
        <v>-84</v>
      </c>
      <c r="AM328" s="4">
        <f t="shared" si="2077"/>
        <v>-86</v>
      </c>
      <c r="AN328" s="4">
        <f t="shared" si="2077"/>
        <v>-88</v>
      </c>
      <c r="AO328">
        <f t="shared" si="2077"/>
        <v>-90</v>
      </c>
      <c r="AP328" s="4">
        <f t="shared" si="2077"/>
        <v>-92</v>
      </c>
      <c r="AQ328" s="4">
        <f t="shared" si="2077"/>
        <v>-94</v>
      </c>
      <c r="AR328" s="4">
        <f t="shared" si="2077"/>
        <v>-96</v>
      </c>
      <c r="AS328" s="4">
        <f t="shared" si="2077"/>
        <v>-98</v>
      </c>
      <c r="AT328" s="4">
        <f t="shared" si="2077"/>
        <v>-100</v>
      </c>
      <c r="AU328" s="4">
        <f t="shared" si="2077"/>
        <v>-102</v>
      </c>
      <c r="AV328" s="4">
        <f t="shared" si="2077"/>
        <v>-104</v>
      </c>
      <c r="AW328" s="4">
        <f t="shared" si="2077"/>
        <v>-106</v>
      </c>
      <c r="AX328" s="4">
        <f t="shared" si="2077"/>
        <v>-108</v>
      </c>
      <c r="AY328">
        <f t="shared" si="2077"/>
        <v>-110</v>
      </c>
      <c r="AZ328" s="4">
        <f t="shared" si="2077"/>
        <v>-112</v>
      </c>
      <c r="BA328" s="4">
        <f t="shared" si="2077"/>
        <v>-114</v>
      </c>
      <c r="BB328" s="4">
        <f t="shared" si="2077"/>
        <v>-116</v>
      </c>
      <c r="BC328" s="4">
        <f t="shared" si="2077"/>
        <v>-118</v>
      </c>
      <c r="BD328" s="4">
        <f t="shared" si="2077"/>
        <v>-120</v>
      </c>
      <c r="BE328" s="4">
        <f t="shared" si="2077"/>
        <v>-122</v>
      </c>
      <c r="BF328" s="4">
        <f t="shared" si="2077"/>
        <v>-124</v>
      </c>
      <c r="BG328" s="4">
        <f t="shared" si="2077"/>
        <v>-126</v>
      </c>
      <c r="BH328" s="4">
        <f t="shared" si="2077"/>
        <v>-128</v>
      </c>
      <c r="BI328">
        <f t="shared" si="2077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78">C333+16</f>
        <v>52</v>
      </c>
      <c r="E333" s="4">
        <f t="shared" si="2078"/>
        <v>68</v>
      </c>
      <c r="F333" s="4">
        <f t="shared" si="2078"/>
        <v>84</v>
      </c>
      <c r="G333" s="4">
        <f t="shared" si="2078"/>
        <v>100</v>
      </c>
      <c r="H333" s="4">
        <f t="shared" si="2078"/>
        <v>116</v>
      </c>
      <c r="I333" s="4">
        <f t="shared" si="2078"/>
        <v>132</v>
      </c>
      <c r="J333" s="15">
        <f t="shared" si="2078"/>
        <v>148</v>
      </c>
      <c r="K333" s="4">
        <f t="shared" si="2078"/>
        <v>164</v>
      </c>
      <c r="L333" s="4">
        <f t="shared" si="2078"/>
        <v>180</v>
      </c>
      <c r="M333" s="4">
        <f t="shared" si="2078"/>
        <v>196</v>
      </c>
      <c r="N333" s="4">
        <f t="shared" si="2078"/>
        <v>212</v>
      </c>
      <c r="O333" s="4">
        <f t="shared" si="2078"/>
        <v>228</v>
      </c>
      <c r="P333" s="4">
        <f t="shared" si="2078"/>
        <v>244</v>
      </c>
      <c r="Q333" s="4">
        <f t="shared" si="2078"/>
        <v>260</v>
      </c>
      <c r="R333" s="15">
        <f t="shared" si="2078"/>
        <v>276</v>
      </c>
      <c r="S333" s="4">
        <f t="shared" si="2078"/>
        <v>292</v>
      </c>
      <c r="T333" s="4">
        <f t="shared" si="2078"/>
        <v>308</v>
      </c>
      <c r="U333" s="4">
        <f t="shared" si="2078"/>
        <v>324</v>
      </c>
      <c r="V333" s="4">
        <f t="shared" si="2078"/>
        <v>340</v>
      </c>
      <c r="W333" s="4">
        <f t="shared" si="2078"/>
        <v>356</v>
      </c>
      <c r="X333" s="15">
        <f t="shared" si="2078"/>
        <v>372</v>
      </c>
      <c r="Y333" s="4">
        <f t="shared" si="2078"/>
        <v>388</v>
      </c>
      <c r="Z333" s="4">
        <f t="shared" si="2078"/>
        <v>404</v>
      </c>
      <c r="AA333" s="4">
        <f t="shared" si="2078"/>
        <v>420</v>
      </c>
      <c r="AB333" s="4">
        <f t="shared" si="2078"/>
        <v>436</v>
      </c>
      <c r="AC333" s="4">
        <f t="shared" si="2078"/>
        <v>452</v>
      </c>
      <c r="AD333" s="15">
        <f t="shared" si="2078"/>
        <v>468</v>
      </c>
      <c r="AE333" s="4">
        <f t="shared" si="2078"/>
        <v>484</v>
      </c>
      <c r="AF333" s="4">
        <f t="shared" si="2078"/>
        <v>500</v>
      </c>
      <c r="AG333" s="4">
        <f t="shared" si="2078"/>
        <v>516</v>
      </c>
      <c r="AH333" s="4">
        <f t="shared" si="2078"/>
        <v>532</v>
      </c>
      <c r="AI333" s="4">
        <f t="shared" si="2078"/>
        <v>548</v>
      </c>
      <c r="AJ333" s="4">
        <f t="shared" si="2078"/>
        <v>564</v>
      </c>
      <c r="AK333" s="4">
        <f t="shared" si="2078"/>
        <v>580</v>
      </c>
      <c r="AL333" s="4">
        <f t="shared" si="2078"/>
        <v>596</v>
      </c>
      <c r="AM333" s="4">
        <f t="shared" si="2078"/>
        <v>612</v>
      </c>
      <c r="AN333" s="4">
        <f t="shared" si="2078"/>
        <v>628</v>
      </c>
      <c r="AO333" s="4">
        <f t="shared" si="2078"/>
        <v>644</v>
      </c>
      <c r="AP333" s="4">
        <f t="shared" si="2078"/>
        <v>660</v>
      </c>
      <c r="AQ333" s="4">
        <f t="shared" si="2078"/>
        <v>676</v>
      </c>
      <c r="AR333" s="4">
        <f t="shared" si="2078"/>
        <v>692</v>
      </c>
      <c r="AS333" s="4">
        <f t="shared" si="2078"/>
        <v>708</v>
      </c>
      <c r="AT333" s="4">
        <f t="shared" si="2078"/>
        <v>724</v>
      </c>
      <c r="AU333" s="4">
        <f t="shared" si="2078"/>
        <v>740</v>
      </c>
      <c r="AV333" s="4">
        <f t="shared" si="2078"/>
        <v>756</v>
      </c>
      <c r="AW333" s="4">
        <f t="shared" si="2078"/>
        <v>772</v>
      </c>
      <c r="AX333" s="4">
        <f t="shared" si="2078"/>
        <v>788</v>
      </c>
      <c r="AY333" s="4">
        <f t="shared" si="2078"/>
        <v>804</v>
      </c>
      <c r="AZ333" s="4">
        <f t="shared" si="2078"/>
        <v>820</v>
      </c>
      <c r="BA333" s="4">
        <f t="shared" si="2078"/>
        <v>836</v>
      </c>
      <c r="BB333" s="4">
        <f t="shared" si="2078"/>
        <v>852</v>
      </c>
      <c r="BC333" s="4">
        <f t="shared" si="2078"/>
        <v>868</v>
      </c>
      <c r="BD333" s="4">
        <f t="shared" si="2078"/>
        <v>884</v>
      </c>
      <c r="BE333" s="4">
        <f t="shared" si="2078"/>
        <v>900</v>
      </c>
      <c r="BF333" s="4">
        <f t="shared" si="2078"/>
        <v>916</v>
      </c>
      <c r="BG333" s="4">
        <f t="shared" si="2078"/>
        <v>932</v>
      </c>
      <c r="BH333" s="4">
        <f t="shared" si="2078"/>
        <v>948</v>
      </c>
      <c r="BI333" s="4">
        <f t="shared" si="2078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79">C334+25</f>
        <v>230</v>
      </c>
      <c r="E334" s="4">
        <f t="shared" si="2079"/>
        <v>255</v>
      </c>
      <c r="F334" s="4">
        <f t="shared" si="2079"/>
        <v>280</v>
      </c>
      <c r="G334" s="4">
        <f t="shared" si="2079"/>
        <v>305</v>
      </c>
      <c r="H334" s="4">
        <f t="shared" si="2079"/>
        <v>330</v>
      </c>
      <c r="I334" s="4">
        <f t="shared" si="2079"/>
        <v>355</v>
      </c>
      <c r="J334" s="15">
        <f t="shared" si="2079"/>
        <v>380</v>
      </c>
      <c r="K334" s="4">
        <f t="shared" si="2079"/>
        <v>405</v>
      </c>
      <c r="L334" s="4">
        <f t="shared" si="2079"/>
        <v>430</v>
      </c>
      <c r="M334" s="4">
        <f t="shared" si="2079"/>
        <v>455</v>
      </c>
      <c r="N334" s="4">
        <f t="shared" si="2079"/>
        <v>480</v>
      </c>
      <c r="O334" s="4">
        <f t="shared" si="2079"/>
        <v>505</v>
      </c>
      <c r="P334" s="4">
        <f t="shared" si="2079"/>
        <v>530</v>
      </c>
      <c r="Q334" s="4">
        <f t="shared" si="2079"/>
        <v>555</v>
      </c>
      <c r="R334" s="15">
        <f t="shared" si="2079"/>
        <v>580</v>
      </c>
      <c r="S334" s="4">
        <f t="shared" si="2079"/>
        <v>605</v>
      </c>
      <c r="T334" s="4">
        <f t="shared" si="2079"/>
        <v>630</v>
      </c>
      <c r="U334" s="4">
        <f t="shared" si="2079"/>
        <v>655</v>
      </c>
      <c r="V334" s="4">
        <f t="shared" si="2079"/>
        <v>680</v>
      </c>
      <c r="W334" s="4">
        <f t="shared" si="2079"/>
        <v>705</v>
      </c>
      <c r="X334" s="15">
        <f t="shared" si="2079"/>
        <v>730</v>
      </c>
      <c r="Y334" s="4">
        <f t="shared" si="2079"/>
        <v>755</v>
      </c>
      <c r="Z334" s="4">
        <f t="shared" si="2079"/>
        <v>780</v>
      </c>
      <c r="AA334" s="4">
        <f t="shared" si="2079"/>
        <v>805</v>
      </c>
      <c r="AB334" s="4">
        <f t="shared" si="2079"/>
        <v>830</v>
      </c>
      <c r="AC334" s="4">
        <f t="shared" si="2079"/>
        <v>855</v>
      </c>
      <c r="AD334" s="15">
        <f t="shared" si="2079"/>
        <v>880</v>
      </c>
      <c r="AE334" s="4">
        <f t="shared" si="2079"/>
        <v>905</v>
      </c>
      <c r="AF334" s="4">
        <f t="shared" si="2079"/>
        <v>930</v>
      </c>
      <c r="AG334" s="4">
        <f t="shared" si="2079"/>
        <v>955</v>
      </c>
      <c r="AH334" s="4">
        <f t="shared" si="2079"/>
        <v>980</v>
      </c>
      <c r="AI334" s="4">
        <f t="shared" si="2079"/>
        <v>1005</v>
      </c>
      <c r="AJ334" s="4">
        <f t="shared" si="2079"/>
        <v>1030</v>
      </c>
      <c r="AK334" s="4">
        <f t="shared" si="2079"/>
        <v>1055</v>
      </c>
      <c r="AL334" s="4">
        <f t="shared" si="2079"/>
        <v>1080</v>
      </c>
      <c r="AM334" s="4">
        <f t="shared" si="2079"/>
        <v>1105</v>
      </c>
      <c r="AN334" s="4">
        <f t="shared" si="2079"/>
        <v>1130</v>
      </c>
      <c r="AO334" s="4">
        <f t="shared" si="2079"/>
        <v>1155</v>
      </c>
      <c r="AP334" s="4">
        <f t="shared" si="2079"/>
        <v>1180</v>
      </c>
      <c r="AQ334" s="4">
        <f t="shared" si="2079"/>
        <v>1205</v>
      </c>
      <c r="AR334" s="4">
        <f t="shared" si="2079"/>
        <v>1230</v>
      </c>
      <c r="AS334" s="4">
        <f t="shared" si="2079"/>
        <v>1255</v>
      </c>
      <c r="AT334" s="4">
        <f t="shared" si="2079"/>
        <v>1280</v>
      </c>
      <c r="AU334" s="4">
        <f t="shared" si="2079"/>
        <v>1305</v>
      </c>
      <c r="AV334" s="4">
        <f t="shared" si="2079"/>
        <v>1330</v>
      </c>
      <c r="AW334" s="4">
        <f t="shared" si="2079"/>
        <v>1355</v>
      </c>
      <c r="AX334" s="4">
        <f t="shared" si="2079"/>
        <v>1380</v>
      </c>
      <c r="AY334" s="4">
        <f t="shared" si="2079"/>
        <v>1405</v>
      </c>
      <c r="AZ334" s="4">
        <f t="shared" si="2079"/>
        <v>1430</v>
      </c>
      <c r="BA334" s="4">
        <f t="shared" si="2079"/>
        <v>1455</v>
      </c>
      <c r="BB334" s="4">
        <f t="shared" si="2079"/>
        <v>1480</v>
      </c>
      <c r="BC334" s="4">
        <f t="shared" si="2079"/>
        <v>1505</v>
      </c>
      <c r="BD334" s="4">
        <f t="shared" si="2079"/>
        <v>1530</v>
      </c>
      <c r="BE334" s="4">
        <f t="shared" si="2079"/>
        <v>1555</v>
      </c>
      <c r="BF334" s="4">
        <f t="shared" si="2079"/>
        <v>1580</v>
      </c>
      <c r="BG334" s="4">
        <f t="shared" si="2079"/>
        <v>1605</v>
      </c>
      <c r="BH334" s="4">
        <f t="shared" si="2079"/>
        <v>1630</v>
      </c>
      <c r="BI334" s="4">
        <f t="shared" si="2079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80">C337+20</f>
        <v>60</v>
      </c>
      <c r="E337" s="4">
        <f t="shared" si="2080"/>
        <v>80</v>
      </c>
      <c r="F337" s="4">
        <f t="shared" si="2080"/>
        <v>100</v>
      </c>
      <c r="G337" s="4">
        <f t="shared" si="2080"/>
        <v>120</v>
      </c>
      <c r="H337" s="4">
        <f t="shared" si="2080"/>
        <v>140</v>
      </c>
      <c r="I337" s="4">
        <f t="shared" si="2080"/>
        <v>160</v>
      </c>
      <c r="J337" s="4">
        <f t="shared" si="2080"/>
        <v>180</v>
      </c>
      <c r="K337" s="4">
        <f t="shared" si="2080"/>
        <v>200</v>
      </c>
      <c r="L337" s="4">
        <f t="shared" si="2080"/>
        <v>220</v>
      </c>
      <c r="M337" s="4">
        <f t="shared" si="2080"/>
        <v>240</v>
      </c>
      <c r="N337" s="4">
        <f t="shared" si="2080"/>
        <v>260</v>
      </c>
      <c r="O337" s="4">
        <f t="shared" si="2080"/>
        <v>280</v>
      </c>
      <c r="P337" s="4">
        <f t="shared" si="2080"/>
        <v>300</v>
      </c>
      <c r="Q337" s="4">
        <f t="shared" si="2080"/>
        <v>320</v>
      </c>
      <c r="R337" s="4">
        <f t="shared" si="2080"/>
        <v>340</v>
      </c>
      <c r="S337" s="4">
        <f t="shared" si="2080"/>
        <v>360</v>
      </c>
      <c r="T337" s="4">
        <f t="shared" si="2080"/>
        <v>380</v>
      </c>
      <c r="U337" s="4">
        <f t="shared" si="2080"/>
        <v>400</v>
      </c>
      <c r="V337" s="4">
        <f t="shared" si="2080"/>
        <v>420</v>
      </c>
      <c r="W337" s="4">
        <f t="shared" si="2080"/>
        <v>440</v>
      </c>
      <c r="X337" s="4">
        <f t="shared" si="2080"/>
        <v>460</v>
      </c>
      <c r="Y337" s="4">
        <f t="shared" si="2080"/>
        <v>480</v>
      </c>
      <c r="Z337" s="4">
        <f t="shared" si="2080"/>
        <v>500</v>
      </c>
      <c r="AA337" s="4">
        <f t="shared" si="2080"/>
        <v>520</v>
      </c>
      <c r="AB337" s="4">
        <f t="shared" si="2080"/>
        <v>540</v>
      </c>
      <c r="AC337" s="4">
        <f t="shared" si="2080"/>
        <v>560</v>
      </c>
      <c r="AD337" s="4">
        <f t="shared" si="2080"/>
        <v>580</v>
      </c>
      <c r="AE337" s="4">
        <f t="shared" si="2080"/>
        <v>600</v>
      </c>
      <c r="AF337" s="4">
        <f t="shared" si="2080"/>
        <v>620</v>
      </c>
      <c r="AG337" s="4">
        <f t="shared" si="2080"/>
        <v>640</v>
      </c>
      <c r="AH337" s="4">
        <f t="shared" si="2080"/>
        <v>660</v>
      </c>
      <c r="AI337" s="4">
        <f t="shared" si="2080"/>
        <v>680</v>
      </c>
      <c r="AJ337" s="4">
        <f t="shared" si="2080"/>
        <v>700</v>
      </c>
      <c r="AK337" s="4">
        <f t="shared" si="2080"/>
        <v>720</v>
      </c>
      <c r="AL337" s="4">
        <f t="shared" si="2080"/>
        <v>740</v>
      </c>
      <c r="AM337" s="4">
        <f t="shared" si="2080"/>
        <v>760</v>
      </c>
      <c r="AN337" s="4">
        <f t="shared" si="2080"/>
        <v>780</v>
      </c>
      <c r="AO337" s="4">
        <f t="shared" si="2080"/>
        <v>800</v>
      </c>
      <c r="AP337" s="4">
        <f t="shared" si="2080"/>
        <v>820</v>
      </c>
      <c r="AQ337" s="4">
        <f t="shared" si="2080"/>
        <v>840</v>
      </c>
      <c r="AR337" s="4">
        <f t="shared" si="2080"/>
        <v>860</v>
      </c>
      <c r="AS337" s="4">
        <f t="shared" si="2080"/>
        <v>880</v>
      </c>
      <c r="AT337" s="4">
        <f t="shared" si="2080"/>
        <v>900</v>
      </c>
      <c r="AU337" s="4">
        <f t="shared" si="2080"/>
        <v>920</v>
      </c>
      <c r="AV337" s="4">
        <f t="shared" si="2080"/>
        <v>940</v>
      </c>
      <c r="AW337" s="4">
        <f t="shared" si="2080"/>
        <v>960</v>
      </c>
      <c r="AX337" s="4">
        <f t="shared" si="2080"/>
        <v>980</v>
      </c>
      <c r="AY337" s="4">
        <f t="shared" si="2080"/>
        <v>1000</v>
      </c>
      <c r="AZ337" s="4">
        <f t="shared" si="2080"/>
        <v>1020</v>
      </c>
      <c r="BA337" s="4">
        <f t="shared" si="2080"/>
        <v>1040</v>
      </c>
      <c r="BB337" s="4">
        <f t="shared" si="2080"/>
        <v>1060</v>
      </c>
      <c r="BC337" s="4">
        <f t="shared" si="2080"/>
        <v>1080</v>
      </c>
      <c r="BD337" s="4">
        <f t="shared" si="2080"/>
        <v>1100</v>
      </c>
      <c r="BE337" s="4">
        <f t="shared" si="2080"/>
        <v>1120</v>
      </c>
      <c r="BF337" s="4">
        <f t="shared" si="2080"/>
        <v>1140</v>
      </c>
      <c r="BG337" s="4">
        <f t="shared" si="2080"/>
        <v>1160</v>
      </c>
      <c r="BH337" s="4">
        <f t="shared" si="2080"/>
        <v>1180</v>
      </c>
      <c r="BI337" s="4">
        <f t="shared" si="2080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81">C338+0.2</f>
        <v>1</v>
      </c>
      <c r="E338" s="4">
        <f t="shared" si="2081"/>
        <v>1.2</v>
      </c>
      <c r="F338" s="4">
        <f t="shared" si="2081"/>
        <v>1.4</v>
      </c>
      <c r="G338" s="4">
        <f t="shared" si="2081"/>
        <v>1.5999999999999999</v>
      </c>
      <c r="H338" s="4">
        <f t="shared" si="2081"/>
        <v>1.7999999999999998</v>
      </c>
      <c r="I338" s="4">
        <f t="shared" si="2081"/>
        <v>1.9999999999999998</v>
      </c>
      <c r="J338" s="15">
        <f t="shared" si="2081"/>
        <v>2.1999999999999997</v>
      </c>
      <c r="K338">
        <f t="shared" si="2081"/>
        <v>2.4</v>
      </c>
      <c r="L338" s="4">
        <f t="shared" si="2081"/>
        <v>2.6</v>
      </c>
      <c r="M338" s="4">
        <f t="shared" si="2081"/>
        <v>2.8000000000000003</v>
      </c>
      <c r="N338" s="4">
        <f t="shared" si="2081"/>
        <v>3.0000000000000004</v>
      </c>
      <c r="O338" s="4">
        <f t="shared" si="2081"/>
        <v>3.2000000000000006</v>
      </c>
      <c r="P338" s="4">
        <f t="shared" si="2081"/>
        <v>3.4000000000000008</v>
      </c>
      <c r="Q338" s="4">
        <f t="shared" si="2081"/>
        <v>3.600000000000001</v>
      </c>
      <c r="R338" s="15">
        <f t="shared" si="2081"/>
        <v>3.8000000000000012</v>
      </c>
      <c r="S338" s="4">
        <f t="shared" si="2081"/>
        <v>4.0000000000000009</v>
      </c>
      <c r="T338" s="4">
        <f t="shared" si="2081"/>
        <v>4.2000000000000011</v>
      </c>
      <c r="U338">
        <f t="shared" si="2081"/>
        <v>4.4000000000000012</v>
      </c>
      <c r="V338" s="4">
        <f t="shared" si="2081"/>
        <v>4.6000000000000014</v>
      </c>
      <c r="W338" s="4">
        <f t="shared" si="2081"/>
        <v>4.8000000000000016</v>
      </c>
      <c r="X338" s="15">
        <f t="shared" si="2081"/>
        <v>5.0000000000000018</v>
      </c>
      <c r="Y338" s="4">
        <f t="shared" si="2081"/>
        <v>5.200000000000002</v>
      </c>
      <c r="Z338" s="4">
        <f t="shared" si="2081"/>
        <v>5.4000000000000021</v>
      </c>
      <c r="AA338" s="4">
        <f t="shared" si="2081"/>
        <v>5.6000000000000023</v>
      </c>
      <c r="AB338" s="4">
        <f t="shared" si="2081"/>
        <v>5.8000000000000025</v>
      </c>
      <c r="AC338" s="4">
        <f t="shared" si="2081"/>
        <v>6.0000000000000027</v>
      </c>
      <c r="AD338" s="15">
        <f t="shared" si="2081"/>
        <v>6.2000000000000028</v>
      </c>
      <c r="AE338">
        <f t="shared" si="2081"/>
        <v>6.400000000000003</v>
      </c>
      <c r="AF338" s="4">
        <f t="shared" si="2081"/>
        <v>6.6000000000000032</v>
      </c>
      <c r="AG338" s="4">
        <f t="shared" si="2081"/>
        <v>6.8000000000000034</v>
      </c>
      <c r="AH338" s="4">
        <f t="shared" si="2081"/>
        <v>7.0000000000000036</v>
      </c>
      <c r="AI338" s="4">
        <f t="shared" si="2081"/>
        <v>7.2000000000000037</v>
      </c>
      <c r="AJ338" s="4">
        <f t="shared" si="2081"/>
        <v>7.4000000000000039</v>
      </c>
      <c r="AK338" s="4">
        <f t="shared" si="2081"/>
        <v>7.6000000000000041</v>
      </c>
      <c r="AL338" s="4">
        <f t="shared" si="2081"/>
        <v>7.8000000000000043</v>
      </c>
      <c r="AM338" s="4">
        <f t="shared" si="2081"/>
        <v>8.0000000000000036</v>
      </c>
      <c r="AN338" s="4">
        <f t="shared" si="2081"/>
        <v>8.2000000000000028</v>
      </c>
      <c r="AO338">
        <f t="shared" si="2081"/>
        <v>8.4000000000000021</v>
      </c>
      <c r="AP338" s="4">
        <f t="shared" si="2081"/>
        <v>8.6000000000000014</v>
      </c>
      <c r="AQ338" s="4">
        <f t="shared" si="2081"/>
        <v>8.8000000000000007</v>
      </c>
      <c r="AR338" s="4">
        <f t="shared" si="2081"/>
        <v>9</v>
      </c>
      <c r="AS338" s="4">
        <f t="shared" si="2081"/>
        <v>9.1999999999999993</v>
      </c>
      <c r="AT338" s="4">
        <f t="shared" si="2081"/>
        <v>9.3999999999999986</v>
      </c>
      <c r="AU338" s="4">
        <f t="shared" si="2081"/>
        <v>9.5999999999999979</v>
      </c>
      <c r="AV338" s="4">
        <f t="shared" si="2081"/>
        <v>9.7999999999999972</v>
      </c>
      <c r="AW338" s="4">
        <f t="shared" si="2081"/>
        <v>9.9999999999999964</v>
      </c>
      <c r="AX338" s="4">
        <f>AW338</f>
        <v>9.9999999999999964</v>
      </c>
      <c r="AY338">
        <f t="shared" ref="AY338:BI338" si="2082">AX338</f>
        <v>9.9999999999999964</v>
      </c>
      <c r="AZ338" s="4">
        <f t="shared" si="2082"/>
        <v>9.9999999999999964</v>
      </c>
      <c r="BA338" s="4">
        <f t="shared" si="2082"/>
        <v>9.9999999999999964</v>
      </c>
      <c r="BB338" s="4">
        <f t="shared" si="2082"/>
        <v>9.9999999999999964</v>
      </c>
      <c r="BC338" s="4">
        <f t="shared" si="2082"/>
        <v>9.9999999999999964</v>
      </c>
      <c r="BD338" s="4">
        <f t="shared" si="2082"/>
        <v>9.9999999999999964</v>
      </c>
      <c r="BE338" s="4">
        <f t="shared" si="2082"/>
        <v>9.9999999999999964</v>
      </c>
      <c r="BF338" s="4">
        <f t="shared" si="2082"/>
        <v>9.9999999999999964</v>
      </c>
      <c r="BG338" s="4">
        <f t="shared" si="2082"/>
        <v>9.9999999999999964</v>
      </c>
      <c r="BH338" s="4">
        <f t="shared" si="2082"/>
        <v>9.9999999999999964</v>
      </c>
      <c r="BI338">
        <f t="shared" si="2082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83">J341+5</f>
        <v>20</v>
      </c>
      <c r="L341" s="14">
        <f t="shared" si="2083"/>
        <v>25</v>
      </c>
      <c r="M341" s="14">
        <f t="shared" si="2083"/>
        <v>30</v>
      </c>
      <c r="N341" s="14">
        <f t="shared" si="2083"/>
        <v>35</v>
      </c>
      <c r="O341" s="14">
        <f t="shared" si="2083"/>
        <v>40</v>
      </c>
      <c r="P341" s="14">
        <f t="shared" si="2083"/>
        <v>45</v>
      </c>
      <c r="Q341" s="14">
        <f t="shared" si="2083"/>
        <v>50</v>
      </c>
      <c r="R341" s="15">
        <f>Q341+12</f>
        <v>62</v>
      </c>
      <c r="S341" s="4">
        <f>R341+12</f>
        <v>74</v>
      </c>
      <c r="T341" s="4">
        <f t="shared" ref="T341:V341" si="2084">S341+12</f>
        <v>86</v>
      </c>
      <c r="U341" s="4">
        <f t="shared" si="2084"/>
        <v>98</v>
      </c>
      <c r="V341" s="4">
        <f t="shared" si="2084"/>
        <v>110</v>
      </c>
      <c r="W341" s="4">
        <f t="shared" ref="W341" si="2085">V341+12</f>
        <v>122</v>
      </c>
      <c r="X341" s="4">
        <f>W341+19</f>
        <v>141</v>
      </c>
      <c r="Y341" s="4">
        <f t="shared" ref="Y341:AC341" si="2086">X341+19</f>
        <v>160</v>
      </c>
      <c r="Z341" s="4">
        <f t="shared" si="2086"/>
        <v>179</v>
      </c>
      <c r="AA341" s="4">
        <f t="shared" si="2086"/>
        <v>198</v>
      </c>
      <c r="AB341" s="4">
        <f t="shared" si="2086"/>
        <v>217</v>
      </c>
      <c r="AC341" s="4">
        <f t="shared" si="2086"/>
        <v>236</v>
      </c>
      <c r="AD341" s="4">
        <f>AC341+26</f>
        <v>262</v>
      </c>
      <c r="AE341" s="4">
        <f t="shared" ref="AE341:BI341" si="2087">AD341+26</f>
        <v>288</v>
      </c>
      <c r="AF341" s="4">
        <f t="shared" si="2087"/>
        <v>314</v>
      </c>
      <c r="AG341" s="4">
        <f t="shared" si="2087"/>
        <v>340</v>
      </c>
      <c r="AH341" s="4">
        <f t="shared" si="2087"/>
        <v>366</v>
      </c>
      <c r="AI341" s="4">
        <f t="shared" si="2087"/>
        <v>392</v>
      </c>
      <c r="AJ341" s="4">
        <f t="shared" si="2087"/>
        <v>418</v>
      </c>
      <c r="AK341" s="4">
        <f t="shared" si="2087"/>
        <v>444</v>
      </c>
      <c r="AL341" s="4">
        <f t="shared" si="2087"/>
        <v>470</v>
      </c>
      <c r="AM341" s="4">
        <f t="shared" si="2087"/>
        <v>496</v>
      </c>
      <c r="AN341" s="4">
        <f t="shared" si="2087"/>
        <v>522</v>
      </c>
      <c r="AO341" s="4">
        <f t="shared" si="2087"/>
        <v>548</v>
      </c>
      <c r="AP341" s="4">
        <f t="shared" si="2087"/>
        <v>574</v>
      </c>
      <c r="AQ341" s="4">
        <f t="shared" si="2087"/>
        <v>600</v>
      </c>
      <c r="AR341" s="4">
        <f t="shared" si="2087"/>
        <v>626</v>
      </c>
      <c r="AS341" s="4">
        <f t="shared" si="2087"/>
        <v>652</v>
      </c>
      <c r="AT341" s="4">
        <f t="shared" si="2087"/>
        <v>678</v>
      </c>
      <c r="AU341" s="4">
        <f t="shared" si="2087"/>
        <v>704</v>
      </c>
      <c r="AV341" s="4">
        <f t="shared" si="2087"/>
        <v>730</v>
      </c>
      <c r="AW341" s="4">
        <f t="shared" si="2087"/>
        <v>756</v>
      </c>
      <c r="AX341" s="4">
        <f t="shared" si="2087"/>
        <v>782</v>
      </c>
      <c r="AY341" s="4">
        <f t="shared" si="2087"/>
        <v>808</v>
      </c>
      <c r="AZ341" s="4">
        <f t="shared" si="2087"/>
        <v>834</v>
      </c>
      <c r="BA341" s="4">
        <f t="shared" si="2087"/>
        <v>860</v>
      </c>
      <c r="BB341" s="4">
        <f t="shared" si="2087"/>
        <v>886</v>
      </c>
      <c r="BC341" s="4">
        <f t="shared" si="2087"/>
        <v>912</v>
      </c>
      <c r="BD341" s="4">
        <f t="shared" si="2087"/>
        <v>938</v>
      </c>
      <c r="BE341" s="4">
        <f t="shared" si="2087"/>
        <v>964</v>
      </c>
      <c r="BF341" s="4">
        <f t="shared" si="2087"/>
        <v>990</v>
      </c>
      <c r="BG341" s="4">
        <f t="shared" si="2087"/>
        <v>1016</v>
      </c>
      <c r="BH341" s="4">
        <f t="shared" si="2087"/>
        <v>1042</v>
      </c>
      <c r="BI341" s="4">
        <f t="shared" si="2087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088">J342+7</f>
        <v>33</v>
      </c>
      <c r="L342" s="14">
        <f t="shared" si="2088"/>
        <v>40</v>
      </c>
      <c r="M342" s="14">
        <f t="shared" si="2088"/>
        <v>47</v>
      </c>
      <c r="N342" s="14">
        <f t="shared" si="2088"/>
        <v>54</v>
      </c>
      <c r="O342" s="14">
        <f t="shared" si="2088"/>
        <v>61</v>
      </c>
      <c r="P342" s="14">
        <f t="shared" si="2088"/>
        <v>68</v>
      </c>
      <c r="Q342" s="14">
        <f t="shared" si="2088"/>
        <v>75</v>
      </c>
      <c r="R342" s="15">
        <f>Q342+14</f>
        <v>89</v>
      </c>
      <c r="S342" s="4">
        <f>R342+14</f>
        <v>103</v>
      </c>
      <c r="T342" s="4">
        <f t="shared" ref="T342:V342" si="2089">S342+14</f>
        <v>117</v>
      </c>
      <c r="U342" s="4">
        <f t="shared" si="2089"/>
        <v>131</v>
      </c>
      <c r="V342" s="4">
        <f t="shared" si="2089"/>
        <v>145</v>
      </c>
      <c r="W342" s="4">
        <f t="shared" ref="W342" si="2090">V342+14</f>
        <v>159</v>
      </c>
      <c r="X342" s="4">
        <f>W342+21</f>
        <v>180</v>
      </c>
      <c r="Y342" s="4">
        <f t="shared" ref="Y342:AC342" si="2091">X342+21</f>
        <v>201</v>
      </c>
      <c r="Z342" s="4">
        <f t="shared" si="2091"/>
        <v>222</v>
      </c>
      <c r="AA342" s="4">
        <f t="shared" si="2091"/>
        <v>243</v>
      </c>
      <c r="AB342" s="4">
        <f t="shared" si="2091"/>
        <v>264</v>
      </c>
      <c r="AC342" s="4">
        <f t="shared" si="2091"/>
        <v>285</v>
      </c>
      <c r="AD342" s="4">
        <f>AC342+28</f>
        <v>313</v>
      </c>
      <c r="AE342" s="4">
        <f t="shared" ref="AE342:BI342" si="2092">AD342+28</f>
        <v>341</v>
      </c>
      <c r="AF342" s="4">
        <f t="shared" si="2092"/>
        <v>369</v>
      </c>
      <c r="AG342" s="4">
        <f t="shared" si="2092"/>
        <v>397</v>
      </c>
      <c r="AH342" s="4">
        <f t="shared" si="2092"/>
        <v>425</v>
      </c>
      <c r="AI342" s="4">
        <f t="shared" si="2092"/>
        <v>453</v>
      </c>
      <c r="AJ342" s="4">
        <f t="shared" si="2092"/>
        <v>481</v>
      </c>
      <c r="AK342" s="4">
        <f t="shared" si="2092"/>
        <v>509</v>
      </c>
      <c r="AL342" s="4">
        <f t="shared" si="2092"/>
        <v>537</v>
      </c>
      <c r="AM342" s="4">
        <f t="shared" si="2092"/>
        <v>565</v>
      </c>
      <c r="AN342" s="4">
        <f t="shared" si="2092"/>
        <v>593</v>
      </c>
      <c r="AO342" s="4">
        <f t="shared" si="2092"/>
        <v>621</v>
      </c>
      <c r="AP342" s="4">
        <f t="shared" si="2092"/>
        <v>649</v>
      </c>
      <c r="AQ342" s="4">
        <f t="shared" si="2092"/>
        <v>677</v>
      </c>
      <c r="AR342" s="4">
        <f t="shared" si="2092"/>
        <v>705</v>
      </c>
      <c r="AS342" s="4">
        <f t="shared" si="2092"/>
        <v>733</v>
      </c>
      <c r="AT342" s="4">
        <f t="shared" si="2092"/>
        <v>761</v>
      </c>
      <c r="AU342" s="4">
        <f t="shared" si="2092"/>
        <v>789</v>
      </c>
      <c r="AV342" s="4">
        <f t="shared" si="2092"/>
        <v>817</v>
      </c>
      <c r="AW342" s="4">
        <f t="shared" si="2092"/>
        <v>845</v>
      </c>
      <c r="AX342" s="4">
        <f t="shared" si="2092"/>
        <v>873</v>
      </c>
      <c r="AY342" s="4">
        <f t="shared" si="2092"/>
        <v>901</v>
      </c>
      <c r="AZ342" s="4">
        <f t="shared" si="2092"/>
        <v>929</v>
      </c>
      <c r="BA342" s="4">
        <f t="shared" si="2092"/>
        <v>957</v>
      </c>
      <c r="BB342" s="4">
        <f t="shared" si="2092"/>
        <v>985</v>
      </c>
      <c r="BC342" s="4">
        <f t="shared" si="2092"/>
        <v>1013</v>
      </c>
      <c r="BD342" s="4">
        <f t="shared" si="2092"/>
        <v>1041</v>
      </c>
      <c r="BE342" s="4">
        <f t="shared" si="2092"/>
        <v>1069</v>
      </c>
      <c r="BF342" s="4">
        <f t="shared" si="2092"/>
        <v>1097</v>
      </c>
      <c r="BG342" s="4">
        <f t="shared" si="2092"/>
        <v>1125</v>
      </c>
      <c r="BH342" s="4">
        <f t="shared" si="2092"/>
        <v>1153</v>
      </c>
      <c r="BI342" s="4">
        <f t="shared" si="2092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093">C343+1</f>
        <v>2</v>
      </c>
      <c r="E343" s="4">
        <f t="shared" ref="E343" si="2094">D343</f>
        <v>2</v>
      </c>
      <c r="F343" s="4">
        <f t="shared" ref="F343:F344" si="2095">E343+1</f>
        <v>3</v>
      </c>
      <c r="G343" s="4">
        <f t="shared" ref="G343" si="2096">F343</f>
        <v>3</v>
      </c>
      <c r="H343" s="4">
        <f t="shared" ref="H343:H344" si="2097">G343+1</f>
        <v>4</v>
      </c>
      <c r="I343" s="4">
        <f t="shared" ref="I343" si="2098">H343</f>
        <v>4</v>
      </c>
      <c r="J343" s="4">
        <f t="shared" ref="J343:J344" si="2099">I343+1</f>
        <v>5</v>
      </c>
      <c r="K343" s="4">
        <f t="shared" ref="K343" si="2100">J343</f>
        <v>5</v>
      </c>
      <c r="L343" s="4">
        <f t="shared" ref="L343:L344" si="2101">K343+1</f>
        <v>6</v>
      </c>
      <c r="M343" s="4">
        <f t="shared" ref="M343" si="2102">L343</f>
        <v>6</v>
      </c>
      <c r="N343" s="4">
        <f t="shared" ref="N343:N344" si="2103">M343+1</f>
        <v>7</v>
      </c>
      <c r="O343" s="4">
        <f t="shared" ref="O343" si="2104">N343</f>
        <v>7</v>
      </c>
      <c r="P343" s="4">
        <f t="shared" ref="P343:P344" si="2105">O343+1</f>
        <v>8</v>
      </c>
      <c r="Q343" s="4">
        <f t="shared" ref="Q343" si="2106">P343</f>
        <v>8</v>
      </c>
      <c r="R343" s="4">
        <f t="shared" ref="R343:R344" si="2107">Q343+1</f>
        <v>9</v>
      </c>
      <c r="S343" s="4">
        <f t="shared" ref="S343" si="2108">R343</f>
        <v>9</v>
      </c>
      <c r="T343" s="4">
        <f t="shared" ref="T343:T344" si="2109">S343+1</f>
        <v>10</v>
      </c>
      <c r="U343" s="4">
        <f t="shared" ref="U343" si="2110">T343</f>
        <v>10</v>
      </c>
      <c r="V343" s="4">
        <f t="shared" ref="V343:V344" si="2111">U343+1</f>
        <v>11</v>
      </c>
      <c r="W343" s="4">
        <f t="shared" ref="W343" si="2112">V343</f>
        <v>11</v>
      </c>
      <c r="X343" s="4">
        <f t="shared" ref="X343:X344" si="2113">W343+1</f>
        <v>12</v>
      </c>
      <c r="Y343" s="4">
        <f t="shared" ref="Y343" si="2114">X343</f>
        <v>12</v>
      </c>
      <c r="Z343" s="4">
        <f t="shared" ref="Z343:Z344" si="2115">Y343+1</f>
        <v>13</v>
      </c>
      <c r="AA343" s="4">
        <f t="shared" ref="AA343" si="2116">Z343</f>
        <v>13</v>
      </c>
      <c r="AB343" s="4">
        <f t="shared" ref="AB343:AB344" si="2117">AA343+1</f>
        <v>14</v>
      </c>
      <c r="AC343" s="4">
        <f t="shared" ref="AC343" si="2118">AB343</f>
        <v>14</v>
      </c>
      <c r="AD343" s="4">
        <f t="shared" ref="AD343:AD344" si="2119">AC343+1</f>
        <v>15</v>
      </c>
      <c r="AE343" s="4">
        <f t="shared" ref="AE343" si="2120">AD343</f>
        <v>15</v>
      </c>
      <c r="AF343" s="4">
        <f t="shared" ref="AF343:AF344" si="2121">AE343+1</f>
        <v>16</v>
      </c>
      <c r="AG343" s="4">
        <f t="shared" ref="AG343" si="2122">AF343</f>
        <v>16</v>
      </c>
      <c r="AH343" s="4">
        <f t="shared" ref="AH343:AH344" si="2123">AG343+1</f>
        <v>17</v>
      </c>
      <c r="AI343" s="4">
        <f t="shared" ref="AI343" si="2124">AH343</f>
        <v>17</v>
      </c>
      <c r="AJ343" s="4">
        <f t="shared" ref="AJ343:AJ344" si="2125">AI343+1</f>
        <v>18</v>
      </c>
      <c r="AK343" s="4">
        <f t="shared" ref="AK343" si="2126">AJ343</f>
        <v>18</v>
      </c>
      <c r="AL343" s="4">
        <f t="shared" ref="AL343:AL344" si="2127">AK343+1</f>
        <v>19</v>
      </c>
      <c r="AM343" s="4">
        <f t="shared" ref="AM343" si="2128">AL343</f>
        <v>19</v>
      </c>
      <c r="AN343" s="4">
        <f t="shared" ref="AN343:AN344" si="2129">AM343+1</f>
        <v>20</v>
      </c>
      <c r="AO343" s="4">
        <f t="shared" ref="AO343" si="2130">AN343</f>
        <v>20</v>
      </c>
      <c r="AP343" s="4">
        <f t="shared" ref="AP343:AP344" si="2131">AO343+1</f>
        <v>21</v>
      </c>
      <c r="AQ343" s="4">
        <f t="shared" ref="AQ343" si="2132">AP343</f>
        <v>21</v>
      </c>
      <c r="AR343" s="4">
        <f t="shared" ref="AR343:AR344" si="2133">AQ343+1</f>
        <v>22</v>
      </c>
      <c r="AS343" s="4">
        <f t="shared" ref="AS343" si="2134">AR343</f>
        <v>22</v>
      </c>
      <c r="AT343" s="4">
        <f t="shared" ref="AT343:AT344" si="2135">AS343+1</f>
        <v>23</v>
      </c>
      <c r="AU343" s="4">
        <f t="shared" ref="AU343" si="2136">AT343</f>
        <v>23</v>
      </c>
      <c r="AV343" s="4">
        <f t="shared" ref="AV343:AV344" si="2137">AU343+1</f>
        <v>24</v>
      </c>
      <c r="AW343" s="4">
        <f t="shared" ref="AW343" si="2138">AV343</f>
        <v>24</v>
      </c>
      <c r="AX343" s="4">
        <f t="shared" ref="AX343:AX344" si="2139">AW343+1</f>
        <v>25</v>
      </c>
      <c r="AY343" s="4">
        <f t="shared" ref="AY343" si="2140">AX343</f>
        <v>25</v>
      </c>
      <c r="AZ343" s="4">
        <f t="shared" ref="AZ343:AZ344" si="2141">AY343+1</f>
        <v>26</v>
      </c>
      <c r="BA343" s="4">
        <f t="shared" ref="BA343" si="2142">AZ343</f>
        <v>26</v>
      </c>
      <c r="BB343" s="4">
        <f t="shared" ref="BB343:BB344" si="2143">BA343+1</f>
        <v>27</v>
      </c>
      <c r="BC343" s="4">
        <f t="shared" ref="BC343" si="2144">BB343</f>
        <v>27</v>
      </c>
      <c r="BD343" s="4">
        <f t="shared" ref="BD343:BD344" si="2145">BC343+1</f>
        <v>28</v>
      </c>
      <c r="BE343" s="4">
        <f t="shared" ref="BE343" si="2146">BD343</f>
        <v>28</v>
      </c>
      <c r="BF343" s="4">
        <f t="shared" ref="BF343:BF344" si="2147">BE343+1</f>
        <v>29</v>
      </c>
      <c r="BG343" s="4">
        <f t="shared" ref="BG343" si="2148">BF343</f>
        <v>29</v>
      </c>
      <c r="BH343" s="4">
        <f t="shared" ref="BH343:BH344" si="2149">BG343+1</f>
        <v>30</v>
      </c>
      <c r="BI343" s="4">
        <f t="shared" ref="BI343:BI344" si="2150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093"/>
        <v>3</v>
      </c>
      <c r="E344" s="4">
        <f t="shared" ref="E344" si="2151">D344</f>
        <v>3</v>
      </c>
      <c r="F344" s="4">
        <f t="shared" si="2095"/>
        <v>4</v>
      </c>
      <c r="G344" s="4">
        <f t="shared" ref="G344" si="2152">F344</f>
        <v>4</v>
      </c>
      <c r="H344" s="4">
        <f t="shared" si="2097"/>
        <v>5</v>
      </c>
      <c r="I344" s="4">
        <f t="shared" ref="I344" si="2153">H344</f>
        <v>5</v>
      </c>
      <c r="J344" s="4">
        <f t="shared" si="2099"/>
        <v>6</v>
      </c>
      <c r="K344" s="4">
        <f t="shared" ref="K344" si="2154">J344</f>
        <v>6</v>
      </c>
      <c r="L344" s="4">
        <f t="shared" si="2101"/>
        <v>7</v>
      </c>
      <c r="M344" s="4">
        <f t="shared" ref="M344" si="2155">L344</f>
        <v>7</v>
      </c>
      <c r="N344" s="4">
        <f t="shared" si="2103"/>
        <v>8</v>
      </c>
      <c r="O344" s="4">
        <f t="shared" ref="O344" si="2156">N344</f>
        <v>8</v>
      </c>
      <c r="P344" s="4">
        <f t="shared" si="2105"/>
        <v>9</v>
      </c>
      <c r="Q344" s="4">
        <f t="shared" ref="Q344" si="2157">P344</f>
        <v>9</v>
      </c>
      <c r="R344" s="4">
        <f t="shared" si="2107"/>
        <v>10</v>
      </c>
      <c r="S344" s="4">
        <f t="shared" ref="S344" si="2158">R344</f>
        <v>10</v>
      </c>
      <c r="T344" s="4">
        <f t="shared" si="2109"/>
        <v>11</v>
      </c>
      <c r="U344" s="4">
        <f t="shared" ref="U344" si="2159">T344</f>
        <v>11</v>
      </c>
      <c r="V344" s="4">
        <f t="shared" si="2111"/>
        <v>12</v>
      </c>
      <c r="W344" s="4">
        <f t="shared" ref="W344" si="2160">V344</f>
        <v>12</v>
      </c>
      <c r="X344" s="4">
        <f t="shared" si="2113"/>
        <v>13</v>
      </c>
      <c r="Y344" s="4">
        <f t="shared" ref="Y344" si="2161">X344</f>
        <v>13</v>
      </c>
      <c r="Z344" s="4">
        <f t="shared" si="2115"/>
        <v>14</v>
      </c>
      <c r="AA344" s="4">
        <f t="shared" ref="AA344" si="2162">Z344</f>
        <v>14</v>
      </c>
      <c r="AB344" s="4">
        <f t="shared" si="2117"/>
        <v>15</v>
      </c>
      <c r="AC344" s="4">
        <f t="shared" ref="AC344" si="2163">AB344</f>
        <v>15</v>
      </c>
      <c r="AD344" s="4">
        <f t="shared" si="2119"/>
        <v>16</v>
      </c>
      <c r="AE344" s="4">
        <f t="shared" ref="AE344" si="2164">AD344</f>
        <v>16</v>
      </c>
      <c r="AF344" s="4">
        <f t="shared" si="2121"/>
        <v>17</v>
      </c>
      <c r="AG344" s="4">
        <f t="shared" ref="AG344" si="2165">AF344</f>
        <v>17</v>
      </c>
      <c r="AH344" s="4">
        <f t="shared" si="2123"/>
        <v>18</v>
      </c>
      <c r="AI344" s="4">
        <f t="shared" ref="AI344" si="2166">AH344</f>
        <v>18</v>
      </c>
      <c r="AJ344" s="4">
        <f t="shared" si="2125"/>
        <v>19</v>
      </c>
      <c r="AK344" s="4">
        <f t="shared" ref="AK344" si="2167">AJ344</f>
        <v>19</v>
      </c>
      <c r="AL344" s="4">
        <f t="shared" si="2127"/>
        <v>20</v>
      </c>
      <c r="AM344" s="4">
        <f t="shared" ref="AM344" si="2168">AL344</f>
        <v>20</v>
      </c>
      <c r="AN344" s="4">
        <f t="shared" si="2129"/>
        <v>21</v>
      </c>
      <c r="AO344" s="4">
        <f t="shared" ref="AO344" si="2169">AN344</f>
        <v>21</v>
      </c>
      <c r="AP344" s="4">
        <f t="shared" si="2131"/>
        <v>22</v>
      </c>
      <c r="AQ344" s="4">
        <f t="shared" ref="AQ344" si="2170">AP344</f>
        <v>22</v>
      </c>
      <c r="AR344" s="4">
        <f t="shared" si="2133"/>
        <v>23</v>
      </c>
      <c r="AS344" s="4">
        <f t="shared" ref="AS344" si="2171">AR344</f>
        <v>23</v>
      </c>
      <c r="AT344" s="4">
        <f t="shared" si="2135"/>
        <v>24</v>
      </c>
      <c r="AU344" s="4">
        <f t="shared" ref="AU344" si="2172">AT344</f>
        <v>24</v>
      </c>
      <c r="AV344" s="4">
        <f t="shared" si="2137"/>
        <v>25</v>
      </c>
      <c r="AW344" s="4">
        <f t="shared" ref="AW344" si="2173">AV344</f>
        <v>25</v>
      </c>
      <c r="AX344" s="4">
        <f t="shared" si="2139"/>
        <v>26</v>
      </c>
      <c r="AY344" s="4">
        <f t="shared" ref="AY344" si="2174">AX344</f>
        <v>26</v>
      </c>
      <c r="AZ344" s="4">
        <f t="shared" si="2141"/>
        <v>27</v>
      </c>
      <c r="BA344" s="4">
        <f t="shared" ref="BA344" si="2175">AZ344</f>
        <v>27</v>
      </c>
      <c r="BB344" s="4">
        <f t="shared" si="2143"/>
        <v>28</v>
      </c>
      <c r="BC344" s="4">
        <f t="shared" ref="BC344" si="2176">BB344</f>
        <v>28</v>
      </c>
      <c r="BD344" s="4">
        <f t="shared" si="2145"/>
        <v>29</v>
      </c>
      <c r="BE344" s="4">
        <f t="shared" ref="BE344" si="2177">BD344</f>
        <v>29</v>
      </c>
      <c r="BF344" s="4">
        <f t="shared" si="2147"/>
        <v>30</v>
      </c>
      <c r="BG344" s="4">
        <f t="shared" ref="BG344" si="2178">BF344</f>
        <v>30</v>
      </c>
      <c r="BH344" s="4">
        <f t="shared" si="2149"/>
        <v>31</v>
      </c>
      <c r="BI344" s="4">
        <f t="shared" si="2150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79">D345+0.2</f>
        <v>2.7</v>
      </c>
      <c r="F345" s="4">
        <f t="shared" ref="F345" si="2180">E345+0.3</f>
        <v>3</v>
      </c>
      <c r="G345" s="4">
        <f t="shared" ref="G345" si="2181">F345+0.2</f>
        <v>3.2</v>
      </c>
      <c r="H345" s="4">
        <f t="shared" ref="H345" si="2182">G345+0.3</f>
        <v>3.5</v>
      </c>
      <c r="I345" s="4">
        <f t="shared" ref="I345" si="2183">H345+0.2</f>
        <v>3.7</v>
      </c>
      <c r="J345" s="15">
        <f t="shared" ref="J345" si="2184">I345+0.3</f>
        <v>4</v>
      </c>
      <c r="K345">
        <f t="shared" ref="K345" si="2185">J345+0.2</f>
        <v>4.2</v>
      </c>
      <c r="L345" s="4">
        <f t="shared" ref="L345" si="2186">K345+0.3</f>
        <v>4.5</v>
      </c>
      <c r="M345" s="4">
        <f t="shared" ref="M345" si="2187">L345+0.2</f>
        <v>4.7</v>
      </c>
      <c r="N345" s="4">
        <f t="shared" ref="N345" si="2188">M345+0.3</f>
        <v>5</v>
      </c>
      <c r="O345" s="4">
        <f t="shared" ref="O345" si="2189">N345+0.2</f>
        <v>5.2</v>
      </c>
      <c r="P345" s="4">
        <f t="shared" ref="P345" si="2190">O345+0.3</f>
        <v>5.5</v>
      </c>
      <c r="Q345" s="4">
        <f t="shared" ref="Q345" si="2191">P345+0.2</f>
        <v>5.7</v>
      </c>
      <c r="R345" s="15">
        <f t="shared" ref="R345" si="2192">Q345+0.3</f>
        <v>6</v>
      </c>
      <c r="S345" s="4">
        <f t="shared" ref="S345" si="2193">R345+0.2</f>
        <v>6.2</v>
      </c>
      <c r="T345" s="4">
        <f t="shared" ref="T345" si="2194">S345+0.3</f>
        <v>6.5</v>
      </c>
      <c r="U345">
        <f t="shared" ref="U345" si="2195">T345+0.2</f>
        <v>6.7</v>
      </c>
      <c r="V345" s="4">
        <f t="shared" ref="V345" si="2196">U345+0.3</f>
        <v>7</v>
      </c>
      <c r="W345" s="4">
        <f t="shared" ref="W345" si="2197">V345+0.2</f>
        <v>7.2</v>
      </c>
      <c r="X345" s="15">
        <f t="shared" ref="X345" si="2198">W345+0.3</f>
        <v>7.5</v>
      </c>
      <c r="Y345" s="4">
        <f t="shared" ref="Y345" si="2199">X345+0.2</f>
        <v>7.7</v>
      </c>
      <c r="Z345" s="4">
        <f t="shared" ref="Z345" si="2200">Y345+0.3</f>
        <v>8</v>
      </c>
      <c r="AA345" s="4">
        <f t="shared" ref="AA345" si="2201">Z345+0.2</f>
        <v>8.1999999999999993</v>
      </c>
      <c r="AB345" s="4">
        <f t="shared" ref="AB345" si="2202">AA345+0.3</f>
        <v>8.5</v>
      </c>
      <c r="AC345" s="4">
        <f t="shared" ref="AC345" si="2203">AB345+0.2</f>
        <v>8.6999999999999993</v>
      </c>
      <c r="AD345" s="15">
        <f t="shared" ref="AD345" si="2204">AC345+0.3</f>
        <v>9</v>
      </c>
      <c r="AE345">
        <f t="shared" ref="AE345" si="2205">AD345+0.2</f>
        <v>9.1999999999999993</v>
      </c>
      <c r="AF345" s="4">
        <f t="shared" ref="AF345" si="2206">AE345+0.3</f>
        <v>9.5</v>
      </c>
      <c r="AG345" s="4">
        <f t="shared" ref="AG345" si="2207">AF345+0.2</f>
        <v>9.6999999999999993</v>
      </c>
      <c r="AH345" s="4">
        <f t="shared" ref="AH345" si="2208">AG345+0.3</f>
        <v>10</v>
      </c>
      <c r="AI345" s="4">
        <f t="shared" ref="AI345" si="2209">AH345+0.2</f>
        <v>10.199999999999999</v>
      </c>
      <c r="AJ345" s="4">
        <f t="shared" ref="AJ345" si="2210">AI345+0.3</f>
        <v>10.5</v>
      </c>
      <c r="AK345" s="4">
        <f t="shared" ref="AK345" si="2211">AJ345+0.2</f>
        <v>10.7</v>
      </c>
      <c r="AL345" s="4">
        <f t="shared" ref="AL345" si="2212">AK345+0.3</f>
        <v>11</v>
      </c>
      <c r="AM345" s="4">
        <f t="shared" ref="AM345" si="2213">AL345+0.2</f>
        <v>11.2</v>
      </c>
      <c r="AN345" s="4">
        <f t="shared" ref="AN345" si="2214">AM345+0.3</f>
        <v>11.5</v>
      </c>
      <c r="AO345">
        <f t="shared" ref="AO345" si="2215">AN345+0.2</f>
        <v>11.7</v>
      </c>
      <c r="AP345" s="4">
        <f t="shared" ref="AP345" si="2216">AO345+0.3</f>
        <v>12</v>
      </c>
      <c r="AQ345" s="4">
        <f t="shared" ref="AQ345" si="2217">AP345+0.2</f>
        <v>12.2</v>
      </c>
      <c r="AR345" s="4">
        <f t="shared" ref="AR345" si="2218">AQ345+0.3</f>
        <v>12.5</v>
      </c>
      <c r="AS345" s="4">
        <f t="shared" ref="AS345" si="2219">AR345+0.2</f>
        <v>12.7</v>
      </c>
      <c r="AT345" s="4">
        <f t="shared" ref="AT345" si="2220">AS345+0.3</f>
        <v>13</v>
      </c>
      <c r="AU345" s="4">
        <f t="shared" ref="AU345" si="2221">AT345+0.2</f>
        <v>13.2</v>
      </c>
      <c r="AV345" s="4">
        <f t="shared" ref="AV345" si="2222">AU345+0.3</f>
        <v>13.5</v>
      </c>
      <c r="AW345" s="4">
        <f t="shared" ref="AW345" si="2223">AV345+0.2</f>
        <v>13.7</v>
      </c>
      <c r="AX345" s="4">
        <f t="shared" ref="AX345" si="2224">AW345+0.3</f>
        <v>14</v>
      </c>
      <c r="AY345">
        <f t="shared" ref="AY345" si="2225">AX345+0.2</f>
        <v>14.2</v>
      </c>
      <c r="AZ345" s="4">
        <f t="shared" ref="AZ345" si="2226">AY345+0.3</f>
        <v>14.5</v>
      </c>
      <c r="BA345" s="4">
        <f t="shared" ref="BA345" si="2227">AZ345+0.2</f>
        <v>14.7</v>
      </c>
      <c r="BB345" s="4">
        <f t="shared" ref="BB345" si="2228">BA345+0.3</f>
        <v>15</v>
      </c>
      <c r="BC345" s="4">
        <f t="shared" ref="BC345" si="2229">BB345+0.2</f>
        <v>15.2</v>
      </c>
      <c r="BD345" s="4">
        <f t="shared" ref="BD345" si="2230">BC345+0.3</f>
        <v>15.5</v>
      </c>
      <c r="BE345" s="4">
        <f t="shared" ref="BE345" si="2231">BD345+0.2</f>
        <v>15.7</v>
      </c>
      <c r="BF345" s="4">
        <f t="shared" ref="BF345" si="2232">BE345+0.3</f>
        <v>16</v>
      </c>
      <c r="BG345" s="4">
        <f t="shared" ref="BG345" si="2233">BF345+0.2</f>
        <v>16.2</v>
      </c>
      <c r="BH345" s="4">
        <f t="shared" ref="BH345" si="2234">BG345+0.3</f>
        <v>16.5</v>
      </c>
      <c r="BI345">
        <f t="shared" ref="BI345" si="2235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36">C348+14</f>
        <v>63</v>
      </c>
      <c r="E348" s="4">
        <f t="shared" si="2236"/>
        <v>77</v>
      </c>
      <c r="F348" s="4">
        <f t="shared" si="2236"/>
        <v>91</v>
      </c>
      <c r="G348" s="4">
        <f t="shared" si="2236"/>
        <v>105</v>
      </c>
      <c r="H348" s="4">
        <f t="shared" si="2236"/>
        <v>119</v>
      </c>
      <c r="I348" s="4">
        <f t="shared" si="2236"/>
        <v>133</v>
      </c>
      <c r="J348" s="15">
        <f t="shared" si="2236"/>
        <v>147</v>
      </c>
      <c r="K348" s="4">
        <f t="shared" si="2236"/>
        <v>161</v>
      </c>
      <c r="L348" s="4">
        <f t="shared" si="2236"/>
        <v>175</v>
      </c>
      <c r="M348" s="4">
        <f t="shared" si="2236"/>
        <v>189</v>
      </c>
      <c r="N348" s="4">
        <f t="shared" si="2236"/>
        <v>203</v>
      </c>
      <c r="O348" s="4">
        <f t="shared" si="2236"/>
        <v>217</v>
      </c>
      <c r="P348" s="4">
        <f t="shared" si="2236"/>
        <v>231</v>
      </c>
      <c r="Q348" s="4">
        <f t="shared" si="2236"/>
        <v>245</v>
      </c>
      <c r="R348" s="15">
        <f t="shared" si="2236"/>
        <v>259</v>
      </c>
      <c r="S348" s="4">
        <f t="shared" si="2236"/>
        <v>273</v>
      </c>
      <c r="T348" s="4">
        <f t="shared" si="2236"/>
        <v>287</v>
      </c>
      <c r="U348" s="4">
        <f t="shared" si="2236"/>
        <v>301</v>
      </c>
      <c r="V348" s="4">
        <f t="shared" si="2236"/>
        <v>315</v>
      </c>
      <c r="W348" s="4">
        <f t="shared" si="2236"/>
        <v>329</v>
      </c>
      <c r="X348" s="15">
        <f t="shared" si="2236"/>
        <v>343</v>
      </c>
      <c r="Y348" s="4">
        <f t="shared" si="2236"/>
        <v>357</v>
      </c>
      <c r="Z348" s="4">
        <f t="shared" si="2236"/>
        <v>371</v>
      </c>
      <c r="AA348" s="4">
        <f t="shared" si="2236"/>
        <v>385</v>
      </c>
      <c r="AB348" s="4">
        <f t="shared" si="2236"/>
        <v>399</v>
      </c>
      <c r="AC348" s="4">
        <f t="shared" si="2236"/>
        <v>413</v>
      </c>
      <c r="AD348" s="15">
        <f t="shared" si="2236"/>
        <v>427</v>
      </c>
      <c r="AE348" s="4">
        <f t="shared" si="2236"/>
        <v>441</v>
      </c>
      <c r="AF348" s="4">
        <f t="shared" si="2236"/>
        <v>455</v>
      </c>
      <c r="AG348" s="4">
        <f t="shared" si="2236"/>
        <v>469</v>
      </c>
      <c r="AH348" s="4">
        <f t="shared" si="2236"/>
        <v>483</v>
      </c>
      <c r="AI348" s="4">
        <f t="shared" si="2236"/>
        <v>497</v>
      </c>
      <c r="AJ348" s="4">
        <f t="shared" si="2236"/>
        <v>511</v>
      </c>
      <c r="AK348" s="4">
        <f t="shared" si="2236"/>
        <v>525</v>
      </c>
      <c r="AL348" s="4">
        <f t="shared" si="2236"/>
        <v>539</v>
      </c>
      <c r="AM348" s="4">
        <f t="shared" si="2236"/>
        <v>553</v>
      </c>
      <c r="AN348" s="4">
        <f t="shared" si="2236"/>
        <v>567</v>
      </c>
      <c r="AO348" s="4">
        <f t="shared" si="2236"/>
        <v>581</v>
      </c>
      <c r="AP348" s="4">
        <f t="shared" si="2236"/>
        <v>595</v>
      </c>
      <c r="AQ348" s="4">
        <f t="shared" si="2236"/>
        <v>609</v>
      </c>
      <c r="AR348" s="4">
        <f t="shared" si="2236"/>
        <v>623</v>
      </c>
      <c r="AS348" s="4">
        <f t="shared" si="2236"/>
        <v>637</v>
      </c>
      <c r="AT348" s="4">
        <f t="shared" si="2236"/>
        <v>651</v>
      </c>
      <c r="AU348" s="4">
        <f t="shared" si="2236"/>
        <v>665</v>
      </c>
      <c r="AV348" s="4">
        <f t="shared" si="2236"/>
        <v>679</v>
      </c>
      <c r="AW348" s="4">
        <f t="shared" si="2236"/>
        <v>693</v>
      </c>
      <c r="AX348" s="4">
        <f t="shared" si="2236"/>
        <v>707</v>
      </c>
      <c r="AY348" s="4">
        <f t="shared" si="2236"/>
        <v>721</v>
      </c>
      <c r="AZ348" s="4">
        <f t="shared" si="2236"/>
        <v>735</v>
      </c>
      <c r="BA348" s="4">
        <f t="shared" si="2236"/>
        <v>749</v>
      </c>
      <c r="BB348" s="4">
        <f t="shared" si="2236"/>
        <v>763</v>
      </c>
      <c r="BC348" s="4">
        <f t="shared" si="2236"/>
        <v>777</v>
      </c>
      <c r="BD348" s="4">
        <f t="shared" si="2236"/>
        <v>791</v>
      </c>
      <c r="BE348" s="4">
        <f t="shared" si="2236"/>
        <v>805</v>
      </c>
      <c r="BF348" s="4">
        <f t="shared" si="2236"/>
        <v>819</v>
      </c>
      <c r="BG348" s="4">
        <f t="shared" si="2236"/>
        <v>833</v>
      </c>
      <c r="BH348" s="4">
        <f t="shared" si="2236"/>
        <v>847</v>
      </c>
      <c r="BI348" s="4">
        <f t="shared" si="2236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37">F349+20</f>
        <v>60</v>
      </c>
      <c r="H349" s="4">
        <f t="shared" si="2237"/>
        <v>80</v>
      </c>
      <c r="I349" s="4">
        <f t="shared" si="2237"/>
        <v>100</v>
      </c>
      <c r="J349" s="4">
        <f t="shared" si="2237"/>
        <v>120</v>
      </c>
      <c r="K349" s="4">
        <f t="shared" si="2237"/>
        <v>140</v>
      </c>
      <c r="L349" s="4">
        <f t="shared" si="2237"/>
        <v>160</v>
      </c>
      <c r="M349" s="4">
        <f t="shared" si="2237"/>
        <v>180</v>
      </c>
      <c r="N349" s="4">
        <f t="shared" si="2237"/>
        <v>200</v>
      </c>
      <c r="O349" s="4">
        <f t="shared" si="2237"/>
        <v>220</v>
      </c>
      <c r="P349" s="4">
        <f t="shared" si="2237"/>
        <v>240</v>
      </c>
      <c r="Q349" s="4">
        <f t="shared" si="2237"/>
        <v>260</v>
      </c>
      <c r="R349" s="4">
        <f t="shared" si="2237"/>
        <v>280</v>
      </c>
      <c r="S349" s="4">
        <f t="shared" si="2237"/>
        <v>300</v>
      </c>
      <c r="T349" s="4">
        <f t="shared" si="2237"/>
        <v>320</v>
      </c>
      <c r="U349" s="4">
        <f t="shared" si="2237"/>
        <v>340</v>
      </c>
      <c r="V349" s="4">
        <f t="shared" si="2237"/>
        <v>360</v>
      </c>
      <c r="W349" s="4">
        <f t="shared" si="2237"/>
        <v>380</v>
      </c>
      <c r="X349" s="4">
        <f t="shared" si="2237"/>
        <v>400</v>
      </c>
      <c r="Y349" s="4">
        <f t="shared" si="2237"/>
        <v>420</v>
      </c>
      <c r="Z349" s="4">
        <f t="shared" si="2237"/>
        <v>440</v>
      </c>
      <c r="AA349" s="4">
        <f t="shared" si="2237"/>
        <v>460</v>
      </c>
      <c r="AB349" s="4">
        <f t="shared" si="2237"/>
        <v>480</v>
      </c>
      <c r="AC349" s="4">
        <f t="shared" si="2237"/>
        <v>500</v>
      </c>
      <c r="AD349" s="4">
        <f t="shared" si="2237"/>
        <v>520</v>
      </c>
      <c r="AE349" s="4">
        <f t="shared" si="2237"/>
        <v>540</v>
      </c>
      <c r="AF349" s="4">
        <f t="shared" si="2237"/>
        <v>560</v>
      </c>
      <c r="AG349" s="4">
        <f t="shared" si="2237"/>
        <v>580</v>
      </c>
      <c r="AH349" s="4">
        <f t="shared" si="2237"/>
        <v>600</v>
      </c>
      <c r="AI349" s="4">
        <f t="shared" si="2237"/>
        <v>620</v>
      </c>
      <c r="AJ349" s="4">
        <f t="shared" si="2237"/>
        <v>640</v>
      </c>
      <c r="AK349" s="4">
        <f t="shared" si="2237"/>
        <v>660</v>
      </c>
      <c r="AL349" s="4">
        <f t="shared" si="2237"/>
        <v>680</v>
      </c>
      <c r="AM349" s="4">
        <f t="shared" si="2237"/>
        <v>700</v>
      </c>
      <c r="AN349" s="4">
        <f t="shared" si="2237"/>
        <v>720</v>
      </c>
      <c r="AO349" s="4">
        <f t="shared" si="2237"/>
        <v>740</v>
      </c>
      <c r="AP349" s="4">
        <f t="shared" si="2237"/>
        <v>760</v>
      </c>
      <c r="AQ349" s="4">
        <f t="shared" si="2237"/>
        <v>780</v>
      </c>
      <c r="AR349" s="4">
        <f t="shared" si="2237"/>
        <v>800</v>
      </c>
      <c r="AS349" s="4">
        <f t="shared" si="2237"/>
        <v>820</v>
      </c>
      <c r="AT349" s="4">
        <f t="shared" si="2237"/>
        <v>840</v>
      </c>
      <c r="AU349" s="4">
        <f t="shared" si="2237"/>
        <v>860</v>
      </c>
      <c r="AV349" s="4">
        <f t="shared" si="2237"/>
        <v>880</v>
      </c>
      <c r="AW349" s="4">
        <f t="shared" si="2237"/>
        <v>900</v>
      </c>
      <c r="AX349" s="4">
        <f t="shared" si="2237"/>
        <v>920</v>
      </c>
      <c r="AY349" s="4">
        <f t="shared" si="2237"/>
        <v>940</v>
      </c>
      <c r="AZ349" s="4">
        <f t="shared" si="2237"/>
        <v>960</v>
      </c>
      <c r="BA349" s="4">
        <f t="shared" si="2237"/>
        <v>980</v>
      </c>
      <c r="BB349" s="4">
        <f t="shared" si="2237"/>
        <v>1000</v>
      </c>
      <c r="BC349" s="4">
        <f t="shared" si="2237"/>
        <v>1020</v>
      </c>
      <c r="BD349" s="4">
        <f t="shared" si="2237"/>
        <v>1040</v>
      </c>
      <c r="BE349" s="4">
        <f t="shared" si="2237"/>
        <v>1060</v>
      </c>
      <c r="BF349" s="4">
        <f t="shared" si="2237"/>
        <v>1080</v>
      </c>
      <c r="BG349" s="4">
        <f t="shared" si="2237"/>
        <v>1100</v>
      </c>
      <c r="BH349" s="4">
        <f t="shared" si="2237"/>
        <v>1120</v>
      </c>
      <c r="BI349" s="4">
        <f t="shared" si="2237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38">C352+30</f>
        <v>160</v>
      </c>
      <c r="E352" s="4">
        <f t="shared" si="2238"/>
        <v>190</v>
      </c>
      <c r="F352" s="4">
        <f t="shared" si="2238"/>
        <v>220</v>
      </c>
      <c r="G352" s="4">
        <f t="shared" si="2238"/>
        <v>250</v>
      </c>
      <c r="H352" s="4">
        <f t="shared" si="2238"/>
        <v>280</v>
      </c>
      <c r="I352" s="4">
        <f t="shared" si="2238"/>
        <v>310</v>
      </c>
      <c r="J352" s="4">
        <f t="shared" si="2238"/>
        <v>340</v>
      </c>
      <c r="K352" s="4">
        <f t="shared" si="2238"/>
        <v>370</v>
      </c>
      <c r="L352" s="4">
        <f t="shared" si="2238"/>
        <v>400</v>
      </c>
      <c r="M352" s="4">
        <f t="shared" si="2238"/>
        <v>430</v>
      </c>
      <c r="N352" s="4">
        <f t="shared" si="2238"/>
        <v>460</v>
      </c>
      <c r="O352" s="4">
        <f t="shared" si="2238"/>
        <v>490</v>
      </c>
      <c r="P352" s="4">
        <f t="shared" si="2238"/>
        <v>520</v>
      </c>
      <c r="Q352" s="4">
        <f t="shared" si="2238"/>
        <v>550</v>
      </c>
      <c r="R352" s="4">
        <f t="shared" si="2238"/>
        <v>580</v>
      </c>
      <c r="S352" s="4">
        <f t="shared" si="2238"/>
        <v>610</v>
      </c>
      <c r="T352" s="4">
        <f t="shared" si="2238"/>
        <v>640</v>
      </c>
      <c r="U352" s="4">
        <f t="shared" si="2238"/>
        <v>670</v>
      </c>
      <c r="V352" s="4">
        <f t="shared" si="2238"/>
        <v>700</v>
      </c>
      <c r="W352" s="4">
        <f t="shared" si="2238"/>
        <v>730</v>
      </c>
      <c r="X352" s="4">
        <f t="shared" si="2238"/>
        <v>760</v>
      </c>
      <c r="Y352" s="4">
        <f t="shared" si="2238"/>
        <v>790</v>
      </c>
      <c r="Z352" s="4">
        <f t="shared" si="2238"/>
        <v>820</v>
      </c>
      <c r="AA352" s="4">
        <f t="shared" si="2238"/>
        <v>850</v>
      </c>
      <c r="AB352" s="4">
        <f t="shared" si="2238"/>
        <v>880</v>
      </c>
      <c r="AC352" s="4">
        <f t="shared" si="2238"/>
        <v>910</v>
      </c>
      <c r="AD352" s="4">
        <f t="shared" si="2238"/>
        <v>940</v>
      </c>
      <c r="AE352" s="4">
        <f t="shared" si="2238"/>
        <v>970</v>
      </c>
      <c r="AF352" s="4">
        <f t="shared" si="2238"/>
        <v>1000</v>
      </c>
      <c r="AG352" s="4">
        <f t="shared" si="2238"/>
        <v>1030</v>
      </c>
      <c r="AH352" s="4">
        <f t="shared" si="2238"/>
        <v>1060</v>
      </c>
      <c r="AI352" s="4">
        <f t="shared" si="2238"/>
        <v>1090</v>
      </c>
      <c r="AJ352" s="4">
        <f t="shared" si="2238"/>
        <v>1120</v>
      </c>
      <c r="AK352" s="4">
        <f t="shared" si="2238"/>
        <v>1150</v>
      </c>
      <c r="AL352" s="4">
        <f t="shared" si="2238"/>
        <v>1180</v>
      </c>
      <c r="AM352" s="4">
        <f t="shared" si="2238"/>
        <v>1210</v>
      </c>
      <c r="AN352" s="4">
        <f t="shared" si="2238"/>
        <v>1240</v>
      </c>
      <c r="AO352" s="4">
        <f t="shared" si="2238"/>
        <v>1270</v>
      </c>
      <c r="AP352" s="4">
        <f t="shared" si="2238"/>
        <v>1300</v>
      </c>
      <c r="AQ352" s="4">
        <f t="shared" si="2238"/>
        <v>1330</v>
      </c>
      <c r="AR352" s="4">
        <f t="shared" si="2238"/>
        <v>1360</v>
      </c>
      <c r="AS352" s="4">
        <f t="shared" si="2238"/>
        <v>1390</v>
      </c>
      <c r="AT352" s="4">
        <f t="shared" si="2238"/>
        <v>1420</v>
      </c>
      <c r="AU352" s="4">
        <f t="shared" si="2238"/>
        <v>1450</v>
      </c>
      <c r="AV352" s="4">
        <f t="shared" si="2238"/>
        <v>1480</v>
      </c>
      <c r="AW352" s="4">
        <f t="shared" si="2238"/>
        <v>1510</v>
      </c>
      <c r="AX352" s="4">
        <f t="shared" si="2238"/>
        <v>1540</v>
      </c>
      <c r="AY352" s="4">
        <f t="shared" si="2238"/>
        <v>1570</v>
      </c>
      <c r="AZ352" s="4">
        <f t="shared" si="2238"/>
        <v>1600</v>
      </c>
      <c r="BA352" s="4">
        <f t="shared" si="2238"/>
        <v>1630</v>
      </c>
      <c r="BB352" s="4">
        <f t="shared" si="2238"/>
        <v>1660</v>
      </c>
      <c r="BC352" s="4">
        <f t="shared" si="2238"/>
        <v>1690</v>
      </c>
      <c r="BD352" s="4">
        <f t="shared" si="2238"/>
        <v>1720</v>
      </c>
      <c r="BE352" s="4">
        <f t="shared" si="2238"/>
        <v>1750</v>
      </c>
      <c r="BF352" s="4">
        <f t="shared" si="2238"/>
        <v>1780</v>
      </c>
      <c r="BG352" s="4">
        <f t="shared" si="2238"/>
        <v>1810</v>
      </c>
      <c r="BH352" s="4">
        <f t="shared" si="2238"/>
        <v>1840</v>
      </c>
      <c r="BI352" s="4">
        <f t="shared" si="2238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39">C353+15</f>
        <v>105</v>
      </c>
      <c r="E353" s="4">
        <f t="shared" si="2239"/>
        <v>120</v>
      </c>
      <c r="F353" s="4">
        <f t="shared" si="2239"/>
        <v>135</v>
      </c>
      <c r="G353" s="4">
        <f t="shared" si="2239"/>
        <v>150</v>
      </c>
      <c r="H353" s="4">
        <f t="shared" si="2239"/>
        <v>165</v>
      </c>
      <c r="I353" s="4">
        <f t="shared" si="2239"/>
        <v>180</v>
      </c>
      <c r="J353" s="15">
        <f t="shared" si="2239"/>
        <v>195</v>
      </c>
      <c r="K353">
        <f t="shared" si="2239"/>
        <v>210</v>
      </c>
      <c r="L353" s="4">
        <f t="shared" si="2239"/>
        <v>225</v>
      </c>
      <c r="M353" s="4">
        <f t="shared" si="2239"/>
        <v>240</v>
      </c>
      <c r="N353" s="4">
        <f t="shared" si="2239"/>
        <v>255</v>
      </c>
      <c r="O353" s="4">
        <f t="shared" si="2239"/>
        <v>270</v>
      </c>
      <c r="P353" s="4">
        <f t="shared" si="2239"/>
        <v>285</v>
      </c>
      <c r="Q353" s="4">
        <f t="shared" si="2239"/>
        <v>300</v>
      </c>
      <c r="R353" s="15">
        <f t="shared" si="2239"/>
        <v>315</v>
      </c>
      <c r="S353" s="4">
        <f t="shared" si="2239"/>
        <v>330</v>
      </c>
      <c r="T353" s="4">
        <f t="shared" si="2239"/>
        <v>345</v>
      </c>
      <c r="U353">
        <f t="shared" si="2239"/>
        <v>360</v>
      </c>
      <c r="V353" s="4">
        <f t="shared" si="2239"/>
        <v>375</v>
      </c>
      <c r="W353" s="4">
        <f t="shared" si="2239"/>
        <v>390</v>
      </c>
      <c r="X353" s="15">
        <f t="shared" si="2239"/>
        <v>405</v>
      </c>
      <c r="Y353" s="4">
        <f t="shared" si="2239"/>
        <v>420</v>
      </c>
      <c r="Z353" s="4">
        <f t="shared" si="2239"/>
        <v>435</v>
      </c>
      <c r="AA353" s="4">
        <f t="shared" si="2239"/>
        <v>450</v>
      </c>
      <c r="AB353" s="4">
        <f t="shared" si="2239"/>
        <v>465</v>
      </c>
      <c r="AC353" s="4">
        <f t="shared" si="2239"/>
        <v>480</v>
      </c>
      <c r="AD353" s="15">
        <f t="shared" si="2239"/>
        <v>495</v>
      </c>
      <c r="AE353">
        <f t="shared" si="2239"/>
        <v>510</v>
      </c>
      <c r="AF353" s="4">
        <f t="shared" si="2239"/>
        <v>525</v>
      </c>
      <c r="AG353" s="4">
        <f t="shared" si="2239"/>
        <v>540</v>
      </c>
      <c r="AH353" s="4">
        <f t="shared" si="2239"/>
        <v>555</v>
      </c>
      <c r="AI353" s="4">
        <f t="shared" si="2239"/>
        <v>570</v>
      </c>
      <c r="AJ353" s="4">
        <f t="shared" si="2239"/>
        <v>585</v>
      </c>
      <c r="AK353" s="4">
        <f t="shared" si="2239"/>
        <v>600</v>
      </c>
      <c r="AL353" s="4">
        <f t="shared" si="2239"/>
        <v>615</v>
      </c>
      <c r="AM353" s="4">
        <f t="shared" si="2239"/>
        <v>630</v>
      </c>
      <c r="AN353" s="4">
        <f t="shared" si="2239"/>
        <v>645</v>
      </c>
      <c r="AO353">
        <f t="shared" si="2239"/>
        <v>660</v>
      </c>
      <c r="AP353" s="4">
        <f t="shared" si="2239"/>
        <v>675</v>
      </c>
      <c r="AQ353" s="4">
        <f t="shared" si="2239"/>
        <v>690</v>
      </c>
      <c r="AR353" s="4">
        <f t="shared" si="2239"/>
        <v>705</v>
      </c>
      <c r="AS353" s="4">
        <f t="shared" si="2239"/>
        <v>720</v>
      </c>
      <c r="AT353" s="4">
        <f t="shared" si="2239"/>
        <v>735</v>
      </c>
      <c r="AU353" s="4">
        <f t="shared" si="2239"/>
        <v>750</v>
      </c>
      <c r="AV353" s="4">
        <f t="shared" si="2239"/>
        <v>765</v>
      </c>
      <c r="AW353" s="4">
        <f t="shared" si="2239"/>
        <v>780</v>
      </c>
      <c r="AX353" s="4">
        <f t="shared" si="2239"/>
        <v>795</v>
      </c>
      <c r="AY353">
        <f t="shared" si="2239"/>
        <v>810</v>
      </c>
      <c r="AZ353" s="4">
        <f t="shared" si="2239"/>
        <v>825</v>
      </c>
      <c r="BA353" s="4">
        <f t="shared" si="2239"/>
        <v>840</v>
      </c>
      <c r="BB353" s="4">
        <f t="shared" si="2239"/>
        <v>855</v>
      </c>
      <c r="BC353" s="4">
        <f t="shared" si="2239"/>
        <v>870</v>
      </c>
      <c r="BD353" s="4">
        <f t="shared" si="2239"/>
        <v>885</v>
      </c>
      <c r="BE353" s="4">
        <f t="shared" si="2239"/>
        <v>900</v>
      </c>
      <c r="BF353" s="4">
        <f t="shared" si="2239"/>
        <v>915</v>
      </c>
      <c r="BG353" s="4">
        <f t="shared" si="2239"/>
        <v>930</v>
      </c>
      <c r="BH353" s="4">
        <f t="shared" si="2239"/>
        <v>945</v>
      </c>
      <c r="BI353">
        <f t="shared" si="2239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40">C356+18</f>
        <v>156</v>
      </c>
      <c r="E356" s="4">
        <f t="shared" ref="E356" si="2241">D356+18</f>
        <v>174</v>
      </c>
      <c r="F356" s="4">
        <f t="shared" ref="F356" si="2242">E356+18</f>
        <v>192</v>
      </c>
      <c r="G356" s="4">
        <f t="shared" ref="G356" si="2243">F356+18</f>
        <v>210</v>
      </c>
      <c r="H356" s="4">
        <f t="shared" ref="H356" si="2244">G356+18</f>
        <v>228</v>
      </c>
      <c r="I356" s="4">
        <f t="shared" ref="I356" si="2245">H356+18</f>
        <v>246</v>
      </c>
      <c r="J356" s="15">
        <f t="shared" ref="J356" si="2246">I356+18</f>
        <v>264</v>
      </c>
      <c r="K356">
        <f t="shared" ref="K356" si="2247">J356+18</f>
        <v>282</v>
      </c>
      <c r="L356" s="4">
        <f t="shared" ref="L356" si="2248">K356+18</f>
        <v>300</v>
      </c>
      <c r="M356" s="4">
        <f t="shared" ref="M356" si="2249">L356+18</f>
        <v>318</v>
      </c>
      <c r="N356" s="4">
        <f t="shared" ref="N356" si="2250">M356+18</f>
        <v>336</v>
      </c>
      <c r="O356" s="4">
        <f t="shared" ref="O356" si="2251">N356+18</f>
        <v>354</v>
      </c>
      <c r="P356" s="4">
        <f t="shared" ref="P356" si="2252">O356+18</f>
        <v>372</v>
      </c>
      <c r="Q356" s="4">
        <f t="shared" ref="Q356" si="2253">P356+18</f>
        <v>390</v>
      </c>
      <c r="R356" s="15">
        <f t="shared" ref="R356" si="2254">Q356+18</f>
        <v>408</v>
      </c>
      <c r="S356" s="4">
        <f t="shared" ref="S356" si="2255">R356+18</f>
        <v>426</v>
      </c>
      <c r="T356" s="4">
        <f t="shared" ref="T356" si="2256">S356+18</f>
        <v>444</v>
      </c>
      <c r="U356">
        <f t="shared" ref="U356" si="2257">T356+18</f>
        <v>462</v>
      </c>
      <c r="V356" s="4">
        <f t="shared" ref="V356" si="2258">U356+18</f>
        <v>480</v>
      </c>
      <c r="W356" s="4">
        <f t="shared" ref="W356" si="2259">V356+18</f>
        <v>498</v>
      </c>
      <c r="X356" s="15">
        <f t="shared" ref="X356" si="2260">W356+18</f>
        <v>516</v>
      </c>
      <c r="Y356" s="4">
        <f t="shared" ref="Y356" si="2261">X356+18</f>
        <v>534</v>
      </c>
      <c r="Z356" s="4">
        <f t="shared" ref="Z356" si="2262">Y356+18</f>
        <v>552</v>
      </c>
      <c r="AA356" s="4">
        <f t="shared" ref="AA356" si="2263">Z356+18</f>
        <v>570</v>
      </c>
      <c r="AB356" s="4">
        <f t="shared" ref="AB356" si="2264">AA356+18</f>
        <v>588</v>
      </c>
      <c r="AC356" s="4">
        <f t="shared" ref="AC356" si="2265">AB356+18</f>
        <v>606</v>
      </c>
      <c r="AD356" s="15">
        <f t="shared" ref="AD356" si="2266">AC356+18</f>
        <v>624</v>
      </c>
      <c r="AE356">
        <f t="shared" ref="AE356" si="2267">AD356+18</f>
        <v>642</v>
      </c>
      <c r="AF356" s="4">
        <f t="shared" ref="AF356" si="2268">AE356+18</f>
        <v>660</v>
      </c>
      <c r="AG356" s="4">
        <f t="shared" ref="AG356" si="2269">AF356+18</f>
        <v>678</v>
      </c>
      <c r="AH356" s="4">
        <f t="shared" ref="AH356" si="2270">AG356+18</f>
        <v>696</v>
      </c>
      <c r="AI356" s="4">
        <f t="shared" ref="AI356" si="2271">AH356+18</f>
        <v>714</v>
      </c>
      <c r="AJ356" s="4">
        <f t="shared" ref="AJ356" si="2272">AI356+18</f>
        <v>732</v>
      </c>
      <c r="AK356" s="4">
        <f t="shared" ref="AK356" si="2273">AJ356+18</f>
        <v>750</v>
      </c>
      <c r="AL356" s="4">
        <f t="shared" ref="AL356" si="2274">AK356+18</f>
        <v>768</v>
      </c>
      <c r="AM356" s="4">
        <f t="shared" ref="AM356" si="2275">AL356+18</f>
        <v>786</v>
      </c>
      <c r="AN356" s="4">
        <f t="shared" ref="AN356" si="2276">AM356+18</f>
        <v>804</v>
      </c>
      <c r="AO356">
        <f t="shared" ref="AO356" si="2277">AN356+18</f>
        <v>822</v>
      </c>
      <c r="AP356" s="4">
        <f t="shared" ref="AP356" si="2278">AO356+18</f>
        <v>840</v>
      </c>
      <c r="AQ356" s="4">
        <f t="shared" ref="AQ356" si="2279">AP356+18</f>
        <v>858</v>
      </c>
      <c r="AR356" s="4">
        <f t="shared" ref="AR356" si="2280">AQ356+18</f>
        <v>876</v>
      </c>
      <c r="AS356" s="4">
        <f t="shared" ref="AS356" si="2281">AR356+18</f>
        <v>894</v>
      </c>
      <c r="AT356" s="4">
        <f t="shared" ref="AT356" si="2282">AS356+18</f>
        <v>912</v>
      </c>
      <c r="AU356" s="4">
        <f t="shared" ref="AU356" si="2283">AT356+18</f>
        <v>930</v>
      </c>
      <c r="AV356" s="4">
        <f t="shared" ref="AV356" si="2284">AU356+18</f>
        <v>948</v>
      </c>
      <c r="AW356" s="4">
        <f t="shared" ref="AW356" si="2285">AV356+18</f>
        <v>966</v>
      </c>
      <c r="AX356" s="4">
        <f t="shared" ref="AX356" si="2286">AW356+18</f>
        <v>984</v>
      </c>
      <c r="AY356">
        <f t="shared" ref="AY356" si="2287">AX356+18</f>
        <v>1002</v>
      </c>
      <c r="AZ356" s="4">
        <f t="shared" ref="AZ356" si="2288">AY356+18</f>
        <v>1020</v>
      </c>
      <c r="BA356" s="4">
        <f t="shared" ref="BA356" si="2289">AZ356+18</f>
        <v>1038</v>
      </c>
      <c r="BB356" s="4">
        <f t="shared" ref="BB356" si="2290">BA356+18</f>
        <v>1056</v>
      </c>
      <c r="BC356" s="4">
        <f t="shared" ref="BC356" si="2291">BB356+18</f>
        <v>1074</v>
      </c>
      <c r="BD356" s="4">
        <f t="shared" ref="BD356" si="2292">BC356+18</f>
        <v>1092</v>
      </c>
      <c r="BE356" s="4">
        <f t="shared" ref="BE356" si="2293">BD356+18</f>
        <v>1110</v>
      </c>
      <c r="BF356" s="4">
        <f t="shared" ref="BF356" si="2294">BE356+18</f>
        <v>1128</v>
      </c>
      <c r="BG356" s="4">
        <f t="shared" ref="BG356" si="2295">BF356+18</f>
        <v>1146</v>
      </c>
      <c r="BH356" s="4">
        <f t="shared" ref="BH356" si="2296">BG356+18</f>
        <v>1164</v>
      </c>
      <c r="BI356">
        <f t="shared" ref="BI356" si="2297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298">C357+3</f>
        <v>11</v>
      </c>
      <c r="E357" s="4">
        <f t="shared" si="2298"/>
        <v>14</v>
      </c>
      <c r="F357" s="4">
        <f t="shared" si="2298"/>
        <v>17</v>
      </c>
      <c r="G357" s="4">
        <f t="shared" si="2298"/>
        <v>20</v>
      </c>
      <c r="H357" s="4">
        <f t="shared" si="2298"/>
        <v>23</v>
      </c>
      <c r="I357" s="4">
        <f t="shared" si="2298"/>
        <v>26</v>
      </c>
      <c r="J357" s="15">
        <f t="shared" si="2298"/>
        <v>29</v>
      </c>
      <c r="K357" s="4">
        <f t="shared" si="2298"/>
        <v>32</v>
      </c>
      <c r="L357" s="4">
        <f t="shared" si="2298"/>
        <v>35</v>
      </c>
      <c r="M357" s="4">
        <f t="shared" si="2298"/>
        <v>38</v>
      </c>
      <c r="N357" s="4">
        <f t="shared" si="2298"/>
        <v>41</v>
      </c>
      <c r="O357" s="4">
        <f t="shared" si="2298"/>
        <v>44</v>
      </c>
      <c r="P357" s="4">
        <f t="shared" si="2298"/>
        <v>47</v>
      </c>
      <c r="Q357" s="4">
        <f t="shared" si="2298"/>
        <v>50</v>
      </c>
      <c r="R357" s="15">
        <f t="shared" si="2298"/>
        <v>53</v>
      </c>
      <c r="S357" s="4">
        <f t="shared" si="2298"/>
        <v>56</v>
      </c>
      <c r="T357" s="4">
        <f t="shared" si="2298"/>
        <v>59</v>
      </c>
      <c r="U357" s="4">
        <f t="shared" si="2298"/>
        <v>62</v>
      </c>
      <c r="V357" s="4">
        <f t="shared" si="2298"/>
        <v>65</v>
      </c>
      <c r="W357" s="4">
        <f t="shared" si="2298"/>
        <v>68</v>
      </c>
      <c r="X357" s="15">
        <f t="shared" si="2298"/>
        <v>71</v>
      </c>
      <c r="Y357" s="4">
        <f t="shared" si="2298"/>
        <v>74</v>
      </c>
      <c r="Z357" s="4">
        <f t="shared" si="2298"/>
        <v>77</v>
      </c>
      <c r="AA357" s="4">
        <f t="shared" si="2298"/>
        <v>80</v>
      </c>
      <c r="AB357" s="4">
        <f t="shared" si="2298"/>
        <v>83</v>
      </c>
      <c r="AC357" s="4">
        <f t="shared" si="2298"/>
        <v>86</v>
      </c>
      <c r="AD357" s="15">
        <f t="shared" si="2298"/>
        <v>89</v>
      </c>
      <c r="AE357" s="4">
        <f t="shared" si="2298"/>
        <v>92</v>
      </c>
      <c r="AF357" s="4">
        <f t="shared" si="2298"/>
        <v>95</v>
      </c>
      <c r="AG357" s="4">
        <f t="shared" si="2298"/>
        <v>98</v>
      </c>
      <c r="AH357" s="4">
        <f t="shared" si="2298"/>
        <v>101</v>
      </c>
      <c r="AI357" s="4">
        <f t="shared" si="2298"/>
        <v>104</v>
      </c>
      <c r="AJ357" s="4">
        <f t="shared" si="2298"/>
        <v>107</v>
      </c>
      <c r="AK357" s="4">
        <f t="shared" si="2298"/>
        <v>110</v>
      </c>
      <c r="AL357" s="4">
        <f t="shared" si="2298"/>
        <v>113</v>
      </c>
      <c r="AM357" s="4">
        <f t="shared" si="2298"/>
        <v>116</v>
      </c>
      <c r="AN357" s="4">
        <f t="shared" si="2298"/>
        <v>119</v>
      </c>
      <c r="AO357" s="4">
        <f t="shared" si="2298"/>
        <v>122</v>
      </c>
      <c r="AP357" s="4">
        <f t="shared" si="2298"/>
        <v>125</v>
      </c>
      <c r="AQ357" s="4">
        <f t="shared" si="2298"/>
        <v>128</v>
      </c>
      <c r="AR357" s="4">
        <f t="shared" si="2298"/>
        <v>131</v>
      </c>
      <c r="AS357" s="4">
        <f t="shared" si="2298"/>
        <v>134</v>
      </c>
      <c r="AT357" s="4">
        <f t="shared" si="2298"/>
        <v>137</v>
      </c>
      <c r="AU357" s="4">
        <f t="shared" si="2298"/>
        <v>140</v>
      </c>
      <c r="AV357" s="4">
        <f t="shared" si="2298"/>
        <v>143</v>
      </c>
      <c r="AW357" s="4">
        <f t="shared" si="2298"/>
        <v>146</v>
      </c>
      <c r="AX357" s="4">
        <f t="shared" si="2298"/>
        <v>149</v>
      </c>
      <c r="AY357" s="4">
        <f t="shared" si="2298"/>
        <v>152</v>
      </c>
      <c r="AZ357" s="4">
        <f t="shared" si="2298"/>
        <v>155</v>
      </c>
      <c r="BA357" s="4">
        <f t="shared" si="2298"/>
        <v>158</v>
      </c>
      <c r="BB357" s="4">
        <f t="shared" si="2298"/>
        <v>161</v>
      </c>
      <c r="BC357" s="4">
        <f t="shared" si="2298"/>
        <v>164</v>
      </c>
      <c r="BD357" s="4">
        <f t="shared" si="2298"/>
        <v>167</v>
      </c>
      <c r="BE357" s="4">
        <f t="shared" si="2298"/>
        <v>170</v>
      </c>
      <c r="BF357" s="4">
        <f t="shared" si="2298"/>
        <v>173</v>
      </c>
      <c r="BG357" s="4">
        <f t="shared" si="2298"/>
        <v>176</v>
      </c>
      <c r="BH357" s="4">
        <f t="shared" si="2298"/>
        <v>179</v>
      </c>
      <c r="BI357" s="4">
        <f t="shared" si="2298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299">C358+4</f>
        <v>20</v>
      </c>
      <c r="E358" s="4">
        <f t="shared" si="2299"/>
        <v>24</v>
      </c>
      <c r="F358" s="4">
        <f t="shared" si="2299"/>
        <v>28</v>
      </c>
      <c r="G358" s="4">
        <f t="shared" si="2299"/>
        <v>32</v>
      </c>
      <c r="H358" s="4">
        <f t="shared" si="2299"/>
        <v>36</v>
      </c>
      <c r="I358" s="4">
        <f t="shared" si="2299"/>
        <v>40</v>
      </c>
      <c r="J358" s="15">
        <f>I358+6</f>
        <v>46</v>
      </c>
      <c r="K358" s="4">
        <f t="shared" ref="K358:Q358" si="2300">J358+6</f>
        <v>52</v>
      </c>
      <c r="L358" s="4">
        <f t="shared" si="2300"/>
        <v>58</v>
      </c>
      <c r="M358" s="4">
        <f t="shared" si="2300"/>
        <v>64</v>
      </c>
      <c r="N358" s="4">
        <f t="shared" si="2300"/>
        <v>70</v>
      </c>
      <c r="O358" s="4">
        <f t="shared" si="2300"/>
        <v>76</v>
      </c>
      <c r="P358" s="4">
        <f t="shared" si="2300"/>
        <v>82</v>
      </c>
      <c r="Q358" s="4">
        <f t="shared" si="2300"/>
        <v>88</v>
      </c>
      <c r="R358" s="15">
        <f>Q358+10</f>
        <v>98</v>
      </c>
      <c r="S358" s="4">
        <f t="shared" ref="S358:W358" si="2301">R358+10</f>
        <v>108</v>
      </c>
      <c r="T358" s="4">
        <f t="shared" si="2301"/>
        <v>118</v>
      </c>
      <c r="U358" s="4">
        <f t="shared" si="2301"/>
        <v>128</v>
      </c>
      <c r="V358" s="4">
        <f t="shared" si="2301"/>
        <v>138</v>
      </c>
      <c r="W358" s="4">
        <f t="shared" si="2301"/>
        <v>148</v>
      </c>
      <c r="X358" s="15">
        <f>W358+12</f>
        <v>160</v>
      </c>
      <c r="Y358" s="4">
        <f t="shared" ref="Y358:AC358" si="2302">X358+12</f>
        <v>172</v>
      </c>
      <c r="Z358" s="4">
        <f t="shared" si="2302"/>
        <v>184</v>
      </c>
      <c r="AA358" s="4">
        <f t="shared" si="2302"/>
        <v>196</v>
      </c>
      <c r="AB358" s="4">
        <f t="shared" si="2302"/>
        <v>208</v>
      </c>
      <c r="AC358" s="4">
        <f t="shared" si="2302"/>
        <v>220</v>
      </c>
      <c r="AD358" s="15">
        <f>AC358+14</f>
        <v>234</v>
      </c>
      <c r="AE358" s="4">
        <f t="shared" ref="AE358:BI358" si="2303">AD358+14</f>
        <v>248</v>
      </c>
      <c r="AF358" s="4">
        <f t="shared" si="2303"/>
        <v>262</v>
      </c>
      <c r="AG358" s="4">
        <f t="shared" si="2303"/>
        <v>276</v>
      </c>
      <c r="AH358" s="4">
        <f t="shared" si="2303"/>
        <v>290</v>
      </c>
      <c r="AI358" s="4">
        <f t="shared" si="2303"/>
        <v>304</v>
      </c>
      <c r="AJ358" s="4">
        <f t="shared" si="2303"/>
        <v>318</v>
      </c>
      <c r="AK358" s="4">
        <f t="shared" si="2303"/>
        <v>332</v>
      </c>
      <c r="AL358" s="4">
        <f t="shared" si="2303"/>
        <v>346</v>
      </c>
      <c r="AM358" s="4">
        <f t="shared" si="2303"/>
        <v>360</v>
      </c>
      <c r="AN358" s="4">
        <f t="shared" si="2303"/>
        <v>374</v>
      </c>
      <c r="AO358" s="4">
        <f t="shared" si="2303"/>
        <v>388</v>
      </c>
      <c r="AP358" s="4">
        <f t="shared" si="2303"/>
        <v>402</v>
      </c>
      <c r="AQ358" s="4">
        <f t="shared" si="2303"/>
        <v>416</v>
      </c>
      <c r="AR358" s="4">
        <f t="shared" si="2303"/>
        <v>430</v>
      </c>
      <c r="AS358" s="4">
        <f t="shared" si="2303"/>
        <v>444</v>
      </c>
      <c r="AT358" s="4">
        <f t="shared" si="2303"/>
        <v>458</v>
      </c>
      <c r="AU358" s="4">
        <f t="shared" si="2303"/>
        <v>472</v>
      </c>
      <c r="AV358" s="4">
        <f t="shared" si="2303"/>
        <v>486</v>
      </c>
      <c r="AW358" s="4">
        <f t="shared" si="2303"/>
        <v>500</v>
      </c>
      <c r="AX358" s="4">
        <f t="shared" si="2303"/>
        <v>514</v>
      </c>
      <c r="AY358" s="4">
        <f t="shared" si="2303"/>
        <v>528</v>
      </c>
      <c r="AZ358" s="4">
        <f t="shared" si="2303"/>
        <v>542</v>
      </c>
      <c r="BA358" s="4">
        <f t="shared" si="2303"/>
        <v>556</v>
      </c>
      <c r="BB358" s="4">
        <f t="shared" si="2303"/>
        <v>570</v>
      </c>
      <c r="BC358" s="4">
        <f t="shared" si="2303"/>
        <v>584</v>
      </c>
      <c r="BD358" s="4">
        <f t="shared" si="2303"/>
        <v>598</v>
      </c>
      <c r="BE358" s="4">
        <f t="shared" si="2303"/>
        <v>612</v>
      </c>
      <c r="BF358" s="4">
        <f t="shared" si="2303"/>
        <v>626</v>
      </c>
      <c r="BG358" s="4">
        <f t="shared" si="2303"/>
        <v>640</v>
      </c>
      <c r="BH358" s="4">
        <f t="shared" si="2303"/>
        <v>654</v>
      </c>
      <c r="BI358" s="4">
        <f t="shared" si="2303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04">C359+6</f>
        <v>28</v>
      </c>
      <c r="E359" s="4">
        <f t="shared" si="2304"/>
        <v>34</v>
      </c>
      <c r="F359" s="4">
        <f t="shared" si="2304"/>
        <v>40</v>
      </c>
      <c r="G359" s="4">
        <f t="shared" si="2304"/>
        <v>46</v>
      </c>
      <c r="H359" s="4">
        <f t="shared" si="2304"/>
        <v>52</v>
      </c>
      <c r="I359" s="4">
        <f t="shared" si="2304"/>
        <v>58</v>
      </c>
      <c r="J359" s="15">
        <f>I359+8</f>
        <v>66</v>
      </c>
      <c r="K359" s="4">
        <f t="shared" ref="K359:Q359" si="2305">J359+8</f>
        <v>74</v>
      </c>
      <c r="L359" s="4">
        <f t="shared" si="2305"/>
        <v>82</v>
      </c>
      <c r="M359" s="4">
        <f t="shared" si="2305"/>
        <v>90</v>
      </c>
      <c r="N359" s="4">
        <f t="shared" si="2305"/>
        <v>98</v>
      </c>
      <c r="O359" s="4">
        <f t="shared" si="2305"/>
        <v>106</v>
      </c>
      <c r="P359" s="4">
        <f t="shared" si="2305"/>
        <v>114</v>
      </c>
      <c r="Q359" s="4">
        <f t="shared" si="2305"/>
        <v>122</v>
      </c>
      <c r="R359" s="15">
        <f>Q359+12</f>
        <v>134</v>
      </c>
      <c r="S359" s="4">
        <f t="shared" ref="S359:W359" si="2306">R359+12</f>
        <v>146</v>
      </c>
      <c r="T359" s="4">
        <f t="shared" si="2306"/>
        <v>158</v>
      </c>
      <c r="U359" s="4">
        <f t="shared" si="2306"/>
        <v>170</v>
      </c>
      <c r="V359" s="4">
        <f t="shared" si="2306"/>
        <v>182</v>
      </c>
      <c r="W359" s="4">
        <f t="shared" si="2306"/>
        <v>194</v>
      </c>
      <c r="X359" s="15">
        <f>W359+14</f>
        <v>208</v>
      </c>
      <c r="Y359" s="4">
        <f t="shared" ref="Y359:AC359" si="2307">X359+14</f>
        <v>222</v>
      </c>
      <c r="Z359" s="4">
        <f t="shared" si="2307"/>
        <v>236</v>
      </c>
      <c r="AA359" s="4">
        <f t="shared" si="2307"/>
        <v>250</v>
      </c>
      <c r="AB359" s="4">
        <f t="shared" si="2307"/>
        <v>264</v>
      </c>
      <c r="AC359" s="4">
        <f t="shared" si="2307"/>
        <v>278</v>
      </c>
      <c r="AD359" s="15">
        <f>AC359+16</f>
        <v>294</v>
      </c>
      <c r="AE359" s="4">
        <f t="shared" ref="AE359:BI359" si="2308">AD359+16</f>
        <v>310</v>
      </c>
      <c r="AF359" s="4">
        <f t="shared" si="2308"/>
        <v>326</v>
      </c>
      <c r="AG359" s="4">
        <f t="shared" si="2308"/>
        <v>342</v>
      </c>
      <c r="AH359" s="4">
        <f t="shared" si="2308"/>
        <v>358</v>
      </c>
      <c r="AI359" s="4">
        <f t="shared" si="2308"/>
        <v>374</v>
      </c>
      <c r="AJ359" s="4">
        <f t="shared" si="2308"/>
        <v>390</v>
      </c>
      <c r="AK359" s="4">
        <f t="shared" si="2308"/>
        <v>406</v>
      </c>
      <c r="AL359" s="4">
        <f t="shared" si="2308"/>
        <v>422</v>
      </c>
      <c r="AM359" s="4">
        <f t="shared" si="2308"/>
        <v>438</v>
      </c>
      <c r="AN359" s="4">
        <f t="shared" si="2308"/>
        <v>454</v>
      </c>
      <c r="AO359" s="4">
        <f t="shared" si="2308"/>
        <v>470</v>
      </c>
      <c r="AP359" s="4">
        <f t="shared" si="2308"/>
        <v>486</v>
      </c>
      <c r="AQ359" s="4">
        <f t="shared" si="2308"/>
        <v>502</v>
      </c>
      <c r="AR359" s="4">
        <f t="shared" si="2308"/>
        <v>518</v>
      </c>
      <c r="AS359" s="4">
        <f t="shared" si="2308"/>
        <v>534</v>
      </c>
      <c r="AT359" s="4">
        <f t="shared" si="2308"/>
        <v>550</v>
      </c>
      <c r="AU359" s="4">
        <f t="shared" si="2308"/>
        <v>566</v>
      </c>
      <c r="AV359" s="4">
        <f t="shared" si="2308"/>
        <v>582</v>
      </c>
      <c r="AW359" s="4">
        <f t="shared" si="2308"/>
        <v>598</v>
      </c>
      <c r="AX359" s="4">
        <f t="shared" si="2308"/>
        <v>614</v>
      </c>
      <c r="AY359" s="4">
        <f t="shared" si="2308"/>
        <v>630</v>
      </c>
      <c r="AZ359" s="4">
        <f t="shared" si="2308"/>
        <v>646</v>
      </c>
      <c r="BA359" s="4">
        <f t="shared" si="2308"/>
        <v>662</v>
      </c>
      <c r="BB359" s="4">
        <f t="shared" si="2308"/>
        <v>678</v>
      </c>
      <c r="BC359" s="4">
        <f t="shared" si="2308"/>
        <v>694</v>
      </c>
      <c r="BD359" s="4">
        <f t="shared" si="2308"/>
        <v>710</v>
      </c>
      <c r="BE359" s="4">
        <f t="shared" si="2308"/>
        <v>726</v>
      </c>
      <c r="BF359" s="4">
        <f t="shared" si="2308"/>
        <v>742</v>
      </c>
      <c r="BG359" s="4">
        <f t="shared" si="2308"/>
        <v>758</v>
      </c>
      <c r="BH359" s="4">
        <f t="shared" si="2308"/>
        <v>774</v>
      </c>
      <c r="BI359" s="4">
        <f t="shared" si="2308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09">C358</f>
        <v>16</v>
      </c>
      <c r="D360" s="4">
        <f t="shared" si="2309"/>
        <v>20</v>
      </c>
      <c r="E360" s="4">
        <f t="shared" si="2309"/>
        <v>24</v>
      </c>
      <c r="F360" s="4">
        <f t="shared" si="2309"/>
        <v>28</v>
      </c>
      <c r="G360" s="4">
        <f t="shared" si="2309"/>
        <v>32</v>
      </c>
      <c r="H360" s="4">
        <f t="shared" si="2309"/>
        <v>36</v>
      </c>
      <c r="I360" s="4">
        <f t="shared" si="2309"/>
        <v>40</v>
      </c>
      <c r="J360" s="15">
        <f t="shared" si="2309"/>
        <v>46</v>
      </c>
      <c r="K360" s="4">
        <f t="shared" si="2309"/>
        <v>52</v>
      </c>
      <c r="L360" s="4">
        <f t="shared" si="2309"/>
        <v>58</v>
      </c>
      <c r="M360" s="4">
        <f t="shared" si="2309"/>
        <v>64</v>
      </c>
      <c r="N360" s="4">
        <f t="shared" si="2309"/>
        <v>70</v>
      </c>
      <c r="O360" s="4">
        <f t="shared" si="2309"/>
        <v>76</v>
      </c>
      <c r="P360" s="4">
        <f t="shared" si="2309"/>
        <v>82</v>
      </c>
      <c r="Q360" s="4">
        <f t="shared" si="2309"/>
        <v>88</v>
      </c>
      <c r="R360" s="15">
        <f t="shared" si="2309"/>
        <v>98</v>
      </c>
      <c r="S360" s="4">
        <f t="shared" si="2309"/>
        <v>108</v>
      </c>
      <c r="T360" s="4">
        <f t="shared" si="2309"/>
        <v>118</v>
      </c>
      <c r="U360" s="4">
        <f t="shared" si="2309"/>
        <v>128</v>
      </c>
      <c r="V360" s="4">
        <f t="shared" si="2309"/>
        <v>138</v>
      </c>
      <c r="W360" s="4">
        <f t="shared" si="2309"/>
        <v>148</v>
      </c>
      <c r="X360" s="15">
        <f t="shared" si="2309"/>
        <v>160</v>
      </c>
      <c r="Y360" s="4">
        <f t="shared" si="2309"/>
        <v>172</v>
      </c>
      <c r="Z360" s="4">
        <f t="shared" si="2309"/>
        <v>184</v>
      </c>
      <c r="AA360" s="4">
        <f t="shared" si="2309"/>
        <v>196</v>
      </c>
      <c r="AB360" s="4">
        <f t="shared" si="2309"/>
        <v>208</v>
      </c>
      <c r="AC360" s="4">
        <f t="shared" si="2309"/>
        <v>220</v>
      </c>
      <c r="AD360" s="15">
        <f t="shared" si="2309"/>
        <v>234</v>
      </c>
      <c r="AE360" s="4">
        <f t="shared" si="2309"/>
        <v>248</v>
      </c>
      <c r="AF360" s="4">
        <f t="shared" si="2309"/>
        <v>262</v>
      </c>
      <c r="AG360" s="4">
        <f t="shared" si="2309"/>
        <v>276</v>
      </c>
      <c r="AH360" s="4">
        <f t="shared" si="2309"/>
        <v>290</v>
      </c>
      <c r="AI360" s="4">
        <f t="shared" si="2309"/>
        <v>304</v>
      </c>
      <c r="AJ360" s="4">
        <f t="shared" si="2309"/>
        <v>318</v>
      </c>
      <c r="AK360" s="4">
        <f t="shared" si="2309"/>
        <v>332</v>
      </c>
      <c r="AL360" s="4">
        <f t="shared" si="2309"/>
        <v>346</v>
      </c>
      <c r="AM360" s="4">
        <f t="shared" si="2309"/>
        <v>360</v>
      </c>
      <c r="AN360" s="4">
        <f t="shared" si="2309"/>
        <v>374</v>
      </c>
      <c r="AO360" s="4">
        <f t="shared" si="2309"/>
        <v>388</v>
      </c>
      <c r="AP360" s="4">
        <f t="shared" si="2309"/>
        <v>402</v>
      </c>
      <c r="AQ360" s="4">
        <f t="shared" si="2309"/>
        <v>416</v>
      </c>
      <c r="AR360" s="4">
        <f t="shared" si="2309"/>
        <v>430</v>
      </c>
      <c r="AS360" s="4">
        <f t="shared" si="2309"/>
        <v>444</v>
      </c>
      <c r="AT360" s="4">
        <f t="shared" si="2309"/>
        <v>458</v>
      </c>
      <c r="AU360" s="4">
        <f t="shared" si="2309"/>
        <v>472</v>
      </c>
      <c r="AV360" s="4">
        <f t="shared" si="2309"/>
        <v>486</v>
      </c>
      <c r="AW360" s="4">
        <f t="shared" si="2309"/>
        <v>500</v>
      </c>
      <c r="AX360" s="4">
        <f t="shared" si="2309"/>
        <v>514</v>
      </c>
      <c r="AY360" s="4">
        <f t="shared" si="2309"/>
        <v>528</v>
      </c>
      <c r="AZ360" s="4">
        <f t="shared" si="2309"/>
        <v>542</v>
      </c>
      <c r="BA360" s="4">
        <f t="shared" si="2309"/>
        <v>556</v>
      </c>
      <c r="BB360" s="4">
        <f t="shared" si="2309"/>
        <v>570</v>
      </c>
      <c r="BC360" s="4">
        <f t="shared" si="2309"/>
        <v>584</v>
      </c>
      <c r="BD360" s="4">
        <f t="shared" si="2309"/>
        <v>598</v>
      </c>
      <c r="BE360" s="4">
        <f t="shared" si="2309"/>
        <v>612</v>
      </c>
      <c r="BF360" s="4">
        <f t="shared" si="2309"/>
        <v>626</v>
      </c>
      <c r="BG360" s="4">
        <f t="shared" si="2309"/>
        <v>640</v>
      </c>
      <c r="BH360" s="4">
        <f t="shared" si="2309"/>
        <v>654</v>
      </c>
      <c r="BI360" s="4">
        <f t="shared" si="2309"/>
        <v>668</v>
      </c>
      <c r="BJ360" t="s">
        <v>0</v>
      </c>
    </row>
    <row r="361" spans="1:62">
      <c r="A361" s="4" t="s">
        <v>458</v>
      </c>
      <c r="B361" s="4">
        <f t="shared" ref="B361:Q363" si="2310">B359</f>
        <v>16</v>
      </c>
      <c r="C361" s="4">
        <f t="shared" si="2310"/>
        <v>22</v>
      </c>
      <c r="D361" s="4">
        <f t="shared" si="2310"/>
        <v>28</v>
      </c>
      <c r="E361" s="4">
        <f t="shared" si="2310"/>
        <v>34</v>
      </c>
      <c r="F361" s="4">
        <f t="shared" si="2310"/>
        <v>40</v>
      </c>
      <c r="G361" s="4">
        <f t="shared" si="2310"/>
        <v>46</v>
      </c>
      <c r="H361" s="4">
        <f t="shared" si="2310"/>
        <v>52</v>
      </c>
      <c r="I361" s="4">
        <f t="shared" si="2310"/>
        <v>58</v>
      </c>
      <c r="J361" s="15">
        <f t="shared" si="2310"/>
        <v>66</v>
      </c>
      <c r="K361" s="4">
        <f t="shared" si="2310"/>
        <v>74</v>
      </c>
      <c r="L361" s="4">
        <f t="shared" si="2310"/>
        <v>82</v>
      </c>
      <c r="M361" s="4">
        <f t="shared" si="2310"/>
        <v>90</v>
      </c>
      <c r="N361" s="4">
        <f t="shared" si="2310"/>
        <v>98</v>
      </c>
      <c r="O361" s="4">
        <f t="shared" si="2310"/>
        <v>106</v>
      </c>
      <c r="P361" s="4">
        <f t="shared" si="2310"/>
        <v>114</v>
      </c>
      <c r="Q361" s="4">
        <f t="shared" si="2310"/>
        <v>122</v>
      </c>
      <c r="R361" s="15">
        <f t="shared" si="2309"/>
        <v>134</v>
      </c>
      <c r="S361" s="4">
        <f t="shared" si="2309"/>
        <v>146</v>
      </c>
      <c r="T361" s="4">
        <f t="shared" si="2309"/>
        <v>158</v>
      </c>
      <c r="U361" s="4">
        <f t="shared" si="2309"/>
        <v>170</v>
      </c>
      <c r="V361" s="4">
        <f t="shared" si="2309"/>
        <v>182</v>
      </c>
      <c r="W361" s="4">
        <f t="shared" si="2309"/>
        <v>194</v>
      </c>
      <c r="X361" s="15">
        <f t="shared" si="2309"/>
        <v>208</v>
      </c>
      <c r="Y361" s="4">
        <f t="shared" si="2309"/>
        <v>222</v>
      </c>
      <c r="Z361" s="4">
        <f t="shared" si="2309"/>
        <v>236</v>
      </c>
      <c r="AA361" s="4">
        <f t="shared" si="2309"/>
        <v>250</v>
      </c>
      <c r="AB361" s="4">
        <f t="shared" si="2309"/>
        <v>264</v>
      </c>
      <c r="AC361" s="4">
        <f t="shared" si="2309"/>
        <v>278</v>
      </c>
      <c r="AD361" s="15">
        <f t="shared" si="2309"/>
        <v>294</v>
      </c>
      <c r="AE361" s="4">
        <f t="shared" si="2309"/>
        <v>310</v>
      </c>
      <c r="AF361" s="4">
        <f t="shared" si="2309"/>
        <v>326</v>
      </c>
      <c r="AG361" s="4">
        <f t="shared" si="2309"/>
        <v>342</v>
      </c>
      <c r="AH361" s="4">
        <f t="shared" si="2309"/>
        <v>358</v>
      </c>
      <c r="AI361" s="4">
        <f t="shared" si="2309"/>
        <v>374</v>
      </c>
      <c r="AJ361" s="4">
        <f t="shared" si="2309"/>
        <v>390</v>
      </c>
      <c r="AK361" s="4">
        <f t="shared" si="2309"/>
        <v>406</v>
      </c>
      <c r="AL361" s="4">
        <f t="shared" si="2309"/>
        <v>422</v>
      </c>
      <c r="AM361" s="4">
        <f t="shared" si="2309"/>
        <v>438</v>
      </c>
      <c r="AN361" s="4">
        <f t="shared" si="2309"/>
        <v>454</v>
      </c>
      <c r="AO361" s="4">
        <f t="shared" si="2309"/>
        <v>470</v>
      </c>
      <c r="AP361" s="4">
        <f t="shared" si="2309"/>
        <v>486</v>
      </c>
      <c r="AQ361" s="4">
        <f t="shared" si="2309"/>
        <v>502</v>
      </c>
      <c r="AR361" s="4">
        <f t="shared" si="2309"/>
        <v>518</v>
      </c>
      <c r="AS361" s="4">
        <f t="shared" si="2309"/>
        <v>534</v>
      </c>
      <c r="AT361" s="4">
        <f t="shared" si="2309"/>
        <v>550</v>
      </c>
      <c r="AU361" s="4">
        <f t="shared" si="2309"/>
        <v>566</v>
      </c>
      <c r="AV361" s="4">
        <f t="shared" si="2309"/>
        <v>582</v>
      </c>
      <c r="AW361" s="4">
        <f t="shared" si="2309"/>
        <v>598</v>
      </c>
      <c r="AX361" s="4">
        <f t="shared" si="2309"/>
        <v>614</v>
      </c>
      <c r="AY361" s="4">
        <f t="shared" si="2309"/>
        <v>630</v>
      </c>
      <c r="AZ361" s="4">
        <f t="shared" si="2309"/>
        <v>646</v>
      </c>
      <c r="BA361" s="4">
        <f t="shared" si="2309"/>
        <v>662</v>
      </c>
      <c r="BB361" s="4">
        <f t="shared" si="2309"/>
        <v>678</v>
      </c>
      <c r="BC361" s="4">
        <f t="shared" si="2309"/>
        <v>694</v>
      </c>
      <c r="BD361" s="4">
        <f t="shared" si="2309"/>
        <v>710</v>
      </c>
      <c r="BE361" s="4">
        <f t="shared" si="2309"/>
        <v>726</v>
      </c>
      <c r="BF361" s="4">
        <f t="shared" si="2309"/>
        <v>742</v>
      </c>
      <c r="BG361" s="4">
        <f t="shared" si="2309"/>
        <v>758</v>
      </c>
      <c r="BH361" s="4">
        <f t="shared" si="2309"/>
        <v>774</v>
      </c>
      <c r="BI361" s="4">
        <f t="shared" si="2309"/>
        <v>790</v>
      </c>
      <c r="BJ361" t="s">
        <v>0</v>
      </c>
    </row>
    <row r="362" spans="1:62">
      <c r="A362" s="4" t="s">
        <v>462</v>
      </c>
      <c r="B362" s="4">
        <f t="shared" si="2310"/>
        <v>12</v>
      </c>
      <c r="C362" s="4">
        <f t="shared" si="2309"/>
        <v>16</v>
      </c>
      <c r="D362" s="4">
        <f t="shared" si="2309"/>
        <v>20</v>
      </c>
      <c r="E362" s="4">
        <f t="shared" si="2309"/>
        <v>24</v>
      </c>
      <c r="F362" s="4">
        <f t="shared" si="2309"/>
        <v>28</v>
      </c>
      <c r="G362" s="4">
        <f t="shared" si="2309"/>
        <v>32</v>
      </c>
      <c r="H362" s="4">
        <f t="shared" si="2309"/>
        <v>36</v>
      </c>
      <c r="I362" s="4">
        <f t="shared" si="2309"/>
        <v>40</v>
      </c>
      <c r="J362" s="15">
        <f t="shared" si="2309"/>
        <v>46</v>
      </c>
      <c r="K362" s="4">
        <f t="shared" si="2309"/>
        <v>52</v>
      </c>
      <c r="L362" s="4">
        <f t="shared" si="2309"/>
        <v>58</v>
      </c>
      <c r="M362" s="4">
        <f t="shared" si="2309"/>
        <v>64</v>
      </c>
      <c r="N362" s="4">
        <f t="shared" si="2309"/>
        <v>70</v>
      </c>
      <c r="O362" s="4">
        <f t="shared" si="2309"/>
        <v>76</v>
      </c>
      <c r="P362" s="4">
        <f t="shared" si="2309"/>
        <v>82</v>
      </c>
      <c r="Q362" s="4">
        <f t="shared" si="2309"/>
        <v>88</v>
      </c>
      <c r="R362" s="15">
        <f t="shared" si="2309"/>
        <v>98</v>
      </c>
      <c r="S362" s="4">
        <f t="shared" si="2309"/>
        <v>108</v>
      </c>
      <c r="T362" s="4">
        <f t="shared" si="2309"/>
        <v>118</v>
      </c>
      <c r="U362" s="4">
        <f t="shared" si="2309"/>
        <v>128</v>
      </c>
      <c r="V362" s="4">
        <f t="shared" si="2309"/>
        <v>138</v>
      </c>
      <c r="W362" s="4">
        <f t="shared" si="2309"/>
        <v>148</v>
      </c>
      <c r="X362" s="15">
        <f t="shared" si="2309"/>
        <v>160</v>
      </c>
      <c r="Y362" s="4">
        <f t="shared" si="2309"/>
        <v>172</v>
      </c>
      <c r="Z362" s="4">
        <f t="shared" si="2309"/>
        <v>184</v>
      </c>
      <c r="AA362" s="4">
        <f t="shared" si="2309"/>
        <v>196</v>
      </c>
      <c r="AB362" s="4">
        <f t="shared" si="2309"/>
        <v>208</v>
      </c>
      <c r="AC362" s="4">
        <f t="shared" si="2309"/>
        <v>220</v>
      </c>
      <c r="AD362" s="15">
        <f t="shared" si="2309"/>
        <v>234</v>
      </c>
      <c r="AE362" s="4">
        <f t="shared" si="2309"/>
        <v>248</v>
      </c>
      <c r="AF362" s="4">
        <f t="shared" si="2309"/>
        <v>262</v>
      </c>
      <c r="AG362" s="4">
        <f t="shared" si="2309"/>
        <v>276</v>
      </c>
      <c r="AH362" s="4">
        <f t="shared" si="2309"/>
        <v>290</v>
      </c>
      <c r="AI362" s="4">
        <f t="shared" si="2309"/>
        <v>304</v>
      </c>
      <c r="AJ362" s="4">
        <f t="shared" si="2309"/>
        <v>318</v>
      </c>
      <c r="AK362" s="4">
        <f t="shared" si="2309"/>
        <v>332</v>
      </c>
      <c r="AL362" s="4">
        <f t="shared" si="2309"/>
        <v>346</v>
      </c>
      <c r="AM362" s="4">
        <f t="shared" si="2309"/>
        <v>360</v>
      </c>
      <c r="AN362" s="4">
        <f t="shared" si="2309"/>
        <v>374</v>
      </c>
      <c r="AO362" s="4">
        <f t="shared" si="2309"/>
        <v>388</v>
      </c>
      <c r="AP362" s="4">
        <f t="shared" si="2309"/>
        <v>402</v>
      </c>
      <c r="AQ362" s="4">
        <f t="shared" si="2309"/>
        <v>416</v>
      </c>
      <c r="AR362" s="4">
        <f t="shared" si="2309"/>
        <v>430</v>
      </c>
      <c r="AS362" s="4">
        <f t="shared" si="2309"/>
        <v>444</v>
      </c>
      <c r="AT362" s="4">
        <f t="shared" si="2309"/>
        <v>458</v>
      </c>
      <c r="AU362" s="4">
        <f t="shared" si="2309"/>
        <v>472</v>
      </c>
      <c r="AV362" s="4">
        <f t="shared" si="2309"/>
        <v>486</v>
      </c>
      <c r="AW362" s="4">
        <f t="shared" si="2309"/>
        <v>500</v>
      </c>
      <c r="AX362" s="4">
        <f t="shared" si="2309"/>
        <v>514</v>
      </c>
      <c r="AY362" s="4">
        <f t="shared" si="2309"/>
        <v>528</v>
      </c>
      <c r="AZ362" s="4">
        <f t="shared" si="2309"/>
        <v>542</v>
      </c>
      <c r="BA362" s="4">
        <f t="shared" si="2309"/>
        <v>556</v>
      </c>
      <c r="BB362" s="4">
        <f t="shared" si="2309"/>
        <v>570</v>
      </c>
      <c r="BC362" s="4">
        <f t="shared" si="2309"/>
        <v>584</v>
      </c>
      <c r="BD362" s="4">
        <f t="shared" si="2309"/>
        <v>598</v>
      </c>
      <c r="BE362" s="4">
        <f t="shared" si="2309"/>
        <v>612</v>
      </c>
      <c r="BF362" s="4">
        <f t="shared" si="2309"/>
        <v>626</v>
      </c>
      <c r="BG362" s="4">
        <f t="shared" si="2309"/>
        <v>640</v>
      </c>
      <c r="BH362" s="4">
        <f t="shared" si="2309"/>
        <v>654</v>
      </c>
      <c r="BI362" s="4">
        <f t="shared" si="2309"/>
        <v>668</v>
      </c>
      <c r="BJ362" t="s">
        <v>0</v>
      </c>
    </row>
    <row r="363" spans="1:62">
      <c r="A363" s="4" t="s">
        <v>463</v>
      </c>
      <c r="B363" s="4">
        <f t="shared" si="2310"/>
        <v>16</v>
      </c>
      <c r="C363" s="4">
        <f t="shared" si="2309"/>
        <v>22</v>
      </c>
      <c r="D363" s="4">
        <f t="shared" si="2309"/>
        <v>28</v>
      </c>
      <c r="E363" s="4">
        <f t="shared" si="2309"/>
        <v>34</v>
      </c>
      <c r="F363" s="4">
        <f t="shared" si="2309"/>
        <v>40</v>
      </c>
      <c r="G363" s="4">
        <f t="shared" si="2309"/>
        <v>46</v>
      </c>
      <c r="H363" s="4">
        <f t="shared" si="2309"/>
        <v>52</v>
      </c>
      <c r="I363" s="4">
        <f t="shared" si="2309"/>
        <v>58</v>
      </c>
      <c r="J363" s="15">
        <f t="shared" si="2309"/>
        <v>66</v>
      </c>
      <c r="K363" s="4">
        <f t="shared" si="2309"/>
        <v>74</v>
      </c>
      <c r="L363" s="4">
        <f t="shared" si="2309"/>
        <v>82</v>
      </c>
      <c r="M363" s="4">
        <f t="shared" si="2309"/>
        <v>90</v>
      </c>
      <c r="N363" s="4">
        <f t="shared" si="2309"/>
        <v>98</v>
      </c>
      <c r="O363" s="4">
        <f t="shared" si="2309"/>
        <v>106</v>
      </c>
      <c r="P363" s="4">
        <f t="shared" si="2309"/>
        <v>114</v>
      </c>
      <c r="Q363" s="4">
        <f t="shared" si="2309"/>
        <v>122</v>
      </c>
      <c r="R363" s="15">
        <f t="shared" si="2309"/>
        <v>134</v>
      </c>
      <c r="S363" s="4">
        <f t="shared" si="2309"/>
        <v>146</v>
      </c>
      <c r="T363" s="4">
        <f t="shared" si="2309"/>
        <v>158</v>
      </c>
      <c r="U363" s="4">
        <f t="shared" si="2309"/>
        <v>170</v>
      </c>
      <c r="V363" s="4">
        <f t="shared" si="2309"/>
        <v>182</v>
      </c>
      <c r="W363" s="4">
        <f t="shared" si="2309"/>
        <v>194</v>
      </c>
      <c r="X363" s="15">
        <f t="shared" si="2309"/>
        <v>208</v>
      </c>
      <c r="Y363" s="4">
        <f t="shared" si="2309"/>
        <v>222</v>
      </c>
      <c r="Z363" s="4">
        <f t="shared" si="2309"/>
        <v>236</v>
      </c>
      <c r="AA363" s="4">
        <f t="shared" si="2309"/>
        <v>250</v>
      </c>
      <c r="AB363" s="4">
        <f t="shared" si="2309"/>
        <v>264</v>
      </c>
      <c r="AC363" s="4">
        <f t="shared" si="2309"/>
        <v>278</v>
      </c>
      <c r="AD363" s="15">
        <f t="shared" si="2309"/>
        <v>294</v>
      </c>
      <c r="AE363" s="4">
        <f t="shared" si="2309"/>
        <v>310</v>
      </c>
      <c r="AF363" s="4">
        <f t="shared" si="2309"/>
        <v>326</v>
      </c>
      <c r="AG363" s="4">
        <f t="shared" si="2309"/>
        <v>342</v>
      </c>
      <c r="AH363" s="4">
        <f t="shared" si="2309"/>
        <v>358</v>
      </c>
      <c r="AI363" s="4">
        <f t="shared" si="2309"/>
        <v>374</v>
      </c>
      <c r="AJ363" s="4">
        <f t="shared" si="2309"/>
        <v>390</v>
      </c>
      <c r="AK363" s="4">
        <f t="shared" si="2309"/>
        <v>406</v>
      </c>
      <c r="AL363" s="4">
        <f t="shared" si="2309"/>
        <v>422</v>
      </c>
      <c r="AM363" s="4">
        <f t="shared" si="2309"/>
        <v>438</v>
      </c>
      <c r="AN363" s="4">
        <f t="shared" si="2309"/>
        <v>454</v>
      </c>
      <c r="AO363" s="4">
        <f t="shared" si="2309"/>
        <v>470</v>
      </c>
      <c r="AP363" s="4">
        <f t="shared" si="2309"/>
        <v>486</v>
      </c>
      <c r="AQ363" s="4">
        <f t="shared" si="2309"/>
        <v>502</v>
      </c>
      <c r="AR363" s="4">
        <f t="shared" si="2309"/>
        <v>518</v>
      </c>
      <c r="AS363" s="4">
        <f t="shared" si="2309"/>
        <v>534</v>
      </c>
      <c r="AT363" s="4">
        <f t="shared" si="2309"/>
        <v>550</v>
      </c>
      <c r="AU363" s="4">
        <f t="shared" si="2309"/>
        <v>566</v>
      </c>
      <c r="AV363" s="4">
        <f t="shared" si="2309"/>
        <v>582</v>
      </c>
      <c r="AW363" s="4">
        <f t="shared" si="2309"/>
        <v>598</v>
      </c>
      <c r="AX363" s="4">
        <f t="shared" si="2309"/>
        <v>614</v>
      </c>
      <c r="AY363" s="4">
        <f t="shared" si="2309"/>
        <v>630</v>
      </c>
      <c r="AZ363" s="4">
        <f t="shared" si="2309"/>
        <v>646</v>
      </c>
      <c r="BA363" s="4">
        <f t="shared" si="2309"/>
        <v>662</v>
      </c>
      <c r="BB363" s="4">
        <f t="shared" si="2309"/>
        <v>678</v>
      </c>
      <c r="BC363" s="4">
        <f t="shared" si="2309"/>
        <v>694</v>
      </c>
      <c r="BD363" s="4">
        <f t="shared" si="2309"/>
        <v>710</v>
      </c>
      <c r="BE363" s="4">
        <f t="shared" si="2309"/>
        <v>726</v>
      </c>
      <c r="BF363" s="4">
        <f t="shared" si="2309"/>
        <v>742</v>
      </c>
      <c r="BG363" s="4">
        <f t="shared" si="2309"/>
        <v>758</v>
      </c>
      <c r="BH363" s="4">
        <f t="shared" si="2309"/>
        <v>774</v>
      </c>
      <c r="BI363" s="4">
        <f t="shared" si="2309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11">D364+0.2</f>
        <v>4.7</v>
      </c>
      <c r="F364" s="4">
        <f t="shared" ref="F364" si="2312">E364+0.3</f>
        <v>5</v>
      </c>
      <c r="G364" s="4">
        <f t="shared" ref="G364" si="2313">F364+0.2</f>
        <v>5.2</v>
      </c>
      <c r="H364" s="4">
        <f t="shared" ref="H364" si="2314">G364+0.3</f>
        <v>5.5</v>
      </c>
      <c r="I364" s="4">
        <f t="shared" ref="I364" si="2315">H364+0.2</f>
        <v>5.7</v>
      </c>
      <c r="J364" s="15">
        <f t="shared" ref="J364" si="2316">I364+0.3</f>
        <v>6</v>
      </c>
      <c r="K364">
        <f t="shared" ref="K364" si="2317">J364+0.2</f>
        <v>6.2</v>
      </c>
      <c r="L364" s="4">
        <f t="shared" ref="L364" si="2318">K364+0.3</f>
        <v>6.5</v>
      </c>
      <c r="M364" s="4">
        <f t="shared" ref="M364" si="2319">L364+0.2</f>
        <v>6.7</v>
      </c>
      <c r="N364" s="4">
        <f t="shared" ref="N364" si="2320">M364+0.3</f>
        <v>7</v>
      </c>
      <c r="O364" s="4">
        <f t="shared" ref="O364" si="2321">N364+0.2</f>
        <v>7.2</v>
      </c>
      <c r="P364" s="4">
        <f t="shared" ref="P364" si="2322">O364+0.3</f>
        <v>7.5</v>
      </c>
      <c r="Q364" s="4">
        <f t="shared" ref="Q364" si="2323">P364+0.2</f>
        <v>7.7</v>
      </c>
      <c r="R364" s="15">
        <f t="shared" ref="R364" si="2324">Q364+0.3</f>
        <v>8</v>
      </c>
      <c r="S364" s="4">
        <f t="shared" ref="S364" si="2325">R364+0.2</f>
        <v>8.1999999999999993</v>
      </c>
      <c r="T364" s="4">
        <f t="shared" ref="T364" si="2326">S364+0.3</f>
        <v>8.5</v>
      </c>
      <c r="U364">
        <f t="shared" ref="U364" si="2327">T364+0.2</f>
        <v>8.6999999999999993</v>
      </c>
      <c r="V364" s="4">
        <f t="shared" ref="V364" si="2328">U364+0.3</f>
        <v>9</v>
      </c>
      <c r="W364" s="4">
        <f t="shared" ref="W364" si="2329">V364+0.2</f>
        <v>9.1999999999999993</v>
      </c>
      <c r="X364" s="15">
        <f t="shared" ref="X364" si="2330">W364+0.3</f>
        <v>9.5</v>
      </c>
      <c r="Y364" s="4">
        <f t="shared" ref="Y364" si="2331">X364+0.2</f>
        <v>9.6999999999999993</v>
      </c>
      <c r="Z364" s="4">
        <f t="shared" ref="Z364" si="2332">Y364+0.3</f>
        <v>10</v>
      </c>
      <c r="AA364" s="4">
        <f t="shared" ref="AA364" si="2333">Z364+0.2</f>
        <v>10.199999999999999</v>
      </c>
      <c r="AB364" s="4">
        <f t="shared" ref="AB364" si="2334">AA364+0.3</f>
        <v>10.5</v>
      </c>
      <c r="AC364" s="4">
        <f t="shared" ref="AC364" si="2335">AB364+0.2</f>
        <v>10.7</v>
      </c>
      <c r="AD364" s="15">
        <f t="shared" ref="AD364" si="2336">AC364+0.3</f>
        <v>11</v>
      </c>
      <c r="AE364">
        <f t="shared" ref="AE364" si="2337">AD364+0.2</f>
        <v>11.2</v>
      </c>
      <c r="AF364" s="4">
        <f t="shared" ref="AF364" si="2338">AE364+0.3</f>
        <v>11.5</v>
      </c>
      <c r="AG364" s="4">
        <f t="shared" ref="AG364" si="2339">AF364+0.2</f>
        <v>11.7</v>
      </c>
      <c r="AH364" s="4">
        <f t="shared" ref="AH364" si="2340">AG364+0.3</f>
        <v>12</v>
      </c>
      <c r="AI364" s="4">
        <f t="shared" ref="AI364" si="2341">AH364+0.2</f>
        <v>12.2</v>
      </c>
      <c r="AJ364" s="4">
        <f t="shared" ref="AJ364" si="2342">AI364+0.3</f>
        <v>12.5</v>
      </c>
      <c r="AK364" s="4">
        <f t="shared" ref="AK364" si="2343">AJ364+0.2</f>
        <v>12.7</v>
      </c>
      <c r="AL364" s="4">
        <f t="shared" ref="AL364" si="2344">AK364+0.3</f>
        <v>13</v>
      </c>
      <c r="AM364" s="4">
        <f t="shared" ref="AM364" si="2345">AL364+0.2</f>
        <v>13.2</v>
      </c>
      <c r="AN364" s="4">
        <f t="shared" ref="AN364" si="2346">AM364+0.3</f>
        <v>13.5</v>
      </c>
      <c r="AO364">
        <f t="shared" ref="AO364" si="2347">AN364+0.2</f>
        <v>13.7</v>
      </c>
      <c r="AP364" s="4">
        <f t="shared" ref="AP364" si="2348">AO364+0.3</f>
        <v>14</v>
      </c>
      <c r="AQ364" s="4">
        <f t="shared" ref="AQ364" si="2349">AP364+0.2</f>
        <v>14.2</v>
      </c>
      <c r="AR364" s="4">
        <f t="shared" ref="AR364" si="2350">AQ364+0.3</f>
        <v>14.5</v>
      </c>
      <c r="AS364" s="4">
        <f t="shared" ref="AS364" si="2351">AR364+0.2</f>
        <v>14.7</v>
      </c>
      <c r="AT364" s="4">
        <f t="shared" ref="AT364" si="2352">AS364+0.3</f>
        <v>15</v>
      </c>
      <c r="AU364" s="4">
        <f t="shared" ref="AU364" si="2353">AT364+0.2</f>
        <v>15.2</v>
      </c>
      <c r="AV364" s="4">
        <f t="shared" ref="AV364" si="2354">AU364+0.3</f>
        <v>15.5</v>
      </c>
      <c r="AW364" s="4">
        <f t="shared" ref="AW364" si="2355">AV364+0.2</f>
        <v>15.7</v>
      </c>
      <c r="AX364" s="4">
        <f t="shared" ref="AX364" si="2356">AW364+0.3</f>
        <v>16</v>
      </c>
      <c r="AY364">
        <f t="shared" ref="AY364" si="2357">AX364+0.2</f>
        <v>16.2</v>
      </c>
      <c r="AZ364" s="4">
        <f t="shared" ref="AZ364" si="2358">AY364+0.3</f>
        <v>16.5</v>
      </c>
      <c r="BA364" s="4">
        <f t="shared" ref="BA364" si="2359">AZ364+0.2</f>
        <v>16.7</v>
      </c>
      <c r="BB364" s="4">
        <f t="shared" ref="BB364" si="2360">BA364+0.3</f>
        <v>17</v>
      </c>
      <c r="BC364" s="4">
        <f t="shared" ref="BC364" si="2361">BB364+0.2</f>
        <v>17.2</v>
      </c>
      <c r="BD364" s="4">
        <f t="shared" ref="BD364" si="2362">BC364+0.3</f>
        <v>17.5</v>
      </c>
      <c r="BE364" s="4">
        <f t="shared" ref="BE364" si="2363">BD364+0.2</f>
        <v>17.7</v>
      </c>
      <c r="BF364" s="4">
        <f t="shared" ref="BF364" si="2364">BE364+0.3</f>
        <v>18</v>
      </c>
      <c r="BG364" s="4">
        <f t="shared" ref="BG364" si="2365">BF364+0.2</f>
        <v>18.2</v>
      </c>
      <c r="BH364" s="4">
        <f t="shared" ref="BH364" si="2366">BG364+0.3</f>
        <v>18.5</v>
      </c>
      <c r="BI364">
        <f t="shared" ref="BI364" si="2367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68">AF367+14</f>
        <v>354</v>
      </c>
      <c r="AH367" s="4">
        <f t="shared" si="2368"/>
        <v>368</v>
      </c>
      <c r="AI367" s="4">
        <f t="shared" si="2368"/>
        <v>382</v>
      </c>
      <c r="AJ367" s="4">
        <f t="shared" si="2368"/>
        <v>396</v>
      </c>
      <c r="AK367" s="4">
        <f t="shared" si="2368"/>
        <v>410</v>
      </c>
      <c r="AL367" s="4">
        <f t="shared" si="2368"/>
        <v>424</v>
      </c>
      <c r="AM367" s="4">
        <f t="shared" si="2368"/>
        <v>438</v>
      </c>
      <c r="AN367" s="4">
        <f t="shared" si="2368"/>
        <v>452</v>
      </c>
      <c r="AO367">
        <f t="shared" si="2368"/>
        <v>466</v>
      </c>
      <c r="AP367" s="4">
        <f t="shared" si="2368"/>
        <v>480</v>
      </c>
      <c r="AQ367" s="4">
        <f t="shared" si="2368"/>
        <v>494</v>
      </c>
      <c r="AR367" s="4">
        <f t="shared" si="2368"/>
        <v>508</v>
      </c>
      <c r="AS367" s="4">
        <f t="shared" si="2368"/>
        <v>522</v>
      </c>
      <c r="AT367" s="4">
        <f t="shared" si="2368"/>
        <v>536</v>
      </c>
      <c r="AU367" s="4">
        <f t="shared" si="2368"/>
        <v>550</v>
      </c>
      <c r="AV367" s="4">
        <f t="shared" si="2368"/>
        <v>564</v>
      </c>
      <c r="AW367" s="4">
        <f t="shared" si="2368"/>
        <v>578</v>
      </c>
      <c r="AX367" s="4">
        <f t="shared" si="2368"/>
        <v>592</v>
      </c>
      <c r="AY367">
        <f t="shared" si="2368"/>
        <v>606</v>
      </c>
      <c r="AZ367" s="4">
        <f t="shared" si="2368"/>
        <v>620</v>
      </c>
      <c r="BA367" s="4">
        <f t="shared" si="2368"/>
        <v>634</v>
      </c>
      <c r="BB367" s="4">
        <f t="shared" si="2368"/>
        <v>648</v>
      </c>
      <c r="BC367" s="4">
        <f t="shared" si="2368"/>
        <v>662</v>
      </c>
      <c r="BD367" s="4">
        <f t="shared" si="2368"/>
        <v>676</v>
      </c>
      <c r="BE367" s="4">
        <f t="shared" si="2368"/>
        <v>690</v>
      </c>
      <c r="BF367" s="4">
        <f t="shared" si="2368"/>
        <v>704</v>
      </c>
      <c r="BG367" s="4">
        <f t="shared" si="2368"/>
        <v>718</v>
      </c>
      <c r="BH367" s="4">
        <f t="shared" si="2368"/>
        <v>732</v>
      </c>
      <c r="BI367">
        <f t="shared" si="2368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69">AF368+14</f>
        <v>358</v>
      </c>
      <c r="AH368" s="4">
        <f t="shared" si="2369"/>
        <v>372</v>
      </c>
      <c r="AI368" s="4">
        <f t="shared" si="2369"/>
        <v>386</v>
      </c>
      <c r="AJ368" s="4">
        <f t="shared" si="2369"/>
        <v>400</v>
      </c>
      <c r="AK368" s="4">
        <f t="shared" si="2369"/>
        <v>414</v>
      </c>
      <c r="AL368" s="4">
        <f t="shared" si="2369"/>
        <v>428</v>
      </c>
      <c r="AM368" s="4">
        <f t="shared" si="2369"/>
        <v>442</v>
      </c>
      <c r="AN368" s="4">
        <f t="shared" si="2369"/>
        <v>456</v>
      </c>
      <c r="AO368">
        <f t="shared" si="2369"/>
        <v>470</v>
      </c>
      <c r="AP368" s="4">
        <f t="shared" si="2369"/>
        <v>484</v>
      </c>
      <c r="AQ368" s="4">
        <f t="shared" si="2369"/>
        <v>498</v>
      </c>
      <c r="AR368" s="4">
        <f t="shared" si="2369"/>
        <v>512</v>
      </c>
      <c r="AS368" s="4">
        <f t="shared" si="2369"/>
        <v>526</v>
      </c>
      <c r="AT368" s="4">
        <f t="shared" si="2369"/>
        <v>540</v>
      </c>
      <c r="AU368" s="4">
        <f t="shared" si="2369"/>
        <v>554</v>
      </c>
      <c r="AV368" s="4">
        <f t="shared" si="2369"/>
        <v>568</v>
      </c>
      <c r="AW368" s="4">
        <f t="shared" si="2369"/>
        <v>582</v>
      </c>
      <c r="AX368" s="4">
        <f t="shared" si="2369"/>
        <v>596</v>
      </c>
      <c r="AY368">
        <f t="shared" si="2369"/>
        <v>610</v>
      </c>
      <c r="AZ368" s="4">
        <f t="shared" si="2369"/>
        <v>624</v>
      </c>
      <c r="BA368" s="4">
        <f t="shared" si="2369"/>
        <v>638</v>
      </c>
      <c r="BB368" s="4">
        <f t="shared" si="2369"/>
        <v>652</v>
      </c>
      <c r="BC368" s="4">
        <f t="shared" si="2369"/>
        <v>666</v>
      </c>
      <c r="BD368" s="4">
        <f t="shared" si="2369"/>
        <v>680</v>
      </c>
      <c r="BE368" s="4">
        <f t="shared" si="2369"/>
        <v>694</v>
      </c>
      <c r="BF368" s="4">
        <f t="shared" si="2369"/>
        <v>708</v>
      </c>
      <c r="BG368" s="4">
        <f t="shared" si="2369"/>
        <v>722</v>
      </c>
      <c r="BH368" s="4">
        <f t="shared" si="2369"/>
        <v>736</v>
      </c>
      <c r="BI368">
        <f t="shared" si="2369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70">D369+0.2</f>
        <v>5.7</v>
      </c>
      <c r="F369" s="4">
        <f t="shared" ref="F369" si="2371">E369+0.3</f>
        <v>6</v>
      </c>
      <c r="G369" s="4">
        <f t="shared" ref="G369" si="2372">F369+0.2</f>
        <v>6.2</v>
      </c>
      <c r="H369" s="4">
        <f t="shared" ref="H369" si="2373">G369+0.3</f>
        <v>6.5</v>
      </c>
      <c r="I369" s="4">
        <f t="shared" ref="I369" si="2374">H369+0.2</f>
        <v>6.7</v>
      </c>
      <c r="J369" s="15">
        <f t="shared" ref="J369" si="2375">I369+0.3</f>
        <v>7</v>
      </c>
      <c r="K369">
        <f t="shared" ref="K369" si="2376">J369+0.2</f>
        <v>7.2</v>
      </c>
      <c r="L369" s="4">
        <f t="shared" ref="L369" si="2377">K369+0.3</f>
        <v>7.5</v>
      </c>
      <c r="M369" s="4">
        <f t="shared" ref="M369" si="2378">L369+0.2</f>
        <v>7.7</v>
      </c>
      <c r="N369" s="4">
        <f t="shared" ref="N369" si="2379">M369+0.3</f>
        <v>8</v>
      </c>
      <c r="O369" s="4">
        <f t="shared" ref="O369" si="2380">N369+0.2</f>
        <v>8.1999999999999993</v>
      </c>
      <c r="P369" s="4">
        <f t="shared" ref="P369" si="2381">O369+0.3</f>
        <v>8.5</v>
      </c>
      <c r="Q369" s="4">
        <f t="shared" ref="Q369" si="2382">P369+0.2</f>
        <v>8.6999999999999993</v>
      </c>
      <c r="R369" s="15">
        <f t="shared" ref="R369" si="2383">Q369+0.3</f>
        <v>9</v>
      </c>
      <c r="S369" s="4">
        <f t="shared" ref="S369" si="2384">R369+0.2</f>
        <v>9.1999999999999993</v>
      </c>
      <c r="T369" s="4">
        <f t="shared" ref="T369" si="2385">S369+0.3</f>
        <v>9.5</v>
      </c>
      <c r="U369">
        <f t="shared" ref="U369" si="2386">T369+0.2</f>
        <v>9.6999999999999993</v>
      </c>
      <c r="V369" s="4">
        <f t="shared" ref="V369" si="2387">U369+0.3</f>
        <v>10</v>
      </c>
      <c r="W369" s="4">
        <f t="shared" ref="W369" si="2388">V369+0.2</f>
        <v>10.199999999999999</v>
      </c>
      <c r="X369" s="15">
        <f t="shared" ref="X369" si="2389">W369+0.3</f>
        <v>10.5</v>
      </c>
      <c r="Y369" s="4">
        <f t="shared" ref="Y369" si="2390">X369+0.2</f>
        <v>10.7</v>
      </c>
      <c r="Z369" s="4">
        <f t="shared" ref="Z369" si="2391">Y369+0.3</f>
        <v>11</v>
      </c>
      <c r="AA369" s="4">
        <f t="shared" ref="AA369" si="2392">Z369+0.2</f>
        <v>11.2</v>
      </c>
      <c r="AB369" s="4">
        <f t="shared" ref="AB369" si="2393">AA369+0.3</f>
        <v>11.5</v>
      </c>
      <c r="AC369" s="4">
        <f t="shared" ref="AC369" si="2394">AB369+0.2</f>
        <v>11.7</v>
      </c>
      <c r="AD369" s="15">
        <f t="shared" ref="AD369" si="2395">AC369+0.3</f>
        <v>12</v>
      </c>
      <c r="AE369">
        <f t="shared" ref="AE369" si="2396">AD369+0.2</f>
        <v>12.2</v>
      </c>
      <c r="AF369" s="4">
        <f t="shared" ref="AF369" si="2397">AE369+0.3</f>
        <v>12.5</v>
      </c>
      <c r="AG369" s="4">
        <f t="shared" ref="AG369" si="2398">AF369+0.2</f>
        <v>12.7</v>
      </c>
      <c r="AH369" s="4">
        <f t="shared" ref="AH369" si="2399">AG369+0.3</f>
        <v>13</v>
      </c>
      <c r="AI369" s="4">
        <f t="shared" ref="AI369" si="2400">AH369+0.2</f>
        <v>13.2</v>
      </c>
      <c r="AJ369" s="4">
        <f t="shared" ref="AJ369" si="2401">AI369+0.3</f>
        <v>13.5</v>
      </c>
      <c r="AK369" s="4">
        <f t="shared" ref="AK369" si="2402">AJ369+0.2</f>
        <v>13.7</v>
      </c>
      <c r="AL369" s="4">
        <f t="shared" ref="AL369" si="2403">AK369+0.3</f>
        <v>14</v>
      </c>
      <c r="AM369" s="4">
        <f t="shared" ref="AM369" si="2404">AL369+0.2</f>
        <v>14.2</v>
      </c>
      <c r="AN369" s="4">
        <f t="shared" ref="AN369" si="2405">AM369+0.3</f>
        <v>14.5</v>
      </c>
      <c r="AO369">
        <f t="shared" ref="AO369" si="2406">AN369+0.2</f>
        <v>14.7</v>
      </c>
      <c r="AP369" s="4">
        <f t="shared" ref="AP369" si="2407">AO369+0.3</f>
        <v>15</v>
      </c>
      <c r="AQ369" s="4">
        <f t="shared" ref="AQ369" si="2408">AP369+0.2</f>
        <v>15.2</v>
      </c>
      <c r="AR369" s="4">
        <f t="shared" ref="AR369" si="2409">AQ369+0.3</f>
        <v>15.5</v>
      </c>
      <c r="AS369" s="4">
        <f t="shared" ref="AS369" si="2410">AR369+0.2</f>
        <v>15.7</v>
      </c>
      <c r="AT369" s="4">
        <f t="shared" ref="AT369" si="2411">AS369+0.3</f>
        <v>16</v>
      </c>
      <c r="AU369" s="4">
        <f t="shared" ref="AU369" si="2412">AT369+0.2</f>
        <v>16.2</v>
      </c>
      <c r="AV369" s="4">
        <f t="shared" ref="AV369" si="2413">AU369+0.3</f>
        <v>16.5</v>
      </c>
      <c r="AW369" s="4">
        <f t="shared" ref="AW369" si="2414">AV369+0.2</f>
        <v>16.7</v>
      </c>
      <c r="AX369" s="4">
        <f t="shared" ref="AX369" si="2415">AW369+0.3</f>
        <v>17</v>
      </c>
      <c r="AY369">
        <f t="shared" ref="AY369" si="2416">AX369+0.2</f>
        <v>17.2</v>
      </c>
      <c r="AZ369" s="4">
        <f t="shared" ref="AZ369" si="2417">AY369+0.3</f>
        <v>17.5</v>
      </c>
      <c r="BA369" s="4">
        <f t="shared" ref="BA369" si="2418">AZ369+0.2</f>
        <v>17.7</v>
      </c>
      <c r="BB369" s="4">
        <f t="shared" ref="BB369" si="2419">BA369+0.3</f>
        <v>18</v>
      </c>
      <c r="BC369" s="4">
        <f t="shared" ref="BC369" si="2420">BB369+0.2</f>
        <v>18.2</v>
      </c>
      <c r="BD369" s="4">
        <f t="shared" ref="BD369" si="2421">BC369+0.3</f>
        <v>18.5</v>
      </c>
      <c r="BE369" s="4">
        <f t="shared" ref="BE369" si="2422">BD369+0.2</f>
        <v>18.7</v>
      </c>
      <c r="BF369" s="4">
        <f t="shared" ref="BF369" si="2423">BE369+0.3</f>
        <v>19</v>
      </c>
      <c r="BG369" s="4">
        <f t="shared" ref="BG369" si="2424">BF369+0.2</f>
        <v>19.2</v>
      </c>
      <c r="BH369" s="4">
        <f t="shared" ref="BH369" si="2425">BG369+0.3</f>
        <v>19.5</v>
      </c>
      <c r="BI369">
        <f t="shared" ref="BI369" si="2426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27">C372+2</f>
        <v>44</v>
      </c>
      <c r="E372" s="4">
        <f t="shared" si="2427"/>
        <v>46</v>
      </c>
      <c r="F372" s="4">
        <f t="shared" si="2427"/>
        <v>48</v>
      </c>
      <c r="G372" s="4">
        <f t="shared" si="2427"/>
        <v>50</v>
      </c>
      <c r="H372" s="4">
        <f t="shared" si="2427"/>
        <v>52</v>
      </c>
      <c r="I372" s="4">
        <f t="shared" si="2427"/>
        <v>54</v>
      </c>
      <c r="J372" s="15">
        <f t="shared" si="2427"/>
        <v>56</v>
      </c>
      <c r="K372" s="4">
        <f t="shared" si="2427"/>
        <v>58</v>
      </c>
      <c r="L372" s="4">
        <f t="shared" si="2427"/>
        <v>60</v>
      </c>
      <c r="M372" s="4">
        <f t="shared" si="2427"/>
        <v>62</v>
      </c>
      <c r="N372" s="4">
        <f t="shared" si="2427"/>
        <v>64</v>
      </c>
      <c r="O372" s="4">
        <f t="shared" si="2427"/>
        <v>66</v>
      </c>
      <c r="P372" s="4">
        <f t="shared" si="2427"/>
        <v>68</v>
      </c>
      <c r="Q372" s="4">
        <f t="shared" si="2427"/>
        <v>70</v>
      </c>
      <c r="R372" s="15">
        <f t="shared" si="2427"/>
        <v>72</v>
      </c>
      <c r="S372" s="4">
        <f t="shared" si="2427"/>
        <v>74</v>
      </c>
      <c r="T372" s="4">
        <f t="shared" si="2427"/>
        <v>76</v>
      </c>
      <c r="U372" s="4">
        <f t="shared" si="2427"/>
        <v>78</v>
      </c>
      <c r="V372" s="4">
        <f t="shared" si="2427"/>
        <v>80</v>
      </c>
      <c r="W372" s="4">
        <f t="shared" si="2427"/>
        <v>82</v>
      </c>
      <c r="X372" s="15">
        <f t="shared" si="2427"/>
        <v>84</v>
      </c>
      <c r="Y372" s="4">
        <f t="shared" si="2427"/>
        <v>86</v>
      </c>
      <c r="Z372" s="4">
        <f t="shared" si="2427"/>
        <v>88</v>
      </c>
      <c r="AA372" s="4">
        <f t="shared" si="2427"/>
        <v>90</v>
      </c>
      <c r="AB372" s="4">
        <f t="shared" si="2427"/>
        <v>92</v>
      </c>
      <c r="AC372" s="4">
        <f t="shared" si="2427"/>
        <v>94</v>
      </c>
      <c r="AD372" s="15">
        <f t="shared" si="2427"/>
        <v>96</v>
      </c>
      <c r="AE372" s="4">
        <f t="shared" si="2427"/>
        <v>98</v>
      </c>
      <c r="AF372" s="4">
        <f t="shared" si="2427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28">C375+1</f>
        <v>5</v>
      </c>
      <c r="E375" s="4">
        <f t="shared" si="2428"/>
        <v>6</v>
      </c>
      <c r="F375" s="4">
        <f t="shared" si="2428"/>
        <v>7</v>
      </c>
      <c r="G375" s="4">
        <f t="shared" si="2428"/>
        <v>8</v>
      </c>
      <c r="H375" s="4">
        <f t="shared" si="2428"/>
        <v>9</v>
      </c>
      <c r="I375" s="4">
        <f t="shared" si="2428"/>
        <v>10</v>
      </c>
      <c r="J375" s="4">
        <f>I375+2</f>
        <v>12</v>
      </c>
      <c r="K375" s="4">
        <f t="shared" ref="K375:Q375" si="2429">J375+2</f>
        <v>14</v>
      </c>
      <c r="L375" s="4">
        <f t="shared" si="2429"/>
        <v>16</v>
      </c>
      <c r="M375" s="4">
        <f t="shared" si="2429"/>
        <v>18</v>
      </c>
      <c r="N375" s="4">
        <f t="shared" si="2429"/>
        <v>20</v>
      </c>
      <c r="O375" s="4">
        <f t="shared" si="2429"/>
        <v>22</v>
      </c>
      <c r="P375" s="4">
        <f t="shared" si="2429"/>
        <v>24</v>
      </c>
      <c r="Q375" s="4">
        <f t="shared" si="2429"/>
        <v>26</v>
      </c>
      <c r="R375" s="4">
        <f>Q375+3</f>
        <v>29</v>
      </c>
      <c r="S375" s="4">
        <f t="shared" ref="S375:W375" si="2430">R375+3</f>
        <v>32</v>
      </c>
      <c r="T375" s="4">
        <f t="shared" si="2430"/>
        <v>35</v>
      </c>
      <c r="U375" s="4">
        <f t="shared" si="2430"/>
        <v>38</v>
      </c>
      <c r="V375" s="4">
        <f t="shared" si="2430"/>
        <v>41</v>
      </c>
      <c r="W375" s="4">
        <f t="shared" si="2430"/>
        <v>44</v>
      </c>
      <c r="X375" s="4">
        <f>W375+4</f>
        <v>48</v>
      </c>
      <c r="Y375" s="4">
        <f t="shared" ref="Y375:AB375" si="2431">X375+4</f>
        <v>52</v>
      </c>
      <c r="Z375" s="4">
        <f t="shared" si="2431"/>
        <v>56</v>
      </c>
      <c r="AA375" s="4">
        <f t="shared" si="2431"/>
        <v>60</v>
      </c>
      <c r="AB375" s="4">
        <f t="shared" si="2431"/>
        <v>64</v>
      </c>
      <c r="AC375" s="4">
        <f t="shared" ref="AC375" si="2432">AB375+4</f>
        <v>68</v>
      </c>
      <c r="AD375" s="4">
        <f>AC375+5</f>
        <v>73</v>
      </c>
      <c r="AE375" s="4">
        <f t="shared" ref="AE375:BI375" si="2433">AD375+5</f>
        <v>78</v>
      </c>
      <c r="AF375" s="4">
        <f t="shared" si="2433"/>
        <v>83</v>
      </c>
      <c r="AG375" s="4">
        <f t="shared" si="2433"/>
        <v>88</v>
      </c>
      <c r="AH375" s="4">
        <f t="shared" si="2433"/>
        <v>93</v>
      </c>
      <c r="AI375" s="4">
        <f t="shared" si="2433"/>
        <v>98</v>
      </c>
      <c r="AJ375" s="4">
        <f t="shared" si="2433"/>
        <v>103</v>
      </c>
      <c r="AK375" s="4">
        <f t="shared" si="2433"/>
        <v>108</v>
      </c>
      <c r="AL375" s="4">
        <f t="shared" si="2433"/>
        <v>113</v>
      </c>
      <c r="AM375" s="4">
        <f t="shared" si="2433"/>
        <v>118</v>
      </c>
      <c r="AN375" s="4">
        <f t="shared" si="2433"/>
        <v>123</v>
      </c>
      <c r="AO375" s="4">
        <f t="shared" si="2433"/>
        <v>128</v>
      </c>
      <c r="AP375" s="4">
        <f t="shared" si="2433"/>
        <v>133</v>
      </c>
      <c r="AQ375" s="4">
        <f t="shared" si="2433"/>
        <v>138</v>
      </c>
      <c r="AR375" s="4">
        <f t="shared" si="2433"/>
        <v>143</v>
      </c>
      <c r="AS375" s="4">
        <f t="shared" si="2433"/>
        <v>148</v>
      </c>
      <c r="AT375" s="4">
        <f t="shared" si="2433"/>
        <v>153</v>
      </c>
      <c r="AU375" s="4">
        <f t="shared" si="2433"/>
        <v>158</v>
      </c>
      <c r="AV375" s="4">
        <f t="shared" si="2433"/>
        <v>163</v>
      </c>
      <c r="AW375" s="4">
        <f t="shared" si="2433"/>
        <v>168</v>
      </c>
      <c r="AX375" s="4">
        <f t="shared" si="2433"/>
        <v>173</v>
      </c>
      <c r="AY375" s="4">
        <f t="shared" si="2433"/>
        <v>178</v>
      </c>
      <c r="AZ375" s="4">
        <f t="shared" si="2433"/>
        <v>183</v>
      </c>
      <c r="BA375" s="4">
        <f t="shared" si="2433"/>
        <v>188</v>
      </c>
      <c r="BB375" s="4">
        <f t="shared" si="2433"/>
        <v>193</v>
      </c>
      <c r="BC375" s="4">
        <f t="shared" si="2433"/>
        <v>198</v>
      </c>
      <c r="BD375" s="4">
        <f t="shared" si="2433"/>
        <v>203</v>
      </c>
      <c r="BE375" s="4">
        <f t="shared" si="2433"/>
        <v>208</v>
      </c>
      <c r="BF375" s="4">
        <f t="shared" si="2433"/>
        <v>213</v>
      </c>
      <c r="BG375" s="4">
        <f t="shared" si="2433"/>
        <v>218</v>
      </c>
      <c r="BH375" s="4">
        <f t="shared" si="2433"/>
        <v>223</v>
      </c>
      <c r="BI375" s="4">
        <f t="shared" si="2433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34">C376+1</f>
        <v>8</v>
      </c>
      <c r="E376" s="4">
        <f t="shared" si="2434"/>
        <v>9</v>
      </c>
      <c r="F376" s="4">
        <f t="shared" si="2434"/>
        <v>10</v>
      </c>
      <c r="G376" s="4">
        <f t="shared" si="2434"/>
        <v>11</v>
      </c>
      <c r="H376" s="4">
        <f t="shared" si="2434"/>
        <v>12</v>
      </c>
      <c r="I376" s="4">
        <f t="shared" si="2434"/>
        <v>13</v>
      </c>
      <c r="J376" s="4">
        <f>I376+2</f>
        <v>15</v>
      </c>
      <c r="K376" s="4">
        <f t="shared" ref="K376:Q376" si="2435">J376+2</f>
        <v>17</v>
      </c>
      <c r="L376" s="4">
        <f t="shared" si="2435"/>
        <v>19</v>
      </c>
      <c r="M376" s="4">
        <f t="shared" si="2435"/>
        <v>21</v>
      </c>
      <c r="N376" s="4">
        <f t="shared" si="2435"/>
        <v>23</v>
      </c>
      <c r="O376" s="4">
        <f t="shared" si="2435"/>
        <v>25</v>
      </c>
      <c r="P376" s="4">
        <f t="shared" si="2435"/>
        <v>27</v>
      </c>
      <c r="Q376" s="4">
        <f t="shared" si="2435"/>
        <v>29</v>
      </c>
      <c r="R376" s="4">
        <f>Q376+3</f>
        <v>32</v>
      </c>
      <c r="S376" s="4">
        <f t="shared" ref="S376:W376" si="2436">R376+3</f>
        <v>35</v>
      </c>
      <c r="T376" s="4">
        <f t="shared" si="2436"/>
        <v>38</v>
      </c>
      <c r="U376" s="4">
        <f t="shared" si="2436"/>
        <v>41</v>
      </c>
      <c r="V376" s="4">
        <f t="shared" si="2436"/>
        <v>44</v>
      </c>
      <c r="W376" s="4">
        <f t="shared" si="2436"/>
        <v>47</v>
      </c>
      <c r="X376" s="4">
        <f>W376+4</f>
        <v>51</v>
      </c>
      <c r="Y376" s="4">
        <f t="shared" ref="Y376:AB376" si="2437">X376+4</f>
        <v>55</v>
      </c>
      <c r="Z376" s="4">
        <f t="shared" si="2437"/>
        <v>59</v>
      </c>
      <c r="AA376" s="4">
        <f t="shared" si="2437"/>
        <v>63</v>
      </c>
      <c r="AB376" s="4">
        <f t="shared" si="2437"/>
        <v>67</v>
      </c>
      <c r="AC376" s="4">
        <f t="shared" ref="AC376" si="2438">AB376+4</f>
        <v>71</v>
      </c>
      <c r="AD376" s="4">
        <f>AC376+5</f>
        <v>76</v>
      </c>
      <c r="AE376" s="4">
        <f t="shared" ref="AE376:BI377" si="2439">AD376+5</f>
        <v>81</v>
      </c>
      <c r="AF376" s="4">
        <f t="shared" si="2439"/>
        <v>86</v>
      </c>
      <c r="AG376" s="4">
        <f t="shared" si="2439"/>
        <v>91</v>
      </c>
      <c r="AH376" s="4">
        <f t="shared" si="2439"/>
        <v>96</v>
      </c>
      <c r="AI376" s="4">
        <f t="shared" si="2439"/>
        <v>101</v>
      </c>
      <c r="AJ376" s="4">
        <f t="shared" si="2439"/>
        <v>106</v>
      </c>
      <c r="AK376" s="4">
        <f t="shared" si="2439"/>
        <v>111</v>
      </c>
      <c r="AL376" s="4">
        <f t="shared" si="2439"/>
        <v>116</v>
      </c>
      <c r="AM376" s="4">
        <f t="shared" si="2439"/>
        <v>121</v>
      </c>
      <c r="AN376" s="4">
        <f t="shared" si="2439"/>
        <v>126</v>
      </c>
      <c r="AO376" s="4">
        <f t="shared" si="2439"/>
        <v>131</v>
      </c>
      <c r="AP376" s="4">
        <f t="shared" si="2439"/>
        <v>136</v>
      </c>
      <c r="AQ376" s="4">
        <f t="shared" si="2439"/>
        <v>141</v>
      </c>
      <c r="AR376" s="4">
        <f t="shared" si="2439"/>
        <v>146</v>
      </c>
      <c r="AS376" s="4">
        <f t="shared" si="2439"/>
        <v>151</v>
      </c>
      <c r="AT376" s="4">
        <f t="shared" si="2439"/>
        <v>156</v>
      </c>
      <c r="AU376" s="4">
        <f t="shared" si="2439"/>
        <v>161</v>
      </c>
      <c r="AV376" s="4">
        <f t="shared" si="2439"/>
        <v>166</v>
      </c>
      <c r="AW376" s="4">
        <f t="shared" si="2439"/>
        <v>171</v>
      </c>
      <c r="AX376" s="4">
        <f t="shared" si="2439"/>
        <v>176</v>
      </c>
      <c r="AY376" s="4">
        <f t="shared" si="2439"/>
        <v>181</v>
      </c>
      <c r="AZ376" s="4">
        <f t="shared" si="2439"/>
        <v>186</v>
      </c>
      <c r="BA376" s="4">
        <f t="shared" si="2439"/>
        <v>191</v>
      </c>
      <c r="BB376" s="4">
        <f t="shared" si="2439"/>
        <v>196</v>
      </c>
      <c r="BC376" s="4">
        <f t="shared" si="2439"/>
        <v>201</v>
      </c>
      <c r="BD376" s="4">
        <f t="shared" si="2439"/>
        <v>206</v>
      </c>
      <c r="BE376" s="4">
        <f t="shared" si="2439"/>
        <v>211</v>
      </c>
      <c r="BF376" s="4">
        <f t="shared" si="2439"/>
        <v>216</v>
      </c>
      <c r="BG376" s="4">
        <f t="shared" si="2439"/>
        <v>221</v>
      </c>
      <c r="BH376" s="4">
        <f t="shared" si="2439"/>
        <v>226</v>
      </c>
      <c r="BI376" s="4">
        <f t="shared" si="2439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40">C377+5</f>
        <v>310</v>
      </c>
      <c r="E377" s="4">
        <f t="shared" si="2440"/>
        <v>315</v>
      </c>
      <c r="F377" s="4">
        <f t="shared" si="2440"/>
        <v>320</v>
      </c>
      <c r="G377" s="4">
        <f t="shared" si="2440"/>
        <v>325</v>
      </c>
      <c r="H377" s="4">
        <f t="shared" si="2440"/>
        <v>330</v>
      </c>
      <c r="I377" s="4">
        <f t="shared" si="2440"/>
        <v>335</v>
      </c>
      <c r="J377" s="4">
        <f t="shared" si="2440"/>
        <v>340</v>
      </c>
      <c r="K377" s="4">
        <f t="shared" si="2440"/>
        <v>345</v>
      </c>
      <c r="L377" s="4">
        <f t="shared" si="2440"/>
        <v>350</v>
      </c>
      <c r="M377" s="4">
        <f t="shared" si="2440"/>
        <v>355</v>
      </c>
      <c r="N377" s="4">
        <f t="shared" si="2440"/>
        <v>360</v>
      </c>
      <c r="O377" s="4">
        <f t="shared" si="2440"/>
        <v>365</v>
      </c>
      <c r="P377" s="4">
        <f t="shared" si="2440"/>
        <v>370</v>
      </c>
      <c r="Q377" s="4">
        <f t="shared" si="2440"/>
        <v>375</v>
      </c>
      <c r="R377" s="4">
        <f t="shared" si="2440"/>
        <v>380</v>
      </c>
      <c r="S377" s="4">
        <f t="shared" si="2440"/>
        <v>385</v>
      </c>
      <c r="T377" s="4">
        <f t="shared" si="2440"/>
        <v>390</v>
      </c>
      <c r="U377" s="4">
        <f t="shared" si="2440"/>
        <v>395</v>
      </c>
      <c r="V377" s="4">
        <f t="shared" si="2440"/>
        <v>400</v>
      </c>
      <c r="W377" s="4">
        <f t="shared" si="2440"/>
        <v>405</v>
      </c>
      <c r="X377" s="4">
        <f t="shared" si="2440"/>
        <v>410</v>
      </c>
      <c r="Y377" s="4">
        <f t="shared" si="2440"/>
        <v>415</v>
      </c>
      <c r="Z377" s="4">
        <f t="shared" si="2440"/>
        <v>420</v>
      </c>
      <c r="AA377" s="4">
        <f t="shared" si="2440"/>
        <v>425</v>
      </c>
      <c r="AB377" s="4">
        <f t="shared" si="2440"/>
        <v>430</v>
      </c>
      <c r="AC377" s="4">
        <f t="shared" si="2440"/>
        <v>435</v>
      </c>
      <c r="AD377" s="4">
        <f t="shared" si="2440"/>
        <v>440</v>
      </c>
      <c r="AE377" s="4">
        <f t="shared" si="2439"/>
        <v>445</v>
      </c>
      <c r="AF377" s="4">
        <f t="shared" si="2439"/>
        <v>450</v>
      </c>
      <c r="AG377" s="4">
        <f t="shared" si="2439"/>
        <v>455</v>
      </c>
      <c r="AH377" s="4">
        <f t="shared" si="2439"/>
        <v>460</v>
      </c>
      <c r="AI377" s="4">
        <f t="shared" si="2439"/>
        <v>465</v>
      </c>
      <c r="AJ377" s="4">
        <f t="shared" si="2439"/>
        <v>470</v>
      </c>
      <c r="AK377" s="4">
        <f t="shared" si="2439"/>
        <v>475</v>
      </c>
      <c r="AL377" s="4">
        <f t="shared" si="2439"/>
        <v>480</v>
      </c>
      <c r="AM377" s="4">
        <f t="shared" si="2439"/>
        <v>485</v>
      </c>
      <c r="AN377" s="4">
        <f t="shared" si="2439"/>
        <v>490</v>
      </c>
      <c r="AO377" s="4">
        <f t="shared" si="2439"/>
        <v>495</v>
      </c>
      <c r="AP377" s="4">
        <f t="shared" si="2439"/>
        <v>500</v>
      </c>
      <c r="AQ377" s="4">
        <f t="shared" si="2439"/>
        <v>505</v>
      </c>
      <c r="AR377" s="4">
        <f t="shared" si="2439"/>
        <v>510</v>
      </c>
      <c r="AS377" s="4">
        <f t="shared" si="2439"/>
        <v>515</v>
      </c>
      <c r="AT377" s="4">
        <f t="shared" si="2439"/>
        <v>520</v>
      </c>
      <c r="AU377" s="4">
        <f t="shared" si="2439"/>
        <v>525</v>
      </c>
      <c r="AV377" s="4">
        <f t="shared" si="2439"/>
        <v>530</v>
      </c>
      <c r="AW377" s="4">
        <f t="shared" si="2439"/>
        <v>535</v>
      </c>
      <c r="AX377" s="4">
        <f t="shared" si="2439"/>
        <v>540</v>
      </c>
      <c r="AY377" s="4">
        <f t="shared" si="2439"/>
        <v>545</v>
      </c>
      <c r="AZ377" s="4">
        <f t="shared" si="2439"/>
        <v>550</v>
      </c>
      <c r="BA377" s="4">
        <f t="shared" si="2439"/>
        <v>555</v>
      </c>
      <c r="BB377" s="4">
        <f t="shared" si="2439"/>
        <v>560</v>
      </c>
      <c r="BC377" s="4">
        <f t="shared" si="2439"/>
        <v>565</v>
      </c>
      <c r="BD377" s="4">
        <f t="shared" si="2439"/>
        <v>570</v>
      </c>
      <c r="BE377" s="4">
        <f t="shared" si="2439"/>
        <v>575</v>
      </c>
      <c r="BF377" s="4">
        <f t="shared" si="2439"/>
        <v>580</v>
      </c>
      <c r="BG377" s="4">
        <f t="shared" si="2439"/>
        <v>585</v>
      </c>
      <c r="BH377" s="4">
        <f t="shared" si="2439"/>
        <v>590</v>
      </c>
      <c r="BI377" s="4">
        <f t="shared" si="2439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41">C378+10</f>
        <v>45</v>
      </c>
      <c r="E378" s="4">
        <f t="shared" si="2441"/>
        <v>55</v>
      </c>
      <c r="F378" s="4">
        <f t="shared" si="2441"/>
        <v>65</v>
      </c>
      <c r="G378" s="4">
        <f t="shared" si="2441"/>
        <v>75</v>
      </c>
      <c r="H378" s="4">
        <f t="shared" si="2441"/>
        <v>85</v>
      </c>
      <c r="I378" s="4">
        <f t="shared" si="2441"/>
        <v>95</v>
      </c>
      <c r="J378" s="15">
        <f t="shared" si="2441"/>
        <v>105</v>
      </c>
      <c r="K378" s="4">
        <f t="shared" si="2441"/>
        <v>115</v>
      </c>
      <c r="L378" s="4">
        <f t="shared" si="2441"/>
        <v>125</v>
      </c>
      <c r="M378" s="4">
        <f t="shared" si="2441"/>
        <v>135</v>
      </c>
      <c r="N378" s="4">
        <f t="shared" si="2441"/>
        <v>145</v>
      </c>
      <c r="O378" s="4">
        <f t="shared" si="2441"/>
        <v>155</v>
      </c>
      <c r="P378" s="4">
        <f t="shared" si="2441"/>
        <v>165</v>
      </c>
      <c r="Q378" s="4">
        <f t="shared" si="2441"/>
        <v>175</v>
      </c>
      <c r="R378" s="15">
        <f t="shared" si="2441"/>
        <v>185</v>
      </c>
      <c r="S378" s="4">
        <f t="shared" si="2441"/>
        <v>195</v>
      </c>
      <c r="T378" s="4">
        <f t="shared" si="2441"/>
        <v>205</v>
      </c>
      <c r="U378" s="4">
        <f t="shared" si="2441"/>
        <v>215</v>
      </c>
      <c r="V378" s="4">
        <f t="shared" si="2441"/>
        <v>225</v>
      </c>
      <c r="W378" s="4">
        <f t="shared" si="2441"/>
        <v>235</v>
      </c>
      <c r="X378" s="15">
        <f t="shared" si="2441"/>
        <v>245</v>
      </c>
      <c r="Y378" s="4">
        <f t="shared" si="2441"/>
        <v>255</v>
      </c>
      <c r="Z378" s="4">
        <f t="shared" si="2441"/>
        <v>265</v>
      </c>
      <c r="AA378" s="4">
        <f t="shared" si="2441"/>
        <v>275</v>
      </c>
      <c r="AB378" s="4">
        <f t="shared" si="2441"/>
        <v>285</v>
      </c>
      <c r="AC378" s="4">
        <f t="shared" si="2441"/>
        <v>295</v>
      </c>
      <c r="AD378" s="15">
        <f t="shared" si="2441"/>
        <v>305</v>
      </c>
      <c r="AE378" s="4">
        <f t="shared" si="2441"/>
        <v>315</v>
      </c>
      <c r="AF378" s="4">
        <f t="shared" si="2441"/>
        <v>325</v>
      </c>
      <c r="AG378" s="4">
        <f t="shared" si="2441"/>
        <v>335</v>
      </c>
      <c r="AH378" s="4">
        <f t="shared" si="2441"/>
        <v>345</v>
      </c>
      <c r="AI378" s="4">
        <f t="shared" si="2441"/>
        <v>355</v>
      </c>
      <c r="AJ378" s="4">
        <f t="shared" si="2441"/>
        <v>365</v>
      </c>
      <c r="AK378" s="4">
        <f t="shared" si="2441"/>
        <v>375</v>
      </c>
      <c r="AL378" s="4">
        <f t="shared" si="2441"/>
        <v>385</v>
      </c>
      <c r="AM378" s="4">
        <f t="shared" si="2441"/>
        <v>395</v>
      </c>
      <c r="AN378" s="4">
        <f t="shared" si="2441"/>
        <v>405</v>
      </c>
      <c r="AO378" s="4">
        <f t="shared" si="2441"/>
        <v>415</v>
      </c>
      <c r="AP378" s="4">
        <f t="shared" si="2441"/>
        <v>425</v>
      </c>
      <c r="AQ378" s="4">
        <f t="shared" si="2441"/>
        <v>435</v>
      </c>
      <c r="AR378" s="4">
        <f t="shared" si="2441"/>
        <v>445</v>
      </c>
      <c r="AS378" s="4">
        <f t="shared" si="2441"/>
        <v>455</v>
      </c>
      <c r="AT378" s="4">
        <f t="shared" si="2441"/>
        <v>465</v>
      </c>
      <c r="AU378" s="4">
        <f t="shared" si="2441"/>
        <v>475</v>
      </c>
      <c r="AV378" s="4">
        <f t="shared" si="2441"/>
        <v>485</v>
      </c>
      <c r="AW378" s="4">
        <f t="shared" si="2441"/>
        <v>495</v>
      </c>
      <c r="AX378" s="4">
        <f t="shared" si="2441"/>
        <v>505</v>
      </c>
      <c r="AY378" s="4">
        <f t="shared" si="2441"/>
        <v>515</v>
      </c>
      <c r="AZ378" s="4">
        <f t="shared" si="2441"/>
        <v>525</v>
      </c>
      <c r="BA378" s="4">
        <f t="shared" si="2441"/>
        <v>535</v>
      </c>
      <c r="BB378" s="4">
        <f t="shared" si="2441"/>
        <v>545</v>
      </c>
      <c r="BC378" s="4">
        <f t="shared" si="2441"/>
        <v>555</v>
      </c>
      <c r="BD378" s="4">
        <f t="shared" si="2441"/>
        <v>565</v>
      </c>
      <c r="BE378" s="4">
        <f t="shared" si="2441"/>
        <v>575</v>
      </c>
      <c r="BF378" s="4">
        <f t="shared" si="2441"/>
        <v>585</v>
      </c>
      <c r="BG378" s="4">
        <f t="shared" si="2441"/>
        <v>595</v>
      </c>
      <c r="BH378" s="4">
        <f t="shared" si="2441"/>
        <v>605</v>
      </c>
      <c r="BI378" s="4">
        <f t="shared" si="2441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42">F379+2</f>
        <v>24</v>
      </c>
      <c r="H379" s="4">
        <f>G379+1</f>
        <v>25</v>
      </c>
      <c r="I379" s="4">
        <f t="shared" ref="I379:Q379" si="2443">H379+1</f>
        <v>26</v>
      </c>
      <c r="J379" s="15">
        <f t="shared" si="2443"/>
        <v>27</v>
      </c>
      <c r="K379" s="4">
        <f t="shared" si="2443"/>
        <v>28</v>
      </c>
      <c r="L379" s="4">
        <f t="shared" si="2443"/>
        <v>29</v>
      </c>
      <c r="M379" s="4">
        <f t="shared" si="2443"/>
        <v>30</v>
      </c>
      <c r="N379" s="4">
        <f t="shared" si="2443"/>
        <v>31</v>
      </c>
      <c r="O379" s="4">
        <v>31</v>
      </c>
      <c r="P379" s="4">
        <f t="shared" si="2443"/>
        <v>32</v>
      </c>
      <c r="Q379" s="4">
        <f t="shared" si="2443"/>
        <v>33</v>
      </c>
      <c r="R379" s="15">
        <f>Q379</f>
        <v>33</v>
      </c>
      <c r="S379" s="4">
        <f t="shared" ref="S379:AE379" si="2444">R379</f>
        <v>33</v>
      </c>
      <c r="T379" s="4">
        <v>34</v>
      </c>
      <c r="U379" s="4">
        <f t="shared" si="2444"/>
        <v>34</v>
      </c>
      <c r="V379" s="4">
        <f t="shared" si="2444"/>
        <v>34</v>
      </c>
      <c r="W379" s="4">
        <v>35</v>
      </c>
      <c r="X379" s="15">
        <f t="shared" si="2444"/>
        <v>35</v>
      </c>
      <c r="Y379" s="4">
        <f t="shared" si="2444"/>
        <v>35</v>
      </c>
      <c r="Z379" s="4">
        <f t="shared" si="2444"/>
        <v>35</v>
      </c>
      <c r="AA379" s="4">
        <v>36</v>
      </c>
      <c r="AB379" s="4">
        <f t="shared" si="2444"/>
        <v>36</v>
      </c>
      <c r="AC379" s="4">
        <f t="shared" si="2444"/>
        <v>36</v>
      </c>
      <c r="AD379" s="15">
        <f t="shared" si="2444"/>
        <v>36</v>
      </c>
      <c r="AE379" s="4">
        <f t="shared" si="2444"/>
        <v>36</v>
      </c>
      <c r="AF379" s="4">
        <v>37</v>
      </c>
      <c r="AG379" s="4">
        <f t="shared" ref="AG379" si="2445">AF379</f>
        <v>37</v>
      </c>
      <c r="AH379" s="4">
        <f t="shared" ref="AH379" si="2446">AG379</f>
        <v>37</v>
      </c>
      <c r="AI379" s="4">
        <f t="shared" ref="AI379" si="2447">AH379</f>
        <v>37</v>
      </c>
      <c r="AJ379" s="4">
        <f t="shared" ref="AJ379" si="2448">AI379</f>
        <v>37</v>
      </c>
      <c r="AK379" s="4">
        <f t="shared" ref="AK379" si="2449">AJ379</f>
        <v>37</v>
      </c>
      <c r="AL379" s="4">
        <f t="shared" ref="AL379" si="2450">AK379</f>
        <v>37</v>
      </c>
      <c r="AM379" s="4">
        <v>38</v>
      </c>
      <c r="AN379" s="4">
        <f t="shared" ref="AN379" si="2451">AM379</f>
        <v>38</v>
      </c>
      <c r="AO379" s="4">
        <f t="shared" ref="AO379" si="2452">AN379</f>
        <v>38</v>
      </c>
      <c r="AP379" s="4">
        <f t="shared" ref="AP379" si="2453">AO379</f>
        <v>38</v>
      </c>
      <c r="AQ379" s="4">
        <f t="shared" ref="AQ379" si="2454">AP379</f>
        <v>38</v>
      </c>
      <c r="AR379" s="4">
        <f t="shared" ref="AR379" si="2455">AQ379</f>
        <v>38</v>
      </c>
      <c r="AS379" s="4">
        <f t="shared" ref="AS379" si="2456">AR379</f>
        <v>38</v>
      </c>
      <c r="AT379" s="4">
        <f t="shared" ref="AT379" si="2457">AS379</f>
        <v>38</v>
      </c>
      <c r="AU379" s="4">
        <f t="shared" ref="AU379" si="2458">AT379</f>
        <v>38</v>
      </c>
      <c r="AV379" s="4">
        <f t="shared" ref="AV379" si="2459">AU379</f>
        <v>38</v>
      </c>
      <c r="AW379" s="4">
        <f t="shared" ref="AW379" si="2460">AV379</f>
        <v>38</v>
      </c>
      <c r="AX379" s="4">
        <v>39</v>
      </c>
      <c r="AY379" s="4">
        <f t="shared" ref="AY379" si="2461">AX379</f>
        <v>39</v>
      </c>
      <c r="AZ379" s="4">
        <f t="shared" ref="AZ379" si="2462">AY379</f>
        <v>39</v>
      </c>
      <c r="BA379" s="4">
        <f t="shared" ref="BA379" si="2463">AZ379</f>
        <v>39</v>
      </c>
      <c r="BB379" s="4">
        <f t="shared" ref="BB379" si="2464">BA379</f>
        <v>39</v>
      </c>
      <c r="BC379" s="4">
        <f t="shared" ref="BC379" si="2465">BB379</f>
        <v>39</v>
      </c>
      <c r="BD379" s="4">
        <f t="shared" ref="BD379" si="2466">BC379</f>
        <v>39</v>
      </c>
      <c r="BE379" s="4">
        <f t="shared" ref="BE379" si="2467">BD379</f>
        <v>39</v>
      </c>
      <c r="BF379" s="4">
        <f t="shared" ref="BF379" si="2468">BE379</f>
        <v>39</v>
      </c>
      <c r="BG379" s="4">
        <f t="shared" ref="BG379" si="2469">BF379</f>
        <v>39</v>
      </c>
      <c r="BH379" s="4">
        <f t="shared" ref="BH379" si="2470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71">C382+2</f>
        <v>14</v>
      </c>
      <c r="E382" s="4">
        <f t="shared" si="2471"/>
        <v>16</v>
      </c>
      <c r="F382" s="4">
        <f t="shared" si="2471"/>
        <v>18</v>
      </c>
      <c r="G382" s="4">
        <f t="shared" si="2471"/>
        <v>20</v>
      </c>
      <c r="H382" s="4">
        <f t="shared" si="2471"/>
        <v>22</v>
      </c>
      <c r="I382" s="4">
        <f t="shared" si="2471"/>
        <v>24</v>
      </c>
      <c r="J382" s="15">
        <f>I382+4</f>
        <v>28</v>
      </c>
      <c r="K382" s="4">
        <f t="shared" ref="K382:Q382" si="2472">J382+4</f>
        <v>32</v>
      </c>
      <c r="L382" s="4">
        <f t="shared" si="2472"/>
        <v>36</v>
      </c>
      <c r="M382" s="4">
        <f t="shared" si="2472"/>
        <v>40</v>
      </c>
      <c r="N382" s="4">
        <f t="shared" si="2472"/>
        <v>44</v>
      </c>
      <c r="O382" s="4">
        <f t="shared" si="2472"/>
        <v>48</v>
      </c>
      <c r="P382" s="4">
        <f t="shared" si="2472"/>
        <v>52</v>
      </c>
      <c r="Q382" s="4">
        <f t="shared" si="2472"/>
        <v>56</v>
      </c>
      <c r="R382" s="15">
        <f>Q382+9</f>
        <v>65</v>
      </c>
      <c r="S382" s="4">
        <f t="shared" ref="S382:W382" si="2473">R382+9</f>
        <v>74</v>
      </c>
      <c r="T382" s="4">
        <f t="shared" si="2473"/>
        <v>83</v>
      </c>
      <c r="U382" s="4">
        <f t="shared" si="2473"/>
        <v>92</v>
      </c>
      <c r="V382" s="4">
        <f t="shared" si="2473"/>
        <v>101</v>
      </c>
      <c r="W382" s="4">
        <f t="shared" si="2473"/>
        <v>110</v>
      </c>
      <c r="X382" s="15">
        <f>W382+14</f>
        <v>124</v>
      </c>
      <c r="Y382" s="4">
        <f t="shared" ref="Y382:AC382" si="2474">X382+14</f>
        <v>138</v>
      </c>
      <c r="Z382" s="4">
        <f t="shared" si="2474"/>
        <v>152</v>
      </c>
      <c r="AA382" s="4">
        <f t="shared" si="2474"/>
        <v>166</v>
      </c>
      <c r="AB382" s="4">
        <f t="shared" si="2474"/>
        <v>180</v>
      </c>
      <c r="AC382" s="4">
        <f t="shared" si="2474"/>
        <v>194</v>
      </c>
      <c r="AD382" s="15">
        <f>AC382+19</f>
        <v>213</v>
      </c>
      <c r="AE382" s="4">
        <f t="shared" ref="AE382:BI382" si="2475">AD382+19</f>
        <v>232</v>
      </c>
      <c r="AF382" s="4">
        <f t="shared" si="2475"/>
        <v>251</v>
      </c>
      <c r="AG382" s="4">
        <f t="shared" si="2475"/>
        <v>270</v>
      </c>
      <c r="AH382" s="4">
        <f t="shared" si="2475"/>
        <v>289</v>
      </c>
      <c r="AI382" s="4">
        <f t="shared" si="2475"/>
        <v>308</v>
      </c>
      <c r="AJ382" s="4">
        <f t="shared" si="2475"/>
        <v>327</v>
      </c>
      <c r="AK382" s="4">
        <f t="shared" si="2475"/>
        <v>346</v>
      </c>
      <c r="AL382" s="4">
        <f t="shared" si="2475"/>
        <v>365</v>
      </c>
      <c r="AM382" s="4">
        <f t="shared" si="2475"/>
        <v>384</v>
      </c>
      <c r="AN382" s="4">
        <f t="shared" si="2475"/>
        <v>403</v>
      </c>
      <c r="AO382" s="4">
        <f t="shared" si="2475"/>
        <v>422</v>
      </c>
      <c r="AP382" s="4">
        <f t="shared" si="2475"/>
        <v>441</v>
      </c>
      <c r="AQ382" s="4">
        <f t="shared" si="2475"/>
        <v>460</v>
      </c>
      <c r="AR382" s="4">
        <f t="shared" si="2475"/>
        <v>479</v>
      </c>
      <c r="AS382" s="4">
        <f t="shared" si="2475"/>
        <v>498</v>
      </c>
      <c r="AT382" s="4">
        <f t="shared" si="2475"/>
        <v>517</v>
      </c>
      <c r="AU382" s="4">
        <f t="shared" si="2475"/>
        <v>536</v>
      </c>
      <c r="AV382" s="4">
        <f t="shared" si="2475"/>
        <v>555</v>
      </c>
      <c r="AW382" s="4">
        <f t="shared" si="2475"/>
        <v>574</v>
      </c>
      <c r="AX382" s="4">
        <f t="shared" si="2475"/>
        <v>593</v>
      </c>
      <c r="AY382" s="4">
        <f t="shared" si="2475"/>
        <v>612</v>
      </c>
      <c r="AZ382" s="4">
        <f t="shared" si="2475"/>
        <v>631</v>
      </c>
      <c r="BA382" s="4">
        <f t="shared" si="2475"/>
        <v>650</v>
      </c>
      <c r="BB382" s="4">
        <f t="shared" si="2475"/>
        <v>669</v>
      </c>
      <c r="BC382" s="4">
        <f t="shared" si="2475"/>
        <v>688</v>
      </c>
      <c r="BD382" s="4">
        <f t="shared" si="2475"/>
        <v>707</v>
      </c>
      <c r="BE382" s="4">
        <f t="shared" si="2475"/>
        <v>726</v>
      </c>
      <c r="BF382" s="4">
        <f t="shared" si="2475"/>
        <v>745</v>
      </c>
      <c r="BG382" s="4">
        <f t="shared" si="2475"/>
        <v>764</v>
      </c>
      <c r="BH382" s="4">
        <f t="shared" si="2475"/>
        <v>783</v>
      </c>
      <c r="BI382" s="4">
        <f t="shared" si="2475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76">C383+3</f>
        <v>18</v>
      </c>
      <c r="E383" s="4">
        <f t="shared" si="2476"/>
        <v>21</v>
      </c>
      <c r="F383" s="4">
        <f t="shared" si="2476"/>
        <v>24</v>
      </c>
      <c r="G383" s="4">
        <f t="shared" si="2476"/>
        <v>27</v>
      </c>
      <c r="H383" s="4">
        <f t="shared" si="2476"/>
        <v>30</v>
      </c>
      <c r="I383" s="4">
        <f t="shared" si="2476"/>
        <v>33</v>
      </c>
      <c r="J383" s="15">
        <f>I383+5</f>
        <v>38</v>
      </c>
      <c r="K383" s="4">
        <f t="shared" ref="K383:Q383" si="2477">J383+5</f>
        <v>43</v>
      </c>
      <c r="L383" s="4">
        <f t="shared" si="2477"/>
        <v>48</v>
      </c>
      <c r="M383" s="4">
        <f t="shared" si="2477"/>
        <v>53</v>
      </c>
      <c r="N383" s="4">
        <f t="shared" si="2477"/>
        <v>58</v>
      </c>
      <c r="O383" s="4">
        <f t="shared" si="2477"/>
        <v>63</v>
      </c>
      <c r="P383" s="4">
        <f t="shared" si="2477"/>
        <v>68</v>
      </c>
      <c r="Q383" s="4">
        <f t="shared" si="2477"/>
        <v>73</v>
      </c>
      <c r="R383" s="15">
        <f>Q383+10</f>
        <v>83</v>
      </c>
      <c r="S383" s="4">
        <f t="shared" ref="S383:W383" si="2478">R383+10</f>
        <v>93</v>
      </c>
      <c r="T383" s="4">
        <f t="shared" si="2478"/>
        <v>103</v>
      </c>
      <c r="U383" s="4">
        <f t="shared" si="2478"/>
        <v>113</v>
      </c>
      <c r="V383" s="4">
        <f t="shared" si="2478"/>
        <v>123</v>
      </c>
      <c r="W383" s="4">
        <f t="shared" si="2478"/>
        <v>133</v>
      </c>
      <c r="X383" s="15">
        <f>W383+15</f>
        <v>148</v>
      </c>
      <c r="Y383" s="4">
        <f t="shared" ref="Y383:AC383" si="2479">X383+15</f>
        <v>163</v>
      </c>
      <c r="Z383" s="4">
        <f t="shared" si="2479"/>
        <v>178</v>
      </c>
      <c r="AA383" s="4">
        <f t="shared" si="2479"/>
        <v>193</v>
      </c>
      <c r="AB383" s="4">
        <f t="shared" si="2479"/>
        <v>208</v>
      </c>
      <c r="AC383" s="4">
        <f t="shared" si="2479"/>
        <v>223</v>
      </c>
      <c r="AD383" s="15">
        <f>AC383+20</f>
        <v>243</v>
      </c>
      <c r="AE383" s="4">
        <f t="shared" ref="AE383:BI383" si="2480">AD383+20</f>
        <v>263</v>
      </c>
      <c r="AF383" s="4">
        <f t="shared" si="2480"/>
        <v>283</v>
      </c>
      <c r="AG383" s="4">
        <f t="shared" si="2480"/>
        <v>303</v>
      </c>
      <c r="AH383" s="4">
        <f t="shared" si="2480"/>
        <v>323</v>
      </c>
      <c r="AI383" s="4">
        <f t="shared" si="2480"/>
        <v>343</v>
      </c>
      <c r="AJ383" s="4">
        <f t="shared" si="2480"/>
        <v>363</v>
      </c>
      <c r="AK383" s="4">
        <f t="shared" si="2480"/>
        <v>383</v>
      </c>
      <c r="AL383" s="4">
        <f t="shared" si="2480"/>
        <v>403</v>
      </c>
      <c r="AM383" s="4">
        <f t="shared" si="2480"/>
        <v>423</v>
      </c>
      <c r="AN383" s="4">
        <f t="shared" si="2480"/>
        <v>443</v>
      </c>
      <c r="AO383" s="4">
        <f t="shared" si="2480"/>
        <v>463</v>
      </c>
      <c r="AP383" s="4">
        <f t="shared" si="2480"/>
        <v>483</v>
      </c>
      <c r="AQ383" s="4">
        <f t="shared" si="2480"/>
        <v>503</v>
      </c>
      <c r="AR383" s="4">
        <f t="shared" si="2480"/>
        <v>523</v>
      </c>
      <c r="AS383" s="4">
        <f t="shared" si="2480"/>
        <v>543</v>
      </c>
      <c r="AT383" s="4">
        <f t="shared" si="2480"/>
        <v>563</v>
      </c>
      <c r="AU383" s="4">
        <f t="shared" si="2480"/>
        <v>583</v>
      </c>
      <c r="AV383" s="4">
        <f t="shared" si="2480"/>
        <v>603</v>
      </c>
      <c r="AW383" s="4">
        <f t="shared" si="2480"/>
        <v>623</v>
      </c>
      <c r="AX383" s="4">
        <f t="shared" si="2480"/>
        <v>643</v>
      </c>
      <c r="AY383" s="4">
        <f t="shared" si="2480"/>
        <v>663</v>
      </c>
      <c r="AZ383" s="4">
        <f t="shared" si="2480"/>
        <v>683</v>
      </c>
      <c r="BA383" s="4">
        <f t="shared" si="2480"/>
        <v>703</v>
      </c>
      <c r="BB383" s="4">
        <f t="shared" si="2480"/>
        <v>723</v>
      </c>
      <c r="BC383" s="4">
        <f t="shared" si="2480"/>
        <v>743</v>
      </c>
      <c r="BD383" s="4">
        <f t="shared" si="2480"/>
        <v>763</v>
      </c>
      <c r="BE383" s="4">
        <f t="shared" si="2480"/>
        <v>783</v>
      </c>
      <c r="BF383" s="4">
        <f t="shared" si="2480"/>
        <v>803</v>
      </c>
      <c r="BG383" s="4">
        <f t="shared" si="2480"/>
        <v>823</v>
      </c>
      <c r="BH383" s="4">
        <f t="shared" si="2480"/>
        <v>843</v>
      </c>
      <c r="BI383" s="4">
        <f t="shared" si="2480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81">C384+2</f>
        <v>104</v>
      </c>
      <c r="E384" s="4">
        <f t="shared" si="2481"/>
        <v>106</v>
      </c>
      <c r="F384" s="4">
        <f t="shared" si="2481"/>
        <v>108</v>
      </c>
      <c r="G384" s="4">
        <f t="shared" si="2481"/>
        <v>110</v>
      </c>
      <c r="H384" s="4">
        <f t="shared" si="2481"/>
        <v>112</v>
      </c>
      <c r="I384" s="4">
        <f t="shared" si="2481"/>
        <v>114</v>
      </c>
      <c r="J384" s="15">
        <f>I384+5</f>
        <v>119</v>
      </c>
      <c r="K384" s="4">
        <f t="shared" ref="K384:Q384" si="2482">J384+5</f>
        <v>124</v>
      </c>
      <c r="L384" s="4">
        <f t="shared" si="2482"/>
        <v>129</v>
      </c>
      <c r="M384" s="4">
        <f t="shared" si="2482"/>
        <v>134</v>
      </c>
      <c r="N384" s="4">
        <f t="shared" si="2482"/>
        <v>139</v>
      </c>
      <c r="O384" s="4">
        <f t="shared" si="2482"/>
        <v>144</v>
      </c>
      <c r="P384" s="4">
        <f t="shared" si="2482"/>
        <v>149</v>
      </c>
      <c r="Q384" s="4">
        <f t="shared" si="2482"/>
        <v>154</v>
      </c>
      <c r="R384" s="15">
        <f>Q384+8</f>
        <v>162</v>
      </c>
      <c r="S384" s="4">
        <f t="shared" ref="S384:W384" si="2483">R384+8</f>
        <v>170</v>
      </c>
      <c r="T384" s="4">
        <f t="shared" si="2483"/>
        <v>178</v>
      </c>
      <c r="U384" s="4">
        <f t="shared" si="2483"/>
        <v>186</v>
      </c>
      <c r="V384" s="4">
        <f t="shared" si="2483"/>
        <v>194</v>
      </c>
      <c r="W384" s="4">
        <f t="shared" si="2483"/>
        <v>202</v>
      </c>
      <c r="X384" s="15">
        <f>W384+11</f>
        <v>213</v>
      </c>
      <c r="Y384" s="4">
        <f t="shared" ref="Y384:AC384" si="2484">X384+11</f>
        <v>224</v>
      </c>
      <c r="Z384" s="4">
        <f t="shared" si="2484"/>
        <v>235</v>
      </c>
      <c r="AA384" s="4">
        <f t="shared" si="2484"/>
        <v>246</v>
      </c>
      <c r="AB384" s="4">
        <f t="shared" si="2484"/>
        <v>257</v>
      </c>
      <c r="AC384" s="4">
        <f t="shared" si="2484"/>
        <v>268</v>
      </c>
      <c r="AD384" s="15">
        <f>AC384+14</f>
        <v>282</v>
      </c>
      <c r="AE384" s="4">
        <f t="shared" ref="AE384:BI384" si="2485">AD384+14</f>
        <v>296</v>
      </c>
      <c r="AF384" s="4">
        <f t="shared" si="2485"/>
        <v>310</v>
      </c>
      <c r="AG384" s="4">
        <f t="shared" si="2485"/>
        <v>324</v>
      </c>
      <c r="AH384" s="4">
        <f t="shared" si="2485"/>
        <v>338</v>
      </c>
      <c r="AI384" s="4">
        <f t="shared" si="2485"/>
        <v>352</v>
      </c>
      <c r="AJ384" s="4">
        <f t="shared" si="2485"/>
        <v>366</v>
      </c>
      <c r="AK384" s="4">
        <f t="shared" si="2485"/>
        <v>380</v>
      </c>
      <c r="AL384" s="4">
        <f t="shared" si="2485"/>
        <v>394</v>
      </c>
      <c r="AM384" s="4">
        <f t="shared" si="2485"/>
        <v>408</v>
      </c>
      <c r="AN384" s="4">
        <f t="shared" si="2485"/>
        <v>422</v>
      </c>
      <c r="AO384" s="4">
        <f t="shared" si="2485"/>
        <v>436</v>
      </c>
      <c r="AP384" s="4">
        <f t="shared" si="2485"/>
        <v>450</v>
      </c>
      <c r="AQ384" s="4">
        <f t="shared" si="2485"/>
        <v>464</v>
      </c>
      <c r="AR384" s="4">
        <f t="shared" si="2485"/>
        <v>478</v>
      </c>
      <c r="AS384" s="4">
        <f t="shared" si="2485"/>
        <v>492</v>
      </c>
      <c r="AT384" s="4">
        <f t="shared" si="2485"/>
        <v>506</v>
      </c>
      <c r="AU384" s="4">
        <f t="shared" si="2485"/>
        <v>520</v>
      </c>
      <c r="AV384" s="4">
        <f t="shared" si="2485"/>
        <v>534</v>
      </c>
      <c r="AW384" s="4">
        <f t="shared" si="2485"/>
        <v>548</v>
      </c>
      <c r="AX384" s="4">
        <f t="shared" si="2485"/>
        <v>562</v>
      </c>
      <c r="AY384" s="4">
        <f t="shared" si="2485"/>
        <v>576</v>
      </c>
      <c r="AZ384" s="4">
        <f t="shared" si="2485"/>
        <v>590</v>
      </c>
      <c r="BA384" s="4">
        <f t="shared" si="2485"/>
        <v>604</v>
      </c>
      <c r="BB384" s="4">
        <f t="shared" si="2485"/>
        <v>618</v>
      </c>
      <c r="BC384" s="4">
        <f t="shared" si="2485"/>
        <v>632</v>
      </c>
      <c r="BD384" s="4">
        <f t="shared" si="2485"/>
        <v>646</v>
      </c>
      <c r="BE384" s="4">
        <f t="shared" si="2485"/>
        <v>660</v>
      </c>
      <c r="BF384" s="4">
        <f t="shared" si="2485"/>
        <v>674</v>
      </c>
      <c r="BG384" s="4">
        <f t="shared" si="2485"/>
        <v>688</v>
      </c>
      <c r="BH384" s="4">
        <f t="shared" si="2485"/>
        <v>702</v>
      </c>
      <c r="BI384" s="4">
        <f t="shared" si="2485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486">J385+11</f>
        <v>207</v>
      </c>
      <c r="L385" s="4">
        <f t="shared" si="2486"/>
        <v>218</v>
      </c>
      <c r="M385" s="4">
        <f t="shared" si="2486"/>
        <v>229</v>
      </c>
      <c r="N385" s="4">
        <f t="shared" si="2486"/>
        <v>240</v>
      </c>
      <c r="O385" s="4">
        <f t="shared" si="2486"/>
        <v>251</v>
      </c>
      <c r="P385" s="4">
        <f t="shared" si="2486"/>
        <v>262</v>
      </c>
      <c r="Q385" s="4">
        <f t="shared" si="2486"/>
        <v>273</v>
      </c>
      <c r="R385" s="15">
        <f>Q385+17</f>
        <v>290</v>
      </c>
      <c r="S385" s="4">
        <f t="shared" ref="S385:W385" si="2487">R385+17</f>
        <v>307</v>
      </c>
      <c r="T385" s="4">
        <f t="shared" si="2487"/>
        <v>324</v>
      </c>
      <c r="U385" s="4">
        <f t="shared" si="2487"/>
        <v>341</v>
      </c>
      <c r="V385" s="4">
        <f t="shared" si="2487"/>
        <v>358</v>
      </c>
      <c r="W385" s="4">
        <f t="shared" si="2487"/>
        <v>375</v>
      </c>
      <c r="X385" s="15">
        <f>W385+23</f>
        <v>398</v>
      </c>
      <c r="Y385" s="4">
        <f t="shared" ref="Y385:AC385" si="2488">X385+23</f>
        <v>421</v>
      </c>
      <c r="Z385" s="4">
        <f t="shared" si="2488"/>
        <v>444</v>
      </c>
      <c r="AA385" s="4">
        <f t="shared" si="2488"/>
        <v>467</v>
      </c>
      <c r="AB385" s="4">
        <f t="shared" si="2488"/>
        <v>490</v>
      </c>
      <c r="AC385" s="4">
        <f t="shared" si="2488"/>
        <v>513</v>
      </c>
      <c r="AD385" s="15">
        <f>AC385+29</f>
        <v>542</v>
      </c>
      <c r="AE385" s="4">
        <f t="shared" ref="AE385:BI385" si="2489">AD385+29</f>
        <v>571</v>
      </c>
      <c r="AF385" s="4">
        <f t="shared" si="2489"/>
        <v>600</v>
      </c>
      <c r="AG385" s="4">
        <f t="shared" si="2489"/>
        <v>629</v>
      </c>
      <c r="AH385" s="4">
        <f t="shared" si="2489"/>
        <v>658</v>
      </c>
      <c r="AI385" s="4">
        <f t="shared" si="2489"/>
        <v>687</v>
      </c>
      <c r="AJ385" s="4">
        <f t="shared" si="2489"/>
        <v>716</v>
      </c>
      <c r="AK385" s="4">
        <f t="shared" si="2489"/>
        <v>745</v>
      </c>
      <c r="AL385" s="4">
        <f t="shared" si="2489"/>
        <v>774</v>
      </c>
      <c r="AM385" s="4">
        <f t="shared" si="2489"/>
        <v>803</v>
      </c>
      <c r="AN385" s="4">
        <f t="shared" si="2489"/>
        <v>832</v>
      </c>
      <c r="AO385" s="4">
        <f t="shared" si="2489"/>
        <v>861</v>
      </c>
      <c r="AP385" s="4">
        <f t="shared" si="2489"/>
        <v>890</v>
      </c>
      <c r="AQ385" s="4">
        <f t="shared" si="2489"/>
        <v>919</v>
      </c>
      <c r="AR385" s="4">
        <f t="shared" si="2489"/>
        <v>948</v>
      </c>
      <c r="AS385" s="4">
        <f t="shared" si="2489"/>
        <v>977</v>
      </c>
      <c r="AT385" s="4">
        <f t="shared" si="2489"/>
        <v>1006</v>
      </c>
      <c r="AU385" s="4">
        <f t="shared" si="2489"/>
        <v>1035</v>
      </c>
      <c r="AV385" s="4">
        <f t="shared" si="2489"/>
        <v>1064</v>
      </c>
      <c r="AW385" s="4">
        <f t="shared" si="2489"/>
        <v>1093</v>
      </c>
      <c r="AX385" s="4">
        <f t="shared" si="2489"/>
        <v>1122</v>
      </c>
      <c r="AY385" s="4">
        <f t="shared" si="2489"/>
        <v>1151</v>
      </c>
      <c r="AZ385" s="4">
        <f t="shared" si="2489"/>
        <v>1180</v>
      </c>
      <c r="BA385" s="4">
        <f t="shared" si="2489"/>
        <v>1209</v>
      </c>
      <c r="BB385" s="4">
        <f t="shared" si="2489"/>
        <v>1238</v>
      </c>
      <c r="BC385" s="4">
        <f t="shared" si="2489"/>
        <v>1267</v>
      </c>
      <c r="BD385" s="4">
        <f t="shared" si="2489"/>
        <v>1296</v>
      </c>
      <c r="BE385" s="4">
        <f t="shared" si="2489"/>
        <v>1325</v>
      </c>
      <c r="BF385" s="4">
        <f t="shared" si="2489"/>
        <v>1354</v>
      </c>
      <c r="BG385" s="4">
        <f t="shared" si="2489"/>
        <v>1383</v>
      </c>
      <c r="BH385" s="4">
        <f t="shared" si="2489"/>
        <v>1412</v>
      </c>
      <c r="BI385" s="4">
        <f t="shared" si="2489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490">C389-0.1</f>
        <v>3.1999999999999997</v>
      </c>
      <c r="E389" s="4">
        <f t="shared" si="2490"/>
        <v>3.0999999999999996</v>
      </c>
      <c r="F389" s="4">
        <f t="shared" si="2490"/>
        <v>2.9999999999999996</v>
      </c>
      <c r="G389" s="4">
        <f t="shared" si="2490"/>
        <v>2.8999999999999995</v>
      </c>
      <c r="H389" s="4">
        <f t="shared" si="2490"/>
        <v>2.7999999999999994</v>
      </c>
      <c r="I389" s="4">
        <f t="shared" si="2490"/>
        <v>2.6999999999999993</v>
      </c>
      <c r="J389" s="15">
        <f t="shared" si="2490"/>
        <v>2.5999999999999992</v>
      </c>
      <c r="K389" s="4">
        <f t="shared" si="2490"/>
        <v>2.4999999999999991</v>
      </c>
      <c r="L389" s="4">
        <f t="shared" si="2490"/>
        <v>2.399999999999999</v>
      </c>
      <c r="M389" s="4">
        <f t="shared" si="2490"/>
        <v>2.2999999999999989</v>
      </c>
      <c r="N389" s="4">
        <f t="shared" si="2490"/>
        <v>2.1999999999999988</v>
      </c>
      <c r="O389" s="4">
        <f t="shared" si="2490"/>
        <v>2.0999999999999988</v>
      </c>
      <c r="P389" s="4">
        <f t="shared" si="2490"/>
        <v>1.9999999999999987</v>
      </c>
      <c r="Q389" s="4">
        <f t="shared" si="2490"/>
        <v>1.8999999999999986</v>
      </c>
      <c r="R389" s="15">
        <f t="shared" si="2490"/>
        <v>1.7999999999999985</v>
      </c>
      <c r="S389" s="4">
        <f t="shared" si="2490"/>
        <v>1.6999999999999984</v>
      </c>
      <c r="T389" s="4">
        <f t="shared" si="2490"/>
        <v>1.5999999999999983</v>
      </c>
      <c r="U389" s="4">
        <f t="shared" si="2490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491">C390+2</f>
        <v>9</v>
      </c>
      <c r="E390" s="4">
        <f t="shared" si="2491"/>
        <v>11</v>
      </c>
      <c r="F390" s="4">
        <f t="shared" si="2491"/>
        <v>13</v>
      </c>
      <c r="G390" s="4">
        <f t="shared" si="2491"/>
        <v>15</v>
      </c>
      <c r="H390" s="4">
        <f t="shared" si="2491"/>
        <v>17</v>
      </c>
      <c r="I390" s="4">
        <f t="shared" si="2491"/>
        <v>19</v>
      </c>
      <c r="J390" s="15">
        <f t="shared" si="2491"/>
        <v>21</v>
      </c>
      <c r="K390" s="4">
        <f t="shared" si="2491"/>
        <v>23</v>
      </c>
      <c r="L390" s="4">
        <f t="shared" si="2491"/>
        <v>25</v>
      </c>
      <c r="M390" s="4">
        <f t="shared" si="2491"/>
        <v>27</v>
      </c>
      <c r="N390" s="4">
        <f t="shared" si="2491"/>
        <v>29</v>
      </c>
      <c r="O390" s="4">
        <f t="shared" si="2491"/>
        <v>31</v>
      </c>
      <c r="P390" s="4">
        <f t="shared" si="2491"/>
        <v>33</v>
      </c>
      <c r="Q390" s="4">
        <f t="shared" si="2491"/>
        <v>35</v>
      </c>
      <c r="R390" s="15">
        <f t="shared" si="2491"/>
        <v>37</v>
      </c>
      <c r="S390" s="4">
        <f t="shared" si="2491"/>
        <v>39</v>
      </c>
      <c r="T390" s="4">
        <f t="shared" si="2491"/>
        <v>41</v>
      </c>
      <c r="U390" s="4">
        <f t="shared" si="2491"/>
        <v>43</v>
      </c>
      <c r="V390" s="4">
        <f t="shared" si="2491"/>
        <v>45</v>
      </c>
      <c r="W390" s="4">
        <f t="shared" si="2491"/>
        <v>47</v>
      </c>
      <c r="X390" s="15">
        <f t="shared" si="2491"/>
        <v>49</v>
      </c>
      <c r="Y390" s="4">
        <f t="shared" si="2491"/>
        <v>51</v>
      </c>
      <c r="Z390" s="4">
        <f t="shared" si="2491"/>
        <v>53</v>
      </c>
      <c r="AA390" s="4">
        <f t="shared" si="2491"/>
        <v>55</v>
      </c>
      <c r="AB390" s="4">
        <f t="shared" si="2491"/>
        <v>57</v>
      </c>
      <c r="AC390" s="4">
        <f t="shared" si="2491"/>
        <v>59</v>
      </c>
      <c r="AD390" s="15">
        <f t="shared" si="2491"/>
        <v>61</v>
      </c>
      <c r="AE390" s="4">
        <f t="shared" si="2491"/>
        <v>63</v>
      </c>
      <c r="AF390" s="4">
        <f t="shared" si="2491"/>
        <v>65</v>
      </c>
      <c r="AG390" s="4">
        <f>AF390</f>
        <v>65</v>
      </c>
      <c r="AH390" s="4">
        <f t="shared" ref="AH390:BI390" si="2492">AG390</f>
        <v>65</v>
      </c>
      <c r="AI390" s="4">
        <f t="shared" si="2492"/>
        <v>65</v>
      </c>
      <c r="AJ390" s="4">
        <f t="shared" si="2492"/>
        <v>65</v>
      </c>
      <c r="AK390" s="4">
        <f t="shared" si="2492"/>
        <v>65</v>
      </c>
      <c r="AL390" s="4">
        <f t="shared" si="2492"/>
        <v>65</v>
      </c>
      <c r="AM390" s="4">
        <f t="shared" si="2492"/>
        <v>65</v>
      </c>
      <c r="AN390" s="4">
        <f t="shared" si="2492"/>
        <v>65</v>
      </c>
      <c r="AO390" s="4">
        <f t="shared" si="2492"/>
        <v>65</v>
      </c>
      <c r="AP390" s="4">
        <f t="shared" si="2492"/>
        <v>65</v>
      </c>
      <c r="AQ390" s="4">
        <f t="shared" si="2492"/>
        <v>65</v>
      </c>
      <c r="AR390" s="4">
        <f t="shared" si="2492"/>
        <v>65</v>
      </c>
      <c r="AS390" s="4">
        <f t="shared" si="2492"/>
        <v>65</v>
      </c>
      <c r="AT390" s="4">
        <f t="shared" si="2492"/>
        <v>65</v>
      </c>
      <c r="AU390" s="4">
        <f t="shared" si="2492"/>
        <v>65</v>
      </c>
      <c r="AV390" s="4">
        <f t="shared" si="2492"/>
        <v>65</v>
      </c>
      <c r="AW390" s="4">
        <f t="shared" si="2492"/>
        <v>65</v>
      </c>
      <c r="AX390" s="4">
        <f t="shared" si="2492"/>
        <v>65</v>
      </c>
      <c r="AY390" s="4">
        <f t="shared" si="2492"/>
        <v>65</v>
      </c>
      <c r="AZ390" s="4">
        <f t="shared" si="2492"/>
        <v>65</v>
      </c>
      <c r="BA390" s="4">
        <f t="shared" si="2492"/>
        <v>65</v>
      </c>
      <c r="BB390" s="4">
        <f t="shared" si="2492"/>
        <v>65</v>
      </c>
      <c r="BC390" s="4">
        <f t="shared" si="2492"/>
        <v>65</v>
      </c>
      <c r="BD390" s="4">
        <f t="shared" si="2492"/>
        <v>65</v>
      </c>
      <c r="BE390" s="4">
        <f t="shared" si="2492"/>
        <v>65</v>
      </c>
      <c r="BF390" s="4">
        <f t="shared" si="2492"/>
        <v>65</v>
      </c>
      <c r="BG390" s="4">
        <f t="shared" si="2492"/>
        <v>65</v>
      </c>
      <c r="BH390" s="4">
        <f t="shared" si="2492"/>
        <v>65</v>
      </c>
      <c r="BI390" s="4">
        <f t="shared" si="2492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493">C391+8</f>
        <v>24</v>
      </c>
      <c r="E391" s="4">
        <f t="shared" si="2493"/>
        <v>32</v>
      </c>
      <c r="F391" s="4">
        <f t="shared" si="2493"/>
        <v>40</v>
      </c>
      <c r="G391" s="4">
        <f t="shared" si="2493"/>
        <v>48</v>
      </c>
      <c r="H391" s="4">
        <f t="shared" si="2493"/>
        <v>56</v>
      </c>
      <c r="I391" s="4">
        <f t="shared" si="2493"/>
        <v>64</v>
      </c>
      <c r="J391" s="15">
        <f t="shared" si="2493"/>
        <v>72</v>
      </c>
      <c r="K391">
        <f t="shared" si="2493"/>
        <v>80</v>
      </c>
      <c r="L391" s="4">
        <f t="shared" si="2493"/>
        <v>88</v>
      </c>
      <c r="M391" s="4">
        <f t="shared" si="2493"/>
        <v>96</v>
      </c>
      <c r="N391" s="4">
        <f t="shared" si="2493"/>
        <v>104</v>
      </c>
      <c r="O391" s="4">
        <f t="shared" si="2493"/>
        <v>112</v>
      </c>
      <c r="P391" s="4">
        <f t="shared" si="2493"/>
        <v>120</v>
      </c>
      <c r="Q391" s="4">
        <f t="shared" si="2493"/>
        <v>128</v>
      </c>
      <c r="R391" s="15">
        <f t="shared" si="2493"/>
        <v>136</v>
      </c>
      <c r="S391" s="4">
        <f t="shared" si="2493"/>
        <v>144</v>
      </c>
      <c r="T391" s="4">
        <f t="shared" si="2493"/>
        <v>152</v>
      </c>
      <c r="U391">
        <f t="shared" si="2493"/>
        <v>160</v>
      </c>
      <c r="V391" s="4">
        <f t="shared" si="2493"/>
        <v>168</v>
      </c>
      <c r="W391" s="4">
        <f t="shared" si="2493"/>
        <v>176</v>
      </c>
      <c r="X391" s="15">
        <f t="shared" si="2493"/>
        <v>184</v>
      </c>
      <c r="Y391" s="4">
        <f t="shared" si="2493"/>
        <v>192</v>
      </c>
      <c r="Z391" s="4">
        <f t="shared" si="2493"/>
        <v>200</v>
      </c>
      <c r="AA391" s="4">
        <f t="shared" si="2493"/>
        <v>208</v>
      </c>
      <c r="AB391" s="4">
        <f t="shared" si="2493"/>
        <v>216</v>
      </c>
      <c r="AC391" s="4">
        <f t="shared" si="2493"/>
        <v>224</v>
      </c>
      <c r="AD391" s="15">
        <f t="shared" si="2493"/>
        <v>232</v>
      </c>
      <c r="AE391">
        <f t="shared" si="2493"/>
        <v>240</v>
      </c>
      <c r="AF391" s="4">
        <f t="shared" si="2493"/>
        <v>248</v>
      </c>
      <c r="AG391" s="4">
        <f t="shared" si="2493"/>
        <v>256</v>
      </c>
      <c r="AH391" s="4">
        <f t="shared" si="2493"/>
        <v>264</v>
      </c>
      <c r="AI391" s="4">
        <f t="shared" si="2493"/>
        <v>272</v>
      </c>
      <c r="AJ391" s="4">
        <f t="shared" si="2493"/>
        <v>280</v>
      </c>
      <c r="AK391" s="4">
        <f t="shared" si="2493"/>
        <v>288</v>
      </c>
      <c r="AL391" s="4">
        <f t="shared" si="2493"/>
        <v>296</v>
      </c>
      <c r="AM391" s="4">
        <f t="shared" si="2493"/>
        <v>304</v>
      </c>
      <c r="AN391" s="4">
        <f t="shared" si="2493"/>
        <v>312</v>
      </c>
      <c r="AO391">
        <f t="shared" si="2493"/>
        <v>320</v>
      </c>
      <c r="AP391" s="4">
        <f t="shared" si="2493"/>
        <v>328</v>
      </c>
      <c r="AQ391" s="4">
        <f t="shared" si="2493"/>
        <v>336</v>
      </c>
      <c r="AR391" s="4">
        <f t="shared" si="2493"/>
        <v>344</v>
      </c>
      <c r="AS391" s="4">
        <f t="shared" si="2493"/>
        <v>352</v>
      </c>
      <c r="AT391" s="4">
        <f t="shared" si="2493"/>
        <v>360</v>
      </c>
      <c r="AU391" s="4">
        <f t="shared" si="2493"/>
        <v>368</v>
      </c>
      <c r="AV391" s="4">
        <f t="shared" si="2493"/>
        <v>376</v>
      </c>
      <c r="AW391" s="4">
        <f t="shared" si="2493"/>
        <v>384</v>
      </c>
      <c r="AX391" s="4">
        <f t="shared" si="2493"/>
        <v>392</v>
      </c>
      <c r="AY391">
        <f t="shared" si="2493"/>
        <v>400</v>
      </c>
      <c r="AZ391" s="4">
        <f t="shared" si="2493"/>
        <v>408</v>
      </c>
      <c r="BA391" s="4">
        <f t="shared" si="2493"/>
        <v>416</v>
      </c>
      <c r="BB391" s="4">
        <f t="shared" si="2493"/>
        <v>424</v>
      </c>
      <c r="BC391" s="4">
        <f t="shared" si="2493"/>
        <v>432</v>
      </c>
      <c r="BD391" s="4">
        <f t="shared" si="2493"/>
        <v>440</v>
      </c>
      <c r="BE391" s="4">
        <f t="shared" si="2493"/>
        <v>448</v>
      </c>
      <c r="BF391" s="4">
        <f t="shared" si="2493"/>
        <v>456</v>
      </c>
      <c r="BG391" s="4">
        <f t="shared" si="2493"/>
        <v>464</v>
      </c>
      <c r="BH391" s="4">
        <f t="shared" si="2493"/>
        <v>472</v>
      </c>
      <c r="BI391">
        <f t="shared" si="2493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494">C392+16</f>
        <v>152</v>
      </c>
      <c r="E392" s="4">
        <f t="shared" si="2494"/>
        <v>168</v>
      </c>
      <c r="F392" s="4">
        <f t="shared" si="2494"/>
        <v>184</v>
      </c>
      <c r="G392" s="4">
        <f t="shared" si="2494"/>
        <v>200</v>
      </c>
      <c r="H392" s="4">
        <f t="shared" si="2494"/>
        <v>216</v>
      </c>
      <c r="I392" s="4">
        <f t="shared" si="2494"/>
        <v>232</v>
      </c>
      <c r="J392" s="15">
        <f t="shared" si="2494"/>
        <v>248</v>
      </c>
      <c r="K392">
        <f t="shared" si="2494"/>
        <v>264</v>
      </c>
      <c r="L392" s="4">
        <f t="shared" si="2494"/>
        <v>280</v>
      </c>
      <c r="M392" s="4">
        <f t="shared" si="2494"/>
        <v>296</v>
      </c>
      <c r="N392" s="4">
        <f t="shared" si="2494"/>
        <v>312</v>
      </c>
      <c r="O392" s="4">
        <f t="shared" si="2494"/>
        <v>328</v>
      </c>
      <c r="P392" s="4">
        <f t="shared" si="2494"/>
        <v>344</v>
      </c>
      <c r="Q392" s="4">
        <f t="shared" si="2494"/>
        <v>360</v>
      </c>
      <c r="R392" s="15">
        <f t="shared" si="2494"/>
        <v>376</v>
      </c>
      <c r="S392" s="4">
        <f t="shared" si="2494"/>
        <v>392</v>
      </c>
      <c r="T392" s="4">
        <f t="shared" si="2494"/>
        <v>408</v>
      </c>
      <c r="U392">
        <f t="shared" si="2494"/>
        <v>424</v>
      </c>
      <c r="V392" s="4">
        <f t="shared" si="2494"/>
        <v>440</v>
      </c>
      <c r="W392" s="4">
        <f t="shared" si="2494"/>
        <v>456</v>
      </c>
      <c r="X392" s="15">
        <f t="shared" si="2494"/>
        <v>472</v>
      </c>
      <c r="Y392" s="4">
        <f t="shared" si="2494"/>
        <v>488</v>
      </c>
      <c r="Z392" s="4">
        <f t="shared" si="2494"/>
        <v>504</v>
      </c>
      <c r="AA392" s="4">
        <f t="shared" si="2494"/>
        <v>520</v>
      </c>
      <c r="AB392" s="4">
        <f t="shared" si="2494"/>
        <v>536</v>
      </c>
      <c r="AC392" s="4">
        <f t="shared" si="2494"/>
        <v>552</v>
      </c>
      <c r="AD392" s="15">
        <f t="shared" si="2494"/>
        <v>568</v>
      </c>
      <c r="AE392">
        <f t="shared" si="2494"/>
        <v>584</v>
      </c>
      <c r="AF392" s="4">
        <f t="shared" si="2494"/>
        <v>600</v>
      </c>
      <c r="AG392" s="4">
        <f t="shared" si="2494"/>
        <v>616</v>
      </c>
      <c r="AH392" s="4">
        <f t="shared" si="2494"/>
        <v>632</v>
      </c>
      <c r="AI392" s="4">
        <f t="shared" si="2494"/>
        <v>648</v>
      </c>
      <c r="AJ392" s="4">
        <f t="shared" si="2494"/>
        <v>664</v>
      </c>
      <c r="AK392" s="4">
        <f t="shared" si="2494"/>
        <v>680</v>
      </c>
      <c r="AL392" s="4">
        <f t="shared" si="2494"/>
        <v>696</v>
      </c>
      <c r="AM392" s="4">
        <f t="shared" si="2494"/>
        <v>712</v>
      </c>
      <c r="AN392" s="4">
        <f t="shared" si="2494"/>
        <v>728</v>
      </c>
      <c r="AO392">
        <f t="shared" si="2494"/>
        <v>744</v>
      </c>
      <c r="AP392" s="4">
        <f t="shared" si="2494"/>
        <v>760</v>
      </c>
      <c r="AQ392" s="4">
        <f t="shared" si="2494"/>
        <v>776</v>
      </c>
      <c r="AR392" s="4">
        <f t="shared" si="2494"/>
        <v>792</v>
      </c>
      <c r="AS392" s="4">
        <f t="shared" si="2494"/>
        <v>808</v>
      </c>
      <c r="AT392" s="4">
        <f t="shared" si="2494"/>
        <v>824</v>
      </c>
      <c r="AU392" s="4">
        <f t="shared" si="2494"/>
        <v>840</v>
      </c>
      <c r="AV392" s="4">
        <f t="shared" si="2494"/>
        <v>856</v>
      </c>
      <c r="AW392" s="4">
        <f t="shared" si="2494"/>
        <v>872</v>
      </c>
      <c r="AX392" s="4">
        <f t="shared" si="2494"/>
        <v>888</v>
      </c>
      <c r="AY392">
        <f t="shared" si="2494"/>
        <v>904</v>
      </c>
      <c r="AZ392" s="4">
        <f t="shared" si="2494"/>
        <v>920</v>
      </c>
      <c r="BA392" s="4">
        <f t="shared" si="2494"/>
        <v>936</v>
      </c>
      <c r="BB392" s="4">
        <f t="shared" si="2494"/>
        <v>952</v>
      </c>
      <c r="BC392" s="4">
        <f t="shared" si="2494"/>
        <v>968</v>
      </c>
      <c r="BD392" s="4">
        <f t="shared" si="2494"/>
        <v>984</v>
      </c>
      <c r="BE392" s="4">
        <f t="shared" si="2494"/>
        <v>1000</v>
      </c>
      <c r="BF392" s="4">
        <f t="shared" si="2494"/>
        <v>1016</v>
      </c>
      <c r="BG392" s="4">
        <f t="shared" si="2494"/>
        <v>1032</v>
      </c>
      <c r="BH392" s="4">
        <f t="shared" si="2494"/>
        <v>1048</v>
      </c>
      <c r="BI392">
        <f t="shared" si="2494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495">C393+2</f>
        <v>14</v>
      </c>
      <c r="E393" s="4">
        <f t="shared" si="2495"/>
        <v>16</v>
      </c>
      <c r="F393" s="4">
        <f t="shared" si="2495"/>
        <v>18</v>
      </c>
      <c r="G393" s="4">
        <f t="shared" si="2495"/>
        <v>20</v>
      </c>
      <c r="H393" s="4">
        <f t="shared" si="2495"/>
        <v>22</v>
      </c>
      <c r="I393" s="4">
        <f t="shared" si="2495"/>
        <v>24</v>
      </c>
      <c r="J393" s="15">
        <f t="shared" si="2495"/>
        <v>26</v>
      </c>
      <c r="K393">
        <f t="shared" si="2495"/>
        <v>28</v>
      </c>
      <c r="L393" s="4">
        <f t="shared" si="2495"/>
        <v>30</v>
      </c>
      <c r="M393" s="4">
        <f t="shared" si="2495"/>
        <v>32</v>
      </c>
      <c r="N393" s="4">
        <f t="shared" si="2495"/>
        <v>34</v>
      </c>
      <c r="O393" s="4">
        <f t="shared" si="2495"/>
        <v>36</v>
      </c>
      <c r="P393" s="4">
        <f t="shared" si="2495"/>
        <v>38</v>
      </c>
      <c r="Q393" s="4">
        <f t="shared" si="2495"/>
        <v>40</v>
      </c>
      <c r="R393" s="15">
        <f t="shared" si="2495"/>
        <v>42</v>
      </c>
      <c r="S393" s="4">
        <f t="shared" si="2495"/>
        <v>44</v>
      </c>
      <c r="T393" s="4">
        <f t="shared" si="2495"/>
        <v>46</v>
      </c>
      <c r="U393">
        <f t="shared" si="2495"/>
        <v>48</v>
      </c>
      <c r="V393" s="4">
        <f t="shared" si="2495"/>
        <v>50</v>
      </c>
      <c r="W393" s="4">
        <f t="shared" si="2495"/>
        <v>52</v>
      </c>
      <c r="X393" s="15">
        <f t="shared" si="2495"/>
        <v>54</v>
      </c>
      <c r="Y393" s="4">
        <f t="shared" si="2495"/>
        <v>56</v>
      </c>
      <c r="Z393" s="4">
        <f t="shared" si="2495"/>
        <v>58</v>
      </c>
      <c r="AA393" s="4">
        <f t="shared" si="2495"/>
        <v>60</v>
      </c>
      <c r="AB393" s="4">
        <f t="shared" si="2495"/>
        <v>62</v>
      </c>
      <c r="AC393" s="4">
        <f t="shared" si="2495"/>
        <v>64</v>
      </c>
      <c r="AD393" s="15">
        <f t="shared" si="2495"/>
        <v>66</v>
      </c>
      <c r="AE393">
        <f t="shared" si="2495"/>
        <v>68</v>
      </c>
      <c r="AF393" s="4">
        <f t="shared" si="2495"/>
        <v>70</v>
      </c>
      <c r="AG393" s="4">
        <f t="shared" si="2495"/>
        <v>72</v>
      </c>
      <c r="AH393" s="4">
        <f t="shared" si="2495"/>
        <v>74</v>
      </c>
      <c r="AI393" s="4">
        <f t="shared" si="2495"/>
        <v>76</v>
      </c>
      <c r="AJ393" s="4">
        <f t="shared" si="2495"/>
        <v>78</v>
      </c>
      <c r="AK393" s="4">
        <f t="shared" si="2495"/>
        <v>80</v>
      </c>
      <c r="AL393" s="4">
        <f t="shared" si="2495"/>
        <v>82</v>
      </c>
      <c r="AM393" s="4">
        <f t="shared" si="2495"/>
        <v>84</v>
      </c>
      <c r="AN393" s="4">
        <f t="shared" si="2495"/>
        <v>86</v>
      </c>
      <c r="AO393">
        <f t="shared" si="2495"/>
        <v>88</v>
      </c>
      <c r="AP393" s="4">
        <f t="shared" si="2495"/>
        <v>90</v>
      </c>
      <c r="AQ393" s="4">
        <f t="shared" si="2495"/>
        <v>92</v>
      </c>
      <c r="AR393" s="4">
        <f t="shared" si="2495"/>
        <v>94</v>
      </c>
      <c r="AS393" s="4">
        <f t="shared" si="2495"/>
        <v>96</v>
      </c>
      <c r="AT393" s="4">
        <f t="shared" si="2495"/>
        <v>98</v>
      </c>
      <c r="AU393" s="4">
        <f t="shared" si="2495"/>
        <v>100</v>
      </c>
      <c r="AV393" s="4">
        <f t="shared" si="2495"/>
        <v>102</v>
      </c>
      <c r="AW393" s="4">
        <f t="shared" si="2495"/>
        <v>104</v>
      </c>
      <c r="AX393" s="4">
        <f t="shared" si="2495"/>
        <v>106</v>
      </c>
      <c r="AY393">
        <f t="shared" si="2495"/>
        <v>108</v>
      </c>
      <c r="AZ393" s="4">
        <f t="shared" si="2495"/>
        <v>110</v>
      </c>
      <c r="BA393" s="4">
        <f t="shared" si="2495"/>
        <v>112</v>
      </c>
      <c r="BB393" s="4">
        <f t="shared" si="2495"/>
        <v>114</v>
      </c>
      <c r="BC393" s="4">
        <f t="shared" si="2495"/>
        <v>116</v>
      </c>
      <c r="BD393" s="4">
        <f t="shared" si="2495"/>
        <v>118</v>
      </c>
      <c r="BE393" s="4">
        <f t="shared" si="2495"/>
        <v>120</v>
      </c>
      <c r="BF393" s="4">
        <f t="shared" si="2495"/>
        <v>122</v>
      </c>
      <c r="BG393" s="4">
        <f t="shared" si="2495"/>
        <v>124</v>
      </c>
      <c r="BH393" s="4">
        <f t="shared" si="2495"/>
        <v>126</v>
      </c>
      <c r="BI393">
        <f t="shared" si="2495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496">C394+1</f>
        <v>7</v>
      </c>
      <c r="E394" s="4">
        <f t="shared" si="2496"/>
        <v>8</v>
      </c>
      <c r="F394" s="4">
        <f t="shared" si="2496"/>
        <v>9</v>
      </c>
      <c r="G394" s="4">
        <f t="shared" si="2496"/>
        <v>10</v>
      </c>
      <c r="H394" s="4">
        <f t="shared" si="2496"/>
        <v>11</v>
      </c>
      <c r="I394" s="4">
        <f t="shared" si="2496"/>
        <v>12</v>
      </c>
      <c r="J394" s="15">
        <f t="shared" si="2496"/>
        <v>13</v>
      </c>
      <c r="K394">
        <f t="shared" si="2496"/>
        <v>14</v>
      </c>
      <c r="L394" s="4">
        <f t="shared" si="2496"/>
        <v>15</v>
      </c>
      <c r="M394" s="4">
        <f t="shared" si="2496"/>
        <v>16</v>
      </c>
      <c r="N394" s="4">
        <f t="shared" si="2496"/>
        <v>17</v>
      </c>
      <c r="O394" s="4">
        <f t="shared" si="2496"/>
        <v>18</v>
      </c>
      <c r="P394" s="4">
        <f t="shared" si="2496"/>
        <v>19</v>
      </c>
      <c r="Q394" s="4">
        <f t="shared" si="2496"/>
        <v>20</v>
      </c>
      <c r="R394" s="15">
        <f t="shared" si="2496"/>
        <v>21</v>
      </c>
      <c r="S394" s="4">
        <f t="shared" si="2496"/>
        <v>22</v>
      </c>
      <c r="T394" s="4">
        <f t="shared" si="2496"/>
        <v>23</v>
      </c>
      <c r="U394">
        <f t="shared" si="2496"/>
        <v>24</v>
      </c>
      <c r="V394" s="4">
        <f t="shared" si="2496"/>
        <v>25</v>
      </c>
      <c r="W394" s="4">
        <f t="shared" si="2496"/>
        <v>26</v>
      </c>
      <c r="X394" s="15">
        <f t="shared" si="2496"/>
        <v>27</v>
      </c>
      <c r="Y394" s="4">
        <f t="shared" si="2496"/>
        <v>28</v>
      </c>
      <c r="Z394" s="4">
        <f t="shared" si="2496"/>
        <v>29</v>
      </c>
      <c r="AA394" s="4">
        <f t="shared" si="2496"/>
        <v>30</v>
      </c>
      <c r="AB394" s="4">
        <f t="shared" si="2496"/>
        <v>31</v>
      </c>
      <c r="AC394" s="4">
        <f t="shared" si="2496"/>
        <v>32</v>
      </c>
      <c r="AD394" s="15">
        <f t="shared" si="2496"/>
        <v>33</v>
      </c>
      <c r="AE394">
        <f t="shared" si="2496"/>
        <v>34</v>
      </c>
      <c r="AF394" s="4">
        <f t="shared" si="2496"/>
        <v>35</v>
      </c>
      <c r="AG394" s="4">
        <f t="shared" si="2496"/>
        <v>36</v>
      </c>
      <c r="AH394" s="4">
        <f t="shared" si="2496"/>
        <v>37</v>
      </c>
      <c r="AI394" s="4">
        <f t="shared" si="2496"/>
        <v>38</v>
      </c>
      <c r="AJ394" s="4">
        <f t="shared" si="2496"/>
        <v>39</v>
      </c>
      <c r="AK394" s="4">
        <f t="shared" si="2496"/>
        <v>40</v>
      </c>
      <c r="AL394" s="4">
        <f t="shared" si="2496"/>
        <v>41</v>
      </c>
      <c r="AM394" s="4">
        <f t="shared" si="2496"/>
        <v>42</v>
      </c>
      <c r="AN394" s="4">
        <f t="shared" si="2496"/>
        <v>43</v>
      </c>
      <c r="AO394">
        <f t="shared" si="2496"/>
        <v>44</v>
      </c>
      <c r="AP394" s="4">
        <f t="shared" si="2496"/>
        <v>45</v>
      </c>
      <c r="AQ394" s="4">
        <f t="shared" si="2496"/>
        <v>46</v>
      </c>
      <c r="AR394" s="4">
        <f t="shared" si="2496"/>
        <v>47</v>
      </c>
      <c r="AS394" s="4">
        <f t="shared" si="2496"/>
        <v>48</v>
      </c>
      <c r="AT394" s="4">
        <f t="shared" si="2496"/>
        <v>49</v>
      </c>
      <c r="AU394" s="4">
        <f t="shared" si="2496"/>
        <v>50</v>
      </c>
      <c r="AV394" s="4">
        <f t="shared" si="2496"/>
        <v>51</v>
      </c>
      <c r="AW394" s="4">
        <f t="shared" si="2496"/>
        <v>52</v>
      </c>
      <c r="AX394" s="4">
        <f t="shared" si="2496"/>
        <v>53</v>
      </c>
      <c r="AY394">
        <f t="shared" si="2496"/>
        <v>54</v>
      </c>
      <c r="AZ394" s="4">
        <f t="shared" si="2496"/>
        <v>55</v>
      </c>
      <c r="BA394" s="4">
        <f t="shared" si="2496"/>
        <v>56</v>
      </c>
      <c r="BB394" s="4">
        <f t="shared" si="2496"/>
        <v>57</v>
      </c>
      <c r="BC394" s="4">
        <f t="shared" si="2496"/>
        <v>58</v>
      </c>
      <c r="BD394" s="4">
        <f t="shared" si="2496"/>
        <v>59</v>
      </c>
      <c r="BE394" s="4">
        <f t="shared" si="2496"/>
        <v>60</v>
      </c>
      <c r="BF394" s="4">
        <f t="shared" si="2496"/>
        <v>61</v>
      </c>
      <c r="BG394" s="4">
        <f t="shared" si="2496"/>
        <v>62</v>
      </c>
      <c r="BH394" s="4">
        <f t="shared" si="2496"/>
        <v>63</v>
      </c>
      <c r="BI394">
        <f t="shared" si="2496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497">C397+5</f>
        <v>40</v>
      </c>
      <c r="E397" s="4">
        <f t="shared" si="2497"/>
        <v>45</v>
      </c>
      <c r="F397" s="4">
        <f t="shared" si="2497"/>
        <v>50</v>
      </c>
      <c r="G397" s="4">
        <f t="shared" si="2497"/>
        <v>55</v>
      </c>
      <c r="H397" s="4">
        <f t="shared" si="2497"/>
        <v>60</v>
      </c>
      <c r="I397" s="4">
        <f t="shared" si="2497"/>
        <v>65</v>
      </c>
      <c r="J397" s="15">
        <f t="shared" si="2497"/>
        <v>70</v>
      </c>
      <c r="K397" s="4">
        <f t="shared" si="2497"/>
        <v>75</v>
      </c>
      <c r="L397" s="4">
        <f t="shared" si="2497"/>
        <v>80</v>
      </c>
      <c r="M397" s="4">
        <f t="shared" si="2497"/>
        <v>85</v>
      </c>
      <c r="N397" s="4">
        <f t="shared" si="2497"/>
        <v>90</v>
      </c>
      <c r="O397" s="4">
        <f t="shared" si="2497"/>
        <v>95</v>
      </c>
      <c r="P397" s="4">
        <f t="shared" si="2497"/>
        <v>100</v>
      </c>
      <c r="Q397" s="4">
        <f t="shared" si="2497"/>
        <v>105</v>
      </c>
      <c r="R397" s="15">
        <f t="shared" si="2497"/>
        <v>110</v>
      </c>
      <c r="S397" s="4">
        <f t="shared" si="2497"/>
        <v>115</v>
      </c>
      <c r="T397" s="4">
        <f t="shared" si="2497"/>
        <v>120</v>
      </c>
      <c r="U397" s="4">
        <f t="shared" si="2497"/>
        <v>125</v>
      </c>
      <c r="V397" s="4">
        <f t="shared" si="2497"/>
        <v>130</v>
      </c>
      <c r="W397" s="4">
        <f t="shared" si="2497"/>
        <v>135</v>
      </c>
      <c r="X397" s="15">
        <f t="shared" si="2497"/>
        <v>140</v>
      </c>
      <c r="Y397" s="4">
        <f t="shared" si="2497"/>
        <v>145</v>
      </c>
      <c r="Z397" s="4">
        <f t="shared" si="2497"/>
        <v>150</v>
      </c>
      <c r="AA397" s="4">
        <f t="shared" si="2497"/>
        <v>155</v>
      </c>
      <c r="AB397" s="4">
        <f t="shared" si="2497"/>
        <v>160</v>
      </c>
      <c r="AC397" s="4">
        <f t="shared" si="2497"/>
        <v>165</v>
      </c>
      <c r="AD397" s="15">
        <f t="shared" si="2497"/>
        <v>170</v>
      </c>
      <c r="AE397" s="4">
        <f t="shared" si="2497"/>
        <v>175</v>
      </c>
      <c r="AF397" s="4">
        <f t="shared" si="2497"/>
        <v>180</v>
      </c>
      <c r="AG397" s="4">
        <f t="shared" si="2497"/>
        <v>185</v>
      </c>
      <c r="AH397" s="4">
        <f t="shared" si="2497"/>
        <v>190</v>
      </c>
      <c r="AI397" s="4">
        <f t="shared" si="2497"/>
        <v>195</v>
      </c>
      <c r="AJ397" s="4">
        <f t="shared" si="2497"/>
        <v>200</v>
      </c>
      <c r="AK397" s="4">
        <f t="shared" si="2497"/>
        <v>205</v>
      </c>
      <c r="AL397" s="4">
        <f t="shared" si="2497"/>
        <v>210</v>
      </c>
      <c r="AM397" s="4">
        <f t="shared" si="2497"/>
        <v>215</v>
      </c>
      <c r="AN397" s="4">
        <f t="shared" si="2497"/>
        <v>220</v>
      </c>
      <c r="AO397" s="4">
        <f t="shared" si="2497"/>
        <v>225</v>
      </c>
      <c r="AP397" s="4">
        <f t="shared" si="2497"/>
        <v>230</v>
      </c>
      <c r="AQ397" s="4">
        <f t="shared" si="2497"/>
        <v>235</v>
      </c>
      <c r="AR397" s="4">
        <f t="shared" si="2497"/>
        <v>240</v>
      </c>
      <c r="AS397" s="4">
        <f t="shared" si="2497"/>
        <v>245</v>
      </c>
      <c r="AT397" s="4">
        <f t="shared" si="2497"/>
        <v>250</v>
      </c>
      <c r="AU397" s="4">
        <f t="shared" si="2497"/>
        <v>255</v>
      </c>
      <c r="AV397" s="4">
        <f t="shared" si="2497"/>
        <v>260</v>
      </c>
      <c r="AW397" s="4">
        <f t="shared" si="2497"/>
        <v>265</v>
      </c>
      <c r="AX397" s="4">
        <f t="shared" si="2497"/>
        <v>270</v>
      </c>
      <c r="AY397" s="4">
        <f t="shared" si="2497"/>
        <v>275</v>
      </c>
      <c r="AZ397" s="4">
        <f t="shared" si="2497"/>
        <v>280</v>
      </c>
      <c r="BA397" s="4">
        <f t="shared" si="2497"/>
        <v>285</v>
      </c>
      <c r="BB397" s="4">
        <f t="shared" si="2497"/>
        <v>290</v>
      </c>
      <c r="BC397" s="4">
        <f t="shared" si="2497"/>
        <v>295</v>
      </c>
      <c r="BD397" s="4">
        <f t="shared" si="2497"/>
        <v>300</v>
      </c>
      <c r="BE397" s="4">
        <f t="shared" si="2497"/>
        <v>305</v>
      </c>
      <c r="BF397" s="4">
        <f t="shared" si="2497"/>
        <v>310</v>
      </c>
      <c r="BG397" s="4">
        <f t="shared" si="2497"/>
        <v>315</v>
      </c>
      <c r="BH397" s="4">
        <f t="shared" si="2497"/>
        <v>320</v>
      </c>
      <c r="BI397" s="4">
        <f t="shared" si="2497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498">C398+10</f>
        <v>70</v>
      </c>
      <c r="E398" s="4">
        <f t="shared" si="2498"/>
        <v>80</v>
      </c>
      <c r="F398" s="4">
        <f t="shared" si="2498"/>
        <v>90</v>
      </c>
      <c r="G398" s="4">
        <f t="shared" si="2498"/>
        <v>100</v>
      </c>
      <c r="H398" s="4">
        <f t="shared" si="2498"/>
        <v>110</v>
      </c>
      <c r="I398" s="4">
        <f t="shared" si="2498"/>
        <v>120</v>
      </c>
      <c r="J398" s="15">
        <f t="shared" si="2498"/>
        <v>130</v>
      </c>
      <c r="K398" s="4">
        <f t="shared" si="2498"/>
        <v>140</v>
      </c>
      <c r="L398" s="4">
        <f t="shared" si="2498"/>
        <v>150</v>
      </c>
      <c r="M398" s="4">
        <f t="shared" si="2498"/>
        <v>160</v>
      </c>
      <c r="N398" s="4">
        <f t="shared" si="2498"/>
        <v>170</v>
      </c>
      <c r="O398" s="4">
        <f t="shared" si="2498"/>
        <v>180</v>
      </c>
      <c r="P398" s="4">
        <f t="shared" si="2498"/>
        <v>190</v>
      </c>
      <c r="Q398" s="4">
        <f t="shared" si="2498"/>
        <v>200</v>
      </c>
      <c r="R398" s="15">
        <f t="shared" si="2498"/>
        <v>210</v>
      </c>
      <c r="S398" s="4">
        <f t="shared" si="2498"/>
        <v>220</v>
      </c>
      <c r="T398" s="4">
        <f t="shared" si="2498"/>
        <v>230</v>
      </c>
      <c r="U398" s="4">
        <f t="shared" si="2498"/>
        <v>240</v>
      </c>
      <c r="V398" s="4">
        <f t="shared" si="2498"/>
        <v>250</v>
      </c>
      <c r="W398" s="4">
        <f t="shared" si="2498"/>
        <v>260</v>
      </c>
      <c r="X398" s="15">
        <f t="shared" si="2498"/>
        <v>270</v>
      </c>
      <c r="Y398" s="4">
        <f t="shared" si="2498"/>
        <v>280</v>
      </c>
      <c r="Z398" s="4">
        <f t="shared" si="2498"/>
        <v>290</v>
      </c>
      <c r="AA398" s="4">
        <f t="shared" si="2498"/>
        <v>300</v>
      </c>
      <c r="AB398" s="4">
        <f t="shared" si="2498"/>
        <v>310</v>
      </c>
      <c r="AC398" s="4">
        <f t="shared" si="2498"/>
        <v>320</v>
      </c>
      <c r="AD398" s="15">
        <f t="shared" si="2498"/>
        <v>330</v>
      </c>
      <c r="AE398" s="4">
        <f t="shared" si="2498"/>
        <v>340</v>
      </c>
      <c r="AF398" s="4">
        <f t="shared" si="2498"/>
        <v>350</v>
      </c>
      <c r="AG398" s="4">
        <f t="shared" si="2498"/>
        <v>360</v>
      </c>
      <c r="AH398" s="4">
        <f t="shared" si="2498"/>
        <v>370</v>
      </c>
      <c r="AI398" s="4">
        <f t="shared" si="2498"/>
        <v>380</v>
      </c>
      <c r="AJ398" s="4">
        <f t="shared" si="2498"/>
        <v>390</v>
      </c>
      <c r="AK398" s="4">
        <f t="shared" si="2498"/>
        <v>400</v>
      </c>
      <c r="AL398" s="4">
        <f t="shared" si="2498"/>
        <v>410</v>
      </c>
      <c r="AM398" s="4">
        <f t="shared" si="2498"/>
        <v>420</v>
      </c>
      <c r="AN398" s="4">
        <f t="shared" si="2498"/>
        <v>430</v>
      </c>
      <c r="AO398" s="4">
        <f t="shared" si="2498"/>
        <v>440</v>
      </c>
      <c r="AP398" s="4">
        <f t="shared" si="2498"/>
        <v>450</v>
      </c>
      <c r="AQ398" s="4">
        <f t="shared" si="2498"/>
        <v>460</v>
      </c>
      <c r="AR398" s="4">
        <f t="shared" si="2498"/>
        <v>470</v>
      </c>
      <c r="AS398" s="4">
        <f t="shared" si="2498"/>
        <v>480</v>
      </c>
      <c r="AT398" s="4">
        <f t="shared" si="2498"/>
        <v>490</v>
      </c>
      <c r="AU398" s="4">
        <f t="shared" si="2498"/>
        <v>500</v>
      </c>
      <c r="AV398" s="4">
        <f t="shared" si="2498"/>
        <v>510</v>
      </c>
      <c r="AW398" s="4">
        <f t="shared" si="2498"/>
        <v>520</v>
      </c>
      <c r="AX398" s="4">
        <f t="shared" si="2498"/>
        <v>530</v>
      </c>
      <c r="AY398" s="4">
        <f t="shared" si="2498"/>
        <v>540</v>
      </c>
      <c r="AZ398" s="4">
        <f t="shared" si="2498"/>
        <v>550</v>
      </c>
      <c r="BA398" s="4">
        <f t="shared" si="2498"/>
        <v>560</v>
      </c>
      <c r="BB398" s="4">
        <f t="shared" si="2498"/>
        <v>570</v>
      </c>
      <c r="BC398" s="4">
        <f t="shared" si="2498"/>
        <v>580</v>
      </c>
      <c r="BD398" s="4">
        <f t="shared" si="2498"/>
        <v>590</v>
      </c>
      <c r="BE398" s="4">
        <f t="shared" si="2498"/>
        <v>600</v>
      </c>
      <c r="BF398" s="4">
        <f t="shared" si="2498"/>
        <v>610</v>
      </c>
      <c r="BG398" s="4">
        <f t="shared" si="2498"/>
        <v>620</v>
      </c>
      <c r="BH398" s="4">
        <f t="shared" si="2498"/>
        <v>630</v>
      </c>
      <c r="BI398" s="4">
        <f t="shared" si="2498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499">C399+0.5</f>
        <v>11</v>
      </c>
      <c r="E399" s="4">
        <f t="shared" si="2499"/>
        <v>11.5</v>
      </c>
      <c r="F399" s="4">
        <f t="shared" si="2499"/>
        <v>12</v>
      </c>
      <c r="G399" s="4">
        <f t="shared" si="2499"/>
        <v>12.5</v>
      </c>
      <c r="H399" s="4">
        <f t="shared" si="2499"/>
        <v>13</v>
      </c>
      <c r="I399" s="4">
        <f t="shared" si="2499"/>
        <v>13.5</v>
      </c>
      <c r="J399" s="15">
        <f t="shared" si="2499"/>
        <v>14</v>
      </c>
      <c r="K399">
        <f t="shared" si="2499"/>
        <v>14.5</v>
      </c>
      <c r="L399" s="4">
        <f t="shared" si="2499"/>
        <v>15</v>
      </c>
      <c r="M399" s="4">
        <f t="shared" si="2499"/>
        <v>15.5</v>
      </c>
      <c r="N399" s="4">
        <f t="shared" si="2499"/>
        <v>16</v>
      </c>
      <c r="O399" s="4">
        <f t="shared" si="2499"/>
        <v>16.5</v>
      </c>
      <c r="P399" s="4">
        <f t="shared" si="2499"/>
        <v>17</v>
      </c>
      <c r="Q399" s="4">
        <f t="shared" si="2499"/>
        <v>17.5</v>
      </c>
      <c r="R399" s="15">
        <f t="shared" si="2499"/>
        <v>18</v>
      </c>
      <c r="S399" s="4">
        <f t="shared" si="2499"/>
        <v>18.5</v>
      </c>
      <c r="T399" s="4">
        <f t="shared" si="2499"/>
        <v>19</v>
      </c>
      <c r="U399">
        <f t="shared" si="2499"/>
        <v>19.5</v>
      </c>
      <c r="V399" s="4">
        <f t="shared" si="2499"/>
        <v>20</v>
      </c>
      <c r="W399" s="4">
        <f t="shared" si="2499"/>
        <v>20.5</v>
      </c>
      <c r="X399" s="15">
        <f t="shared" si="2499"/>
        <v>21</v>
      </c>
      <c r="Y399" s="4">
        <f t="shared" si="2499"/>
        <v>21.5</v>
      </c>
      <c r="Z399" s="4">
        <f t="shared" si="2499"/>
        <v>22</v>
      </c>
      <c r="AA399" s="4">
        <f t="shared" si="2499"/>
        <v>22.5</v>
      </c>
      <c r="AB399" s="4">
        <f t="shared" si="2499"/>
        <v>23</v>
      </c>
      <c r="AC399" s="4">
        <f t="shared" si="2499"/>
        <v>23.5</v>
      </c>
      <c r="AD399" s="15">
        <f t="shared" si="2499"/>
        <v>24</v>
      </c>
      <c r="AE399">
        <f t="shared" si="2499"/>
        <v>24.5</v>
      </c>
      <c r="AF399" s="4">
        <f t="shared" si="2499"/>
        <v>25</v>
      </c>
      <c r="AG399" s="4">
        <f t="shared" si="2499"/>
        <v>25.5</v>
      </c>
      <c r="AH399" s="4">
        <f t="shared" si="2499"/>
        <v>26</v>
      </c>
      <c r="AI399" s="4">
        <f t="shared" si="2499"/>
        <v>26.5</v>
      </c>
      <c r="AJ399" s="4">
        <f t="shared" si="2499"/>
        <v>27</v>
      </c>
      <c r="AK399" s="4">
        <f>AJ399</f>
        <v>27</v>
      </c>
      <c r="AL399" s="4">
        <f>AK399+1</f>
        <v>28</v>
      </c>
      <c r="AM399" s="4">
        <f t="shared" ref="AM399" si="2500">AL399</f>
        <v>28</v>
      </c>
      <c r="AN399" s="4">
        <f t="shared" ref="AN399" si="2501">AM399+1</f>
        <v>29</v>
      </c>
      <c r="AO399">
        <f t="shared" ref="AO399" si="2502">AN399</f>
        <v>29</v>
      </c>
      <c r="AP399" s="4">
        <f t="shared" ref="AP399" si="2503">AO399+1</f>
        <v>30</v>
      </c>
      <c r="AQ399" s="4">
        <f t="shared" ref="AQ399" si="2504">AP399</f>
        <v>30</v>
      </c>
      <c r="AR399" s="4">
        <f t="shared" ref="AR399" si="2505">AQ399+1</f>
        <v>31</v>
      </c>
      <c r="AS399" s="4">
        <f t="shared" ref="AS399" si="2506">AR399</f>
        <v>31</v>
      </c>
      <c r="AT399" s="4">
        <f t="shared" ref="AT399" si="2507">AS399+1</f>
        <v>32</v>
      </c>
      <c r="AU399" s="4">
        <f t="shared" ref="AU399" si="2508">AT399</f>
        <v>32</v>
      </c>
      <c r="AV399" s="4">
        <f t="shared" ref="AV399" si="2509">AU399+1</f>
        <v>33</v>
      </c>
      <c r="AW399" s="4">
        <f t="shared" ref="AW399" si="2510">AV399</f>
        <v>33</v>
      </c>
      <c r="AX399" s="4">
        <f t="shared" ref="AX399" si="2511">AW399+1</f>
        <v>34</v>
      </c>
      <c r="AY399">
        <f t="shared" ref="AY399" si="2512">AX399</f>
        <v>34</v>
      </c>
      <c r="AZ399" s="4">
        <f t="shared" ref="AZ399" si="2513">AY399+1</f>
        <v>35</v>
      </c>
      <c r="BA399" s="4">
        <f t="shared" ref="BA399" si="2514">AZ399</f>
        <v>35</v>
      </c>
      <c r="BB399" s="4">
        <f t="shared" ref="BB399" si="2515">BA399+1</f>
        <v>36</v>
      </c>
      <c r="BC399" s="4">
        <f t="shared" ref="BC399" si="2516">BB399</f>
        <v>36</v>
      </c>
      <c r="BD399" s="4">
        <f t="shared" ref="BD399" si="2517">BC399+1</f>
        <v>37</v>
      </c>
      <c r="BE399" s="4">
        <f t="shared" ref="BE399" si="2518">BD399</f>
        <v>37</v>
      </c>
      <c r="BF399" s="4">
        <f t="shared" ref="BF399" si="2519">BE399+1</f>
        <v>38</v>
      </c>
      <c r="BG399" s="4">
        <f t="shared" ref="BG399" si="2520">BF399</f>
        <v>38</v>
      </c>
      <c r="BH399" s="4">
        <f t="shared" ref="BH399" si="2521">BG399+1</f>
        <v>39</v>
      </c>
      <c r="BI399">
        <f t="shared" ref="BI399" si="2522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23">C404+20</f>
        <v>140</v>
      </c>
      <c r="E404" s="4">
        <f t="shared" si="2523"/>
        <v>160</v>
      </c>
      <c r="F404" s="4">
        <f t="shared" si="2523"/>
        <v>180</v>
      </c>
      <c r="G404" s="4">
        <f t="shared" si="2523"/>
        <v>200</v>
      </c>
      <c r="H404" s="4">
        <f t="shared" si="2523"/>
        <v>220</v>
      </c>
      <c r="I404" s="4">
        <f t="shared" si="2523"/>
        <v>240</v>
      </c>
      <c r="J404" s="4">
        <f t="shared" si="2523"/>
        <v>260</v>
      </c>
      <c r="K404" s="4">
        <f t="shared" si="2523"/>
        <v>280</v>
      </c>
      <c r="L404" s="4">
        <f t="shared" si="2523"/>
        <v>300</v>
      </c>
      <c r="M404" s="4">
        <f t="shared" si="2523"/>
        <v>320</v>
      </c>
      <c r="N404" s="4">
        <f t="shared" si="2523"/>
        <v>340</v>
      </c>
      <c r="O404" s="4">
        <f t="shared" si="2523"/>
        <v>360</v>
      </c>
      <c r="P404" s="4">
        <f t="shared" si="2523"/>
        <v>380</v>
      </c>
      <c r="Q404" s="4">
        <f t="shared" si="2523"/>
        <v>400</v>
      </c>
      <c r="R404" s="4">
        <f t="shared" si="2523"/>
        <v>420</v>
      </c>
      <c r="S404" s="4">
        <f t="shared" si="2523"/>
        <v>440</v>
      </c>
      <c r="T404" s="4">
        <f t="shared" si="2523"/>
        <v>460</v>
      </c>
      <c r="U404" s="4">
        <f t="shared" si="2523"/>
        <v>480</v>
      </c>
      <c r="V404" s="4">
        <f t="shared" si="2523"/>
        <v>500</v>
      </c>
      <c r="W404" s="4">
        <f t="shared" si="2523"/>
        <v>520</v>
      </c>
      <c r="X404" s="4">
        <f t="shared" si="2523"/>
        <v>540</v>
      </c>
      <c r="Y404" s="4">
        <f t="shared" si="2523"/>
        <v>560</v>
      </c>
      <c r="Z404" s="4">
        <f t="shared" si="2523"/>
        <v>580</v>
      </c>
      <c r="AA404" s="4">
        <f t="shared" si="2523"/>
        <v>600</v>
      </c>
      <c r="AB404" s="4">
        <f t="shared" si="2523"/>
        <v>620</v>
      </c>
      <c r="AC404" s="4">
        <f t="shared" si="2523"/>
        <v>640</v>
      </c>
      <c r="AD404" s="4">
        <f t="shared" si="2523"/>
        <v>660</v>
      </c>
      <c r="AE404" s="4">
        <f t="shared" si="2523"/>
        <v>680</v>
      </c>
      <c r="AF404" s="4">
        <f t="shared" si="2523"/>
        <v>700</v>
      </c>
      <c r="AG404" s="4">
        <f t="shared" si="2523"/>
        <v>720</v>
      </c>
      <c r="AH404" s="4">
        <f t="shared" si="2523"/>
        <v>740</v>
      </c>
      <c r="AI404" s="4">
        <f t="shared" si="2523"/>
        <v>760</v>
      </c>
      <c r="AJ404" s="4">
        <f t="shared" si="2523"/>
        <v>780</v>
      </c>
      <c r="AK404" s="4">
        <f t="shared" si="2523"/>
        <v>800</v>
      </c>
      <c r="AL404" s="4">
        <f t="shared" si="2523"/>
        <v>820</v>
      </c>
      <c r="AM404" s="4">
        <f t="shared" si="2523"/>
        <v>840</v>
      </c>
      <c r="AN404" s="4">
        <f t="shared" si="2523"/>
        <v>860</v>
      </c>
      <c r="AO404" s="4">
        <f t="shared" si="2523"/>
        <v>880</v>
      </c>
      <c r="AP404" s="4">
        <f t="shared" si="2523"/>
        <v>900</v>
      </c>
      <c r="AQ404" s="4">
        <f t="shared" si="2523"/>
        <v>920</v>
      </c>
      <c r="AR404" s="4">
        <f t="shared" si="2523"/>
        <v>940</v>
      </c>
      <c r="AS404" s="4">
        <f t="shared" si="2523"/>
        <v>960</v>
      </c>
      <c r="AT404" s="4">
        <f t="shared" si="2523"/>
        <v>980</v>
      </c>
      <c r="AU404" s="4">
        <f t="shared" si="2523"/>
        <v>1000</v>
      </c>
      <c r="AV404" s="4">
        <f t="shared" si="2523"/>
        <v>1020</v>
      </c>
      <c r="AW404" s="4">
        <f t="shared" si="2523"/>
        <v>1040</v>
      </c>
      <c r="AX404" s="4">
        <f t="shared" si="2523"/>
        <v>1060</v>
      </c>
      <c r="AY404" s="4">
        <f t="shared" si="2523"/>
        <v>1080</v>
      </c>
      <c r="AZ404" s="4">
        <f t="shared" si="2523"/>
        <v>1100</v>
      </c>
      <c r="BA404" s="4">
        <f t="shared" si="2523"/>
        <v>1120</v>
      </c>
      <c r="BB404" s="4">
        <f t="shared" si="2523"/>
        <v>1140</v>
      </c>
      <c r="BC404" s="4">
        <f t="shared" si="2523"/>
        <v>1160</v>
      </c>
      <c r="BD404" s="4">
        <f t="shared" si="2523"/>
        <v>1180</v>
      </c>
      <c r="BE404" s="4">
        <f t="shared" si="2523"/>
        <v>1200</v>
      </c>
      <c r="BF404" s="4">
        <f t="shared" si="2523"/>
        <v>1220</v>
      </c>
      <c r="BG404" s="4">
        <f t="shared" si="2523"/>
        <v>1240</v>
      </c>
      <c r="BH404" s="4">
        <f t="shared" si="2523"/>
        <v>1260</v>
      </c>
      <c r="BI404" s="4">
        <f t="shared" si="2523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24">C413+1</f>
        <v>3</v>
      </c>
      <c r="E413" s="4">
        <f t="shared" si="2524"/>
        <v>4</v>
      </c>
      <c r="F413" s="4">
        <f t="shared" si="2524"/>
        <v>5</v>
      </c>
      <c r="G413" s="4">
        <f t="shared" si="2524"/>
        <v>6</v>
      </c>
      <c r="H413" s="4">
        <f t="shared" si="2524"/>
        <v>7</v>
      </c>
      <c r="I413" s="4">
        <f t="shared" si="2524"/>
        <v>8</v>
      </c>
      <c r="J413" s="15">
        <f t="shared" si="2524"/>
        <v>9</v>
      </c>
      <c r="K413">
        <f t="shared" si="2524"/>
        <v>10</v>
      </c>
      <c r="L413" s="4">
        <f t="shared" si="2524"/>
        <v>11</v>
      </c>
      <c r="M413" s="4">
        <f t="shared" si="2524"/>
        <v>12</v>
      </c>
      <c r="N413" s="4">
        <f t="shared" si="2524"/>
        <v>13</v>
      </c>
      <c r="O413" s="4">
        <f t="shared" si="2524"/>
        <v>14</v>
      </c>
      <c r="P413" s="4">
        <f t="shared" si="2524"/>
        <v>15</v>
      </c>
      <c r="Q413" s="4">
        <f t="shared" si="2524"/>
        <v>16</v>
      </c>
      <c r="R413" s="15">
        <f t="shared" si="2524"/>
        <v>17</v>
      </c>
      <c r="S413" s="4">
        <f t="shared" si="2524"/>
        <v>18</v>
      </c>
      <c r="T413" s="4">
        <f t="shared" si="2524"/>
        <v>19</v>
      </c>
      <c r="U413">
        <f t="shared" si="2524"/>
        <v>20</v>
      </c>
      <c r="V413" s="4">
        <f t="shared" si="2524"/>
        <v>21</v>
      </c>
      <c r="W413" s="4">
        <f t="shared" si="2524"/>
        <v>22</v>
      </c>
      <c r="X413" s="15">
        <f t="shared" si="2524"/>
        <v>23</v>
      </c>
      <c r="Y413" s="4">
        <f t="shared" si="2524"/>
        <v>24</v>
      </c>
      <c r="Z413" s="4">
        <f t="shared" si="2524"/>
        <v>25</v>
      </c>
      <c r="AA413" s="4">
        <f>Z413</f>
        <v>25</v>
      </c>
      <c r="AB413" s="4">
        <f t="shared" ref="AB413:BI413" si="2525">AA413</f>
        <v>25</v>
      </c>
      <c r="AC413" s="4">
        <f t="shared" si="2525"/>
        <v>25</v>
      </c>
      <c r="AD413" s="15">
        <f t="shared" si="2525"/>
        <v>25</v>
      </c>
      <c r="AE413">
        <f t="shared" si="2525"/>
        <v>25</v>
      </c>
      <c r="AF413" s="4">
        <f t="shared" si="2525"/>
        <v>25</v>
      </c>
      <c r="AG413" s="4">
        <f t="shared" si="2525"/>
        <v>25</v>
      </c>
      <c r="AH413" s="4">
        <f t="shared" si="2525"/>
        <v>25</v>
      </c>
      <c r="AI413" s="4">
        <f t="shared" si="2525"/>
        <v>25</v>
      </c>
      <c r="AJ413" s="4">
        <f t="shared" si="2525"/>
        <v>25</v>
      </c>
      <c r="AK413" s="4">
        <f t="shared" si="2525"/>
        <v>25</v>
      </c>
      <c r="AL413" s="4">
        <f t="shared" si="2525"/>
        <v>25</v>
      </c>
      <c r="AM413" s="4">
        <f t="shared" si="2525"/>
        <v>25</v>
      </c>
      <c r="AN413" s="4">
        <f t="shared" si="2525"/>
        <v>25</v>
      </c>
      <c r="AO413">
        <f t="shared" si="2525"/>
        <v>25</v>
      </c>
      <c r="AP413" s="4">
        <f t="shared" si="2525"/>
        <v>25</v>
      </c>
      <c r="AQ413" s="4">
        <f t="shared" si="2525"/>
        <v>25</v>
      </c>
      <c r="AR413" s="4">
        <f t="shared" si="2525"/>
        <v>25</v>
      </c>
      <c r="AS413" s="4">
        <f t="shared" si="2525"/>
        <v>25</v>
      </c>
      <c r="AT413" s="4">
        <f t="shared" si="2525"/>
        <v>25</v>
      </c>
      <c r="AU413" s="4">
        <f t="shared" si="2525"/>
        <v>25</v>
      </c>
      <c r="AV413" s="4">
        <f t="shared" si="2525"/>
        <v>25</v>
      </c>
      <c r="AW413" s="4">
        <f t="shared" si="2525"/>
        <v>25</v>
      </c>
      <c r="AX413" s="4">
        <f t="shared" si="2525"/>
        <v>25</v>
      </c>
      <c r="AY413">
        <f t="shared" si="2525"/>
        <v>25</v>
      </c>
      <c r="AZ413" s="4">
        <f t="shared" si="2525"/>
        <v>25</v>
      </c>
      <c r="BA413" s="4">
        <f t="shared" si="2525"/>
        <v>25</v>
      </c>
      <c r="BB413" s="4">
        <f t="shared" si="2525"/>
        <v>25</v>
      </c>
      <c r="BC413" s="4">
        <f t="shared" si="2525"/>
        <v>25</v>
      </c>
      <c r="BD413" s="4">
        <f t="shared" si="2525"/>
        <v>25</v>
      </c>
      <c r="BE413" s="4">
        <f t="shared" si="2525"/>
        <v>25</v>
      </c>
      <c r="BF413" s="4">
        <f t="shared" si="2525"/>
        <v>25</v>
      </c>
      <c r="BG413" s="4">
        <f t="shared" si="2525"/>
        <v>25</v>
      </c>
      <c r="BH413" s="4">
        <f t="shared" si="2525"/>
        <v>25</v>
      </c>
      <c r="BI413">
        <f t="shared" si="2525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26">C414+15</f>
        <v>45</v>
      </c>
      <c r="E414" s="4">
        <f t="shared" si="2526"/>
        <v>60</v>
      </c>
      <c r="F414" s="4">
        <f t="shared" si="2526"/>
        <v>75</v>
      </c>
      <c r="G414" s="4">
        <f t="shared" si="2526"/>
        <v>90</v>
      </c>
      <c r="H414" s="4">
        <f t="shared" si="2526"/>
        <v>105</v>
      </c>
      <c r="I414" s="4">
        <f t="shared" si="2526"/>
        <v>120</v>
      </c>
      <c r="J414" s="15">
        <f t="shared" si="2526"/>
        <v>135</v>
      </c>
      <c r="K414">
        <f t="shared" si="2526"/>
        <v>150</v>
      </c>
      <c r="L414" s="4">
        <f t="shared" si="2526"/>
        <v>165</v>
      </c>
      <c r="M414" s="4">
        <f t="shared" si="2526"/>
        <v>180</v>
      </c>
      <c r="N414" s="4">
        <f t="shared" si="2526"/>
        <v>195</v>
      </c>
      <c r="O414" s="4">
        <f t="shared" si="2526"/>
        <v>210</v>
      </c>
      <c r="P414" s="4">
        <f t="shared" si="2526"/>
        <v>225</v>
      </c>
      <c r="Q414" s="4">
        <f t="shared" si="2526"/>
        <v>240</v>
      </c>
      <c r="R414" s="15">
        <f t="shared" si="2526"/>
        <v>255</v>
      </c>
      <c r="S414" s="4">
        <f t="shared" si="2526"/>
        <v>270</v>
      </c>
      <c r="T414" s="4">
        <f t="shared" si="2526"/>
        <v>285</v>
      </c>
      <c r="U414">
        <f t="shared" si="2526"/>
        <v>300</v>
      </c>
      <c r="V414" s="4">
        <f t="shared" si="2526"/>
        <v>315</v>
      </c>
      <c r="W414" s="4">
        <f t="shared" si="2526"/>
        <v>330</v>
      </c>
      <c r="X414" s="15">
        <f t="shared" si="2526"/>
        <v>345</v>
      </c>
      <c r="Y414" s="4">
        <f t="shared" si="2526"/>
        <v>360</v>
      </c>
      <c r="Z414" s="4">
        <f t="shared" si="2526"/>
        <v>375</v>
      </c>
      <c r="AA414" s="4">
        <f t="shared" ref="AA414:BI414" si="2527">Z414+15</f>
        <v>390</v>
      </c>
      <c r="AB414" s="4">
        <f t="shared" si="2527"/>
        <v>405</v>
      </c>
      <c r="AC414" s="4">
        <f t="shared" si="2527"/>
        <v>420</v>
      </c>
      <c r="AD414" s="15">
        <f t="shared" si="2527"/>
        <v>435</v>
      </c>
      <c r="AE414">
        <f t="shared" si="2527"/>
        <v>450</v>
      </c>
      <c r="AF414" s="4">
        <f t="shared" si="2527"/>
        <v>465</v>
      </c>
      <c r="AG414" s="4">
        <f t="shared" si="2527"/>
        <v>480</v>
      </c>
      <c r="AH414" s="4">
        <f t="shared" si="2527"/>
        <v>495</v>
      </c>
      <c r="AI414" s="4">
        <f t="shared" si="2527"/>
        <v>510</v>
      </c>
      <c r="AJ414" s="4">
        <f t="shared" si="2527"/>
        <v>525</v>
      </c>
      <c r="AK414" s="4">
        <f t="shared" si="2527"/>
        <v>540</v>
      </c>
      <c r="AL414" s="4">
        <f t="shared" si="2527"/>
        <v>555</v>
      </c>
      <c r="AM414" s="4">
        <f t="shared" si="2527"/>
        <v>570</v>
      </c>
      <c r="AN414" s="4">
        <f t="shared" si="2527"/>
        <v>585</v>
      </c>
      <c r="AO414">
        <f t="shared" si="2527"/>
        <v>600</v>
      </c>
      <c r="AP414" s="4">
        <f t="shared" si="2527"/>
        <v>615</v>
      </c>
      <c r="AQ414" s="4">
        <f t="shared" si="2527"/>
        <v>630</v>
      </c>
      <c r="AR414" s="4">
        <f t="shared" si="2527"/>
        <v>645</v>
      </c>
      <c r="AS414" s="4">
        <f t="shared" si="2527"/>
        <v>660</v>
      </c>
      <c r="AT414" s="4">
        <f t="shared" si="2527"/>
        <v>675</v>
      </c>
      <c r="AU414" s="4">
        <f t="shared" si="2527"/>
        <v>690</v>
      </c>
      <c r="AV414" s="4">
        <f t="shared" si="2527"/>
        <v>705</v>
      </c>
      <c r="AW414" s="4">
        <f t="shared" si="2527"/>
        <v>720</v>
      </c>
      <c r="AX414" s="4">
        <f t="shared" si="2527"/>
        <v>735</v>
      </c>
      <c r="AY414">
        <f t="shared" si="2527"/>
        <v>750</v>
      </c>
      <c r="AZ414" s="4">
        <f t="shared" si="2527"/>
        <v>765</v>
      </c>
      <c r="BA414" s="4">
        <f t="shared" si="2527"/>
        <v>780</v>
      </c>
      <c r="BB414" s="4">
        <f t="shared" si="2527"/>
        <v>795</v>
      </c>
      <c r="BC414" s="4">
        <f t="shared" si="2527"/>
        <v>810</v>
      </c>
      <c r="BD414" s="4">
        <f t="shared" si="2527"/>
        <v>825</v>
      </c>
      <c r="BE414" s="4">
        <f t="shared" si="2527"/>
        <v>840</v>
      </c>
      <c r="BF414" s="4">
        <f t="shared" si="2527"/>
        <v>855</v>
      </c>
      <c r="BG414" s="4">
        <f t="shared" si="2527"/>
        <v>870</v>
      </c>
      <c r="BH414" s="4">
        <f t="shared" si="2527"/>
        <v>885</v>
      </c>
      <c r="BI414">
        <f t="shared" si="2527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28">C415+2</f>
        <v>6</v>
      </c>
      <c r="E415" s="4">
        <f t="shared" si="2528"/>
        <v>8</v>
      </c>
      <c r="F415" s="4">
        <f t="shared" si="2528"/>
        <v>10</v>
      </c>
      <c r="G415" s="4">
        <f t="shared" si="2528"/>
        <v>12</v>
      </c>
      <c r="H415" s="4">
        <f t="shared" si="2528"/>
        <v>14</v>
      </c>
      <c r="I415" s="4">
        <f t="shared" si="2528"/>
        <v>16</v>
      </c>
      <c r="J415" s="15">
        <f t="shared" si="2528"/>
        <v>18</v>
      </c>
      <c r="K415">
        <f t="shared" si="2528"/>
        <v>20</v>
      </c>
      <c r="L415" s="4">
        <f t="shared" si="2528"/>
        <v>22</v>
      </c>
      <c r="M415" s="4">
        <f t="shared" si="2528"/>
        <v>24</v>
      </c>
      <c r="N415" s="4">
        <f t="shared" si="2528"/>
        <v>26</v>
      </c>
      <c r="O415" s="4">
        <f t="shared" si="2528"/>
        <v>28</v>
      </c>
      <c r="P415" s="4">
        <f t="shared" si="2528"/>
        <v>30</v>
      </c>
      <c r="Q415" s="4">
        <f t="shared" si="2528"/>
        <v>32</v>
      </c>
      <c r="R415" s="15">
        <f t="shared" si="2528"/>
        <v>34</v>
      </c>
      <c r="S415" s="4">
        <f t="shared" si="2528"/>
        <v>36</v>
      </c>
      <c r="T415" s="4">
        <f t="shared" si="2528"/>
        <v>38</v>
      </c>
      <c r="U415">
        <f t="shared" si="2528"/>
        <v>40</v>
      </c>
      <c r="V415" s="4">
        <f t="shared" si="2528"/>
        <v>42</v>
      </c>
      <c r="W415" s="4">
        <f t="shared" si="2528"/>
        <v>44</v>
      </c>
      <c r="X415" s="15">
        <f t="shared" si="2528"/>
        <v>46</v>
      </c>
      <c r="Y415" s="4">
        <f t="shared" si="2528"/>
        <v>48</v>
      </c>
      <c r="Z415" s="4">
        <f t="shared" si="2528"/>
        <v>50</v>
      </c>
      <c r="AA415" s="4">
        <f t="shared" ref="AA415:BI415" si="2529">Z415+2</f>
        <v>52</v>
      </c>
      <c r="AB415" s="4">
        <f t="shared" si="2529"/>
        <v>54</v>
      </c>
      <c r="AC415" s="4">
        <f t="shared" si="2529"/>
        <v>56</v>
      </c>
      <c r="AD415" s="15">
        <f t="shared" si="2529"/>
        <v>58</v>
      </c>
      <c r="AE415">
        <f t="shared" si="2529"/>
        <v>60</v>
      </c>
      <c r="AF415" s="4">
        <f t="shared" si="2529"/>
        <v>62</v>
      </c>
      <c r="AG415" s="4">
        <f t="shared" si="2529"/>
        <v>64</v>
      </c>
      <c r="AH415" s="4">
        <f t="shared" si="2529"/>
        <v>66</v>
      </c>
      <c r="AI415" s="4">
        <f t="shared" si="2529"/>
        <v>68</v>
      </c>
      <c r="AJ415" s="4">
        <f t="shared" si="2529"/>
        <v>70</v>
      </c>
      <c r="AK415" s="4">
        <f t="shared" si="2529"/>
        <v>72</v>
      </c>
      <c r="AL415" s="4">
        <f t="shared" si="2529"/>
        <v>74</v>
      </c>
      <c r="AM415" s="4">
        <f t="shared" si="2529"/>
        <v>76</v>
      </c>
      <c r="AN415" s="4">
        <f t="shared" si="2529"/>
        <v>78</v>
      </c>
      <c r="AO415">
        <f t="shared" si="2529"/>
        <v>80</v>
      </c>
      <c r="AP415" s="4">
        <f t="shared" si="2529"/>
        <v>82</v>
      </c>
      <c r="AQ415" s="4">
        <f t="shared" si="2529"/>
        <v>84</v>
      </c>
      <c r="AR415" s="4">
        <f t="shared" si="2529"/>
        <v>86</v>
      </c>
      <c r="AS415" s="4">
        <f t="shared" si="2529"/>
        <v>88</v>
      </c>
      <c r="AT415" s="4">
        <f t="shared" si="2529"/>
        <v>90</v>
      </c>
      <c r="AU415" s="4">
        <f t="shared" si="2529"/>
        <v>92</v>
      </c>
      <c r="AV415" s="4">
        <f t="shared" si="2529"/>
        <v>94</v>
      </c>
      <c r="AW415" s="4">
        <f t="shared" si="2529"/>
        <v>96</v>
      </c>
      <c r="AX415" s="4">
        <f t="shared" si="2529"/>
        <v>98</v>
      </c>
      <c r="AY415">
        <f t="shared" si="2529"/>
        <v>100</v>
      </c>
      <c r="AZ415" s="4">
        <f t="shared" si="2529"/>
        <v>102</v>
      </c>
      <c r="BA415" s="4">
        <f t="shared" si="2529"/>
        <v>104</v>
      </c>
      <c r="BB415" s="4">
        <f t="shared" si="2529"/>
        <v>106</v>
      </c>
      <c r="BC415" s="4">
        <f t="shared" si="2529"/>
        <v>108</v>
      </c>
      <c r="BD415" s="4">
        <f t="shared" si="2529"/>
        <v>110</v>
      </c>
      <c r="BE415" s="4">
        <f t="shared" si="2529"/>
        <v>112</v>
      </c>
      <c r="BF415" s="4">
        <f t="shared" si="2529"/>
        <v>114</v>
      </c>
      <c r="BG415" s="4">
        <f t="shared" si="2529"/>
        <v>116</v>
      </c>
      <c r="BH415" s="4">
        <f t="shared" si="2529"/>
        <v>118</v>
      </c>
      <c r="BI415">
        <f t="shared" si="2529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30">C416+2</f>
        <v>6</v>
      </c>
      <c r="E416" s="4">
        <f t="shared" ref="E416" si="2531">D416+2</f>
        <v>8</v>
      </c>
      <c r="F416" s="4">
        <f t="shared" ref="F416" si="2532">E416+2</f>
        <v>10</v>
      </c>
      <c r="G416" s="4">
        <f t="shared" ref="G416" si="2533">F416+2</f>
        <v>12</v>
      </c>
      <c r="H416" s="4">
        <f t="shared" ref="H416" si="2534">G416+2</f>
        <v>14</v>
      </c>
      <c r="I416" s="4">
        <f t="shared" ref="I416" si="2535">H416+2</f>
        <v>16</v>
      </c>
      <c r="J416" s="15">
        <f t="shared" ref="J416" si="2536">I416+2</f>
        <v>18</v>
      </c>
      <c r="K416">
        <f t="shared" ref="K416" si="2537">J416+2</f>
        <v>20</v>
      </c>
      <c r="L416" s="4">
        <f t="shared" ref="L416" si="2538">K416+2</f>
        <v>22</v>
      </c>
      <c r="M416" s="4">
        <f t="shared" ref="M416" si="2539">L416+2</f>
        <v>24</v>
      </c>
      <c r="N416" s="4">
        <f t="shared" ref="N416" si="2540">M416+2</f>
        <v>26</v>
      </c>
      <c r="O416" s="4">
        <f t="shared" ref="O416" si="2541">N416+2</f>
        <v>28</v>
      </c>
      <c r="P416" s="4">
        <f t="shared" ref="P416" si="2542">O416+2</f>
        <v>30</v>
      </c>
      <c r="Q416" s="4">
        <f t="shared" ref="Q416" si="2543">P416+2</f>
        <v>32</v>
      </c>
      <c r="R416" s="15">
        <f t="shared" ref="R416" si="2544">Q416+2</f>
        <v>34</v>
      </c>
      <c r="S416" s="4">
        <f t="shared" ref="S416" si="2545">R416+2</f>
        <v>36</v>
      </c>
      <c r="T416" s="4">
        <f t="shared" ref="T416" si="2546">S416+2</f>
        <v>38</v>
      </c>
      <c r="U416">
        <f t="shared" ref="U416" si="2547">T416+2</f>
        <v>40</v>
      </c>
      <c r="V416" s="4">
        <f t="shared" ref="V416" si="2548">U416+2</f>
        <v>42</v>
      </c>
      <c r="W416" s="4">
        <f t="shared" ref="W416" si="2549">V416+2</f>
        <v>44</v>
      </c>
      <c r="X416" s="15">
        <f t="shared" ref="X416" si="2550">W416+2</f>
        <v>46</v>
      </c>
      <c r="Y416" s="4">
        <f t="shared" ref="Y416" si="2551">X416+2</f>
        <v>48</v>
      </c>
      <c r="Z416" s="4">
        <f t="shared" ref="Z416" si="2552">Y416+2</f>
        <v>50</v>
      </c>
      <c r="AA416" s="4">
        <f t="shared" ref="AA416" si="2553">Z416+2</f>
        <v>52</v>
      </c>
      <c r="AB416" s="4">
        <f t="shared" ref="AB416" si="2554">AA416+2</f>
        <v>54</v>
      </c>
      <c r="AC416" s="4">
        <f t="shared" ref="AC416" si="2555">AB416+2</f>
        <v>56</v>
      </c>
      <c r="AD416" s="15">
        <f t="shared" ref="AD416" si="2556">AC416+2</f>
        <v>58</v>
      </c>
      <c r="AE416">
        <f t="shared" ref="AE416" si="2557">AD416+2</f>
        <v>60</v>
      </c>
      <c r="AF416" s="4">
        <f t="shared" ref="AF416" si="2558">AE416+2</f>
        <v>62</v>
      </c>
      <c r="AG416" s="4">
        <f t="shared" ref="AG416" si="2559">AF416+2</f>
        <v>64</v>
      </c>
      <c r="AH416" s="4">
        <f t="shared" ref="AH416" si="2560">AG416+2</f>
        <v>66</v>
      </c>
      <c r="AI416" s="4">
        <f t="shared" ref="AI416" si="2561">AH416+2</f>
        <v>68</v>
      </c>
      <c r="AJ416" s="4">
        <f t="shared" ref="AJ416" si="2562">AI416+2</f>
        <v>70</v>
      </c>
      <c r="AK416" s="4">
        <f t="shared" ref="AK416" si="2563">AJ416+2</f>
        <v>72</v>
      </c>
      <c r="AL416" s="4">
        <f t="shared" ref="AL416" si="2564">AK416+2</f>
        <v>74</v>
      </c>
      <c r="AM416" s="4">
        <f t="shared" ref="AM416" si="2565">AL416+2</f>
        <v>76</v>
      </c>
      <c r="AN416" s="4">
        <f t="shared" ref="AN416" si="2566">AM416+2</f>
        <v>78</v>
      </c>
      <c r="AO416">
        <f t="shared" ref="AO416" si="2567">AN416+2</f>
        <v>80</v>
      </c>
      <c r="AP416" s="4">
        <f t="shared" ref="AP416" si="2568">AO416+2</f>
        <v>82</v>
      </c>
      <c r="AQ416" s="4">
        <f t="shared" ref="AQ416" si="2569">AP416+2</f>
        <v>84</v>
      </c>
      <c r="AR416" s="4">
        <f t="shared" ref="AR416" si="2570">AQ416+2</f>
        <v>86</v>
      </c>
      <c r="AS416" s="4">
        <f t="shared" ref="AS416" si="2571">AR416+2</f>
        <v>88</v>
      </c>
      <c r="AT416" s="4">
        <f t="shared" ref="AT416" si="2572">AS416+2</f>
        <v>90</v>
      </c>
      <c r="AU416" s="4">
        <f t="shared" ref="AU416" si="2573">AT416+2</f>
        <v>92</v>
      </c>
      <c r="AV416" s="4">
        <f t="shared" ref="AV416" si="2574">AU416+2</f>
        <v>94</v>
      </c>
      <c r="AW416" s="4">
        <f t="shared" ref="AW416" si="2575">AV416+2</f>
        <v>96</v>
      </c>
      <c r="AX416" s="4">
        <f t="shared" ref="AX416" si="2576">AW416+2</f>
        <v>98</v>
      </c>
      <c r="AY416">
        <f t="shared" ref="AY416" si="2577">AX416+2</f>
        <v>100</v>
      </c>
      <c r="AZ416" s="4">
        <f t="shared" ref="AZ416" si="2578">AY416+2</f>
        <v>102</v>
      </c>
      <c r="BA416" s="4">
        <f t="shared" ref="BA416" si="2579">AZ416+2</f>
        <v>104</v>
      </c>
      <c r="BB416" s="4">
        <f t="shared" ref="BB416" si="2580">BA416+2</f>
        <v>106</v>
      </c>
      <c r="BC416" s="4">
        <f t="shared" ref="BC416" si="2581">BB416+2</f>
        <v>108</v>
      </c>
      <c r="BD416" s="4">
        <f t="shared" ref="BD416" si="2582">BC416+2</f>
        <v>110</v>
      </c>
      <c r="BE416" s="4">
        <f t="shared" ref="BE416" si="2583">BD416+2</f>
        <v>112</v>
      </c>
      <c r="BF416" s="4">
        <f t="shared" ref="BF416" si="2584">BE416+2</f>
        <v>114</v>
      </c>
      <c r="BG416" s="4">
        <f t="shared" ref="BG416" si="2585">BF416+2</f>
        <v>116</v>
      </c>
      <c r="BH416" s="4">
        <f t="shared" ref="BH416" si="2586">BG416+2</f>
        <v>118</v>
      </c>
      <c r="BI416">
        <f t="shared" ref="BI416" si="2587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588">C419+1</f>
        <v>3</v>
      </c>
      <c r="E419" s="4">
        <f t="shared" si="2588"/>
        <v>4</v>
      </c>
      <c r="F419" s="4">
        <f t="shared" si="2588"/>
        <v>5</v>
      </c>
      <c r="G419" s="4">
        <f t="shared" si="2588"/>
        <v>6</v>
      </c>
      <c r="H419" s="4">
        <f t="shared" si="2588"/>
        <v>7</v>
      </c>
      <c r="I419" s="4">
        <f t="shared" si="2588"/>
        <v>8</v>
      </c>
      <c r="J419" s="15">
        <f>I419+2</f>
        <v>10</v>
      </c>
      <c r="K419" s="14">
        <f t="shared" ref="K419:Q419" si="2589">J419+2</f>
        <v>12</v>
      </c>
      <c r="L419" s="14">
        <f t="shared" si="2589"/>
        <v>14</v>
      </c>
      <c r="M419" s="14">
        <f t="shared" si="2589"/>
        <v>16</v>
      </c>
      <c r="N419" s="14">
        <f t="shared" si="2589"/>
        <v>18</v>
      </c>
      <c r="O419" s="14">
        <f t="shared" si="2589"/>
        <v>20</v>
      </c>
      <c r="P419" s="14">
        <f t="shared" si="2589"/>
        <v>22</v>
      </c>
      <c r="Q419" s="14">
        <f t="shared" si="2589"/>
        <v>24</v>
      </c>
      <c r="R419" s="15">
        <f>Q419+3</f>
        <v>27</v>
      </c>
      <c r="S419" s="14">
        <f t="shared" ref="S419:W419" si="2590">R419+3</f>
        <v>30</v>
      </c>
      <c r="T419" s="14">
        <f t="shared" si="2590"/>
        <v>33</v>
      </c>
      <c r="U419" s="14">
        <f t="shared" si="2590"/>
        <v>36</v>
      </c>
      <c r="V419" s="14">
        <f t="shared" si="2590"/>
        <v>39</v>
      </c>
      <c r="W419" s="14">
        <f t="shared" si="2590"/>
        <v>42</v>
      </c>
      <c r="X419" s="15">
        <f>W419+4</f>
        <v>46</v>
      </c>
      <c r="Y419" s="14">
        <f t="shared" ref="Y419:AC419" si="2591">X419+4</f>
        <v>50</v>
      </c>
      <c r="Z419" s="14">
        <f t="shared" si="2591"/>
        <v>54</v>
      </c>
      <c r="AA419" s="14">
        <f t="shared" si="2591"/>
        <v>58</v>
      </c>
      <c r="AB419" s="14">
        <f t="shared" si="2591"/>
        <v>62</v>
      </c>
      <c r="AC419" s="14">
        <f t="shared" si="2591"/>
        <v>66</v>
      </c>
      <c r="AD419" s="14">
        <f>AC419+5</f>
        <v>71</v>
      </c>
      <c r="AE419" s="14">
        <f t="shared" ref="AE419:BI419" si="2592">AD419+5</f>
        <v>76</v>
      </c>
      <c r="AF419" s="14">
        <f t="shared" si="2592"/>
        <v>81</v>
      </c>
      <c r="AG419" s="14">
        <f t="shared" si="2592"/>
        <v>86</v>
      </c>
      <c r="AH419" s="14">
        <f t="shared" si="2592"/>
        <v>91</v>
      </c>
      <c r="AI419" s="14">
        <f t="shared" si="2592"/>
        <v>96</v>
      </c>
      <c r="AJ419" s="14">
        <f t="shared" si="2592"/>
        <v>101</v>
      </c>
      <c r="AK419" s="14">
        <f t="shared" si="2592"/>
        <v>106</v>
      </c>
      <c r="AL419" s="14">
        <f t="shared" si="2592"/>
        <v>111</v>
      </c>
      <c r="AM419" s="14">
        <f t="shared" si="2592"/>
        <v>116</v>
      </c>
      <c r="AN419" s="14">
        <f t="shared" si="2592"/>
        <v>121</v>
      </c>
      <c r="AO419" s="14">
        <f t="shared" si="2592"/>
        <v>126</v>
      </c>
      <c r="AP419" s="14">
        <f t="shared" si="2592"/>
        <v>131</v>
      </c>
      <c r="AQ419" s="14">
        <f t="shared" si="2592"/>
        <v>136</v>
      </c>
      <c r="AR419" s="14">
        <f t="shared" si="2592"/>
        <v>141</v>
      </c>
      <c r="AS419" s="14">
        <f t="shared" si="2592"/>
        <v>146</v>
      </c>
      <c r="AT419" s="14">
        <f t="shared" si="2592"/>
        <v>151</v>
      </c>
      <c r="AU419" s="14">
        <f t="shared" si="2592"/>
        <v>156</v>
      </c>
      <c r="AV419" s="14">
        <f t="shared" si="2592"/>
        <v>161</v>
      </c>
      <c r="AW419" s="14">
        <f t="shared" si="2592"/>
        <v>166</v>
      </c>
      <c r="AX419" s="14">
        <f t="shared" si="2592"/>
        <v>171</v>
      </c>
      <c r="AY419" s="14">
        <f t="shared" si="2592"/>
        <v>176</v>
      </c>
      <c r="AZ419" s="14">
        <f t="shared" si="2592"/>
        <v>181</v>
      </c>
      <c r="BA419" s="14">
        <f t="shared" si="2592"/>
        <v>186</v>
      </c>
      <c r="BB419" s="14">
        <f t="shared" si="2592"/>
        <v>191</v>
      </c>
      <c r="BC419" s="14">
        <f t="shared" si="2592"/>
        <v>196</v>
      </c>
      <c r="BD419" s="14">
        <f t="shared" si="2592"/>
        <v>201</v>
      </c>
      <c r="BE419" s="14">
        <f t="shared" si="2592"/>
        <v>206</v>
      </c>
      <c r="BF419" s="14">
        <f t="shared" si="2592"/>
        <v>211</v>
      </c>
      <c r="BG419" s="14">
        <f t="shared" si="2592"/>
        <v>216</v>
      </c>
      <c r="BH419" s="14">
        <f t="shared" si="2592"/>
        <v>221</v>
      </c>
      <c r="BI419" s="14">
        <f t="shared" si="2592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593">C420+1</f>
        <v>4</v>
      </c>
      <c r="E420" s="4">
        <f t="shared" si="2593"/>
        <v>5</v>
      </c>
      <c r="F420" s="4">
        <f t="shared" si="2593"/>
        <v>6</v>
      </c>
      <c r="G420" s="4">
        <f t="shared" si="2593"/>
        <v>7</v>
      </c>
      <c r="H420" s="4">
        <f t="shared" si="2593"/>
        <v>8</v>
      </c>
      <c r="I420" s="4">
        <f t="shared" si="2593"/>
        <v>9</v>
      </c>
      <c r="J420" s="15">
        <f>I420+2</f>
        <v>11</v>
      </c>
      <c r="K420" s="14">
        <f t="shared" ref="K420:Q420" si="2594">J420+2</f>
        <v>13</v>
      </c>
      <c r="L420" s="14">
        <f t="shared" si="2594"/>
        <v>15</v>
      </c>
      <c r="M420" s="14">
        <f t="shared" si="2594"/>
        <v>17</v>
      </c>
      <c r="N420" s="14">
        <f t="shared" si="2594"/>
        <v>19</v>
      </c>
      <c r="O420" s="14">
        <f t="shared" si="2594"/>
        <v>21</v>
      </c>
      <c r="P420" s="14">
        <f t="shared" si="2594"/>
        <v>23</v>
      </c>
      <c r="Q420" s="14">
        <f t="shared" si="2594"/>
        <v>25</v>
      </c>
      <c r="R420" s="15">
        <f>Q420+3</f>
        <v>28</v>
      </c>
      <c r="S420" s="14">
        <f t="shared" ref="S420:W420" si="2595">R420+3</f>
        <v>31</v>
      </c>
      <c r="T420" s="14">
        <f t="shared" si="2595"/>
        <v>34</v>
      </c>
      <c r="U420" s="14">
        <f t="shared" si="2595"/>
        <v>37</v>
      </c>
      <c r="V420" s="14">
        <f t="shared" si="2595"/>
        <v>40</v>
      </c>
      <c r="W420" s="14">
        <f t="shared" si="2595"/>
        <v>43</v>
      </c>
      <c r="X420" s="15">
        <f>W420+4</f>
        <v>47</v>
      </c>
      <c r="Y420" s="14">
        <f t="shared" ref="Y420:AC420" si="2596">X420+4</f>
        <v>51</v>
      </c>
      <c r="Z420" s="14">
        <f t="shared" si="2596"/>
        <v>55</v>
      </c>
      <c r="AA420" s="14">
        <f t="shared" si="2596"/>
        <v>59</v>
      </c>
      <c r="AB420" s="14">
        <f t="shared" si="2596"/>
        <v>63</v>
      </c>
      <c r="AC420" s="14">
        <f t="shared" si="2596"/>
        <v>67</v>
      </c>
      <c r="AD420" s="14">
        <f>AC420+5</f>
        <v>72</v>
      </c>
      <c r="AE420" s="14">
        <f t="shared" ref="AE420:BI420" si="2597">AD420+5</f>
        <v>77</v>
      </c>
      <c r="AF420" s="14">
        <f t="shared" si="2597"/>
        <v>82</v>
      </c>
      <c r="AG420" s="14">
        <f t="shared" si="2597"/>
        <v>87</v>
      </c>
      <c r="AH420" s="14">
        <f t="shared" si="2597"/>
        <v>92</v>
      </c>
      <c r="AI420" s="14">
        <f t="shared" si="2597"/>
        <v>97</v>
      </c>
      <c r="AJ420" s="14">
        <f t="shared" si="2597"/>
        <v>102</v>
      </c>
      <c r="AK420" s="14">
        <f t="shared" si="2597"/>
        <v>107</v>
      </c>
      <c r="AL420" s="14">
        <f t="shared" si="2597"/>
        <v>112</v>
      </c>
      <c r="AM420" s="14">
        <f t="shared" si="2597"/>
        <v>117</v>
      </c>
      <c r="AN420" s="14">
        <f t="shared" si="2597"/>
        <v>122</v>
      </c>
      <c r="AO420" s="14">
        <f t="shared" si="2597"/>
        <v>127</v>
      </c>
      <c r="AP420" s="14">
        <f t="shared" si="2597"/>
        <v>132</v>
      </c>
      <c r="AQ420" s="14">
        <f t="shared" si="2597"/>
        <v>137</v>
      </c>
      <c r="AR420" s="14">
        <f t="shared" si="2597"/>
        <v>142</v>
      </c>
      <c r="AS420" s="14">
        <f t="shared" si="2597"/>
        <v>147</v>
      </c>
      <c r="AT420" s="14">
        <f t="shared" si="2597"/>
        <v>152</v>
      </c>
      <c r="AU420" s="14">
        <f t="shared" si="2597"/>
        <v>157</v>
      </c>
      <c r="AV420" s="14">
        <f t="shared" si="2597"/>
        <v>162</v>
      </c>
      <c r="AW420" s="14">
        <f t="shared" si="2597"/>
        <v>167</v>
      </c>
      <c r="AX420" s="14">
        <f t="shared" si="2597"/>
        <v>172</v>
      </c>
      <c r="AY420" s="14">
        <f t="shared" si="2597"/>
        <v>177</v>
      </c>
      <c r="AZ420" s="14">
        <f t="shared" si="2597"/>
        <v>182</v>
      </c>
      <c r="BA420" s="14">
        <f t="shared" si="2597"/>
        <v>187</v>
      </c>
      <c r="BB420" s="14">
        <f t="shared" si="2597"/>
        <v>192</v>
      </c>
      <c r="BC420" s="14">
        <f t="shared" si="2597"/>
        <v>197</v>
      </c>
      <c r="BD420" s="14">
        <f t="shared" si="2597"/>
        <v>202</v>
      </c>
      <c r="BE420" s="14">
        <f t="shared" si="2597"/>
        <v>207</v>
      </c>
      <c r="BF420" s="14">
        <f t="shared" si="2597"/>
        <v>212</v>
      </c>
      <c r="BG420" s="14">
        <f t="shared" si="2597"/>
        <v>217</v>
      </c>
      <c r="BH420" s="14">
        <f t="shared" si="2597"/>
        <v>222</v>
      </c>
      <c r="BI420" s="14">
        <f t="shared" si="2597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598">F421+10</f>
        <v>30</v>
      </c>
      <c r="H421" s="4">
        <f t="shared" si="2598"/>
        <v>40</v>
      </c>
      <c r="I421" s="4">
        <f t="shared" si="2598"/>
        <v>50</v>
      </c>
      <c r="J421" s="15">
        <f t="shared" si="2598"/>
        <v>60</v>
      </c>
      <c r="K421" s="4">
        <f t="shared" si="2598"/>
        <v>70</v>
      </c>
      <c r="L421" s="4">
        <f t="shared" si="2598"/>
        <v>80</v>
      </c>
      <c r="M421" s="4">
        <f t="shared" si="2598"/>
        <v>90</v>
      </c>
      <c r="N421" s="4">
        <f t="shared" si="2598"/>
        <v>100</v>
      </c>
      <c r="O421" s="4">
        <f t="shared" si="2598"/>
        <v>110</v>
      </c>
      <c r="P421" s="4">
        <f t="shared" si="2598"/>
        <v>120</v>
      </c>
      <c r="Q421" s="4">
        <f t="shared" si="2598"/>
        <v>130</v>
      </c>
      <c r="R421" s="15">
        <f t="shared" si="2598"/>
        <v>140</v>
      </c>
      <c r="S421" s="4">
        <f t="shared" si="2598"/>
        <v>150</v>
      </c>
      <c r="T421" s="4">
        <f t="shared" si="2598"/>
        <v>160</v>
      </c>
      <c r="U421" s="4">
        <f t="shared" si="2598"/>
        <v>170</v>
      </c>
      <c r="V421" s="4">
        <f t="shared" si="2598"/>
        <v>180</v>
      </c>
      <c r="W421" s="4">
        <f t="shared" si="2598"/>
        <v>190</v>
      </c>
      <c r="X421" s="15">
        <f t="shared" si="2598"/>
        <v>200</v>
      </c>
      <c r="Y421" s="4">
        <f t="shared" si="2598"/>
        <v>210</v>
      </c>
      <c r="Z421" s="4">
        <f t="shared" si="2598"/>
        <v>220</v>
      </c>
      <c r="AA421" s="4">
        <f t="shared" si="2598"/>
        <v>230</v>
      </c>
      <c r="AB421" s="4">
        <f t="shared" si="2598"/>
        <v>240</v>
      </c>
      <c r="AC421" s="4">
        <f t="shared" si="2598"/>
        <v>250</v>
      </c>
      <c r="AD421" s="15">
        <f t="shared" si="2598"/>
        <v>260</v>
      </c>
      <c r="AE421" s="4">
        <f t="shared" si="2598"/>
        <v>270</v>
      </c>
      <c r="AF421" s="4">
        <f t="shared" si="2598"/>
        <v>280</v>
      </c>
      <c r="AG421" s="4">
        <f t="shared" si="2598"/>
        <v>290</v>
      </c>
      <c r="AH421" s="4">
        <f t="shared" si="2598"/>
        <v>300</v>
      </c>
      <c r="AI421" s="4">
        <f t="shared" si="2598"/>
        <v>310</v>
      </c>
      <c r="AJ421" s="4">
        <f t="shared" si="2598"/>
        <v>320</v>
      </c>
      <c r="AK421" s="4">
        <f t="shared" si="2598"/>
        <v>330</v>
      </c>
      <c r="AL421" s="4">
        <f t="shared" si="2598"/>
        <v>340</v>
      </c>
      <c r="AM421" s="4">
        <f t="shared" si="2598"/>
        <v>350</v>
      </c>
      <c r="AN421" s="4">
        <f t="shared" si="2598"/>
        <v>360</v>
      </c>
      <c r="AO421" s="4">
        <f t="shared" si="2598"/>
        <v>370</v>
      </c>
      <c r="AP421" s="4">
        <f t="shared" si="2598"/>
        <v>380</v>
      </c>
      <c r="AQ421" s="4">
        <f t="shared" si="2598"/>
        <v>390</v>
      </c>
      <c r="AR421" s="4">
        <f t="shared" si="2598"/>
        <v>400</v>
      </c>
      <c r="AS421" s="4">
        <f t="shared" si="2598"/>
        <v>410</v>
      </c>
      <c r="AT421" s="4">
        <f t="shared" si="2598"/>
        <v>420</v>
      </c>
      <c r="AU421" s="4">
        <f t="shared" si="2598"/>
        <v>430</v>
      </c>
      <c r="AV421" s="4">
        <f t="shared" si="2598"/>
        <v>440</v>
      </c>
      <c r="AW421" s="4">
        <f t="shared" si="2598"/>
        <v>450</v>
      </c>
      <c r="AX421" s="4">
        <f t="shared" si="2598"/>
        <v>460</v>
      </c>
      <c r="AY421" s="4">
        <f t="shared" si="2598"/>
        <v>470</v>
      </c>
      <c r="AZ421" s="4">
        <f t="shared" si="2598"/>
        <v>480</v>
      </c>
      <c r="BA421" s="4">
        <f t="shared" si="2598"/>
        <v>490</v>
      </c>
      <c r="BB421" s="4">
        <f t="shared" si="2598"/>
        <v>500</v>
      </c>
      <c r="BC421" s="4">
        <f t="shared" si="2598"/>
        <v>510</v>
      </c>
      <c r="BD421" s="4">
        <f t="shared" si="2598"/>
        <v>520</v>
      </c>
      <c r="BE421" s="4">
        <f t="shared" si="2598"/>
        <v>530</v>
      </c>
      <c r="BF421" s="4">
        <f t="shared" si="2598"/>
        <v>540</v>
      </c>
      <c r="BG421" s="4">
        <f t="shared" si="2598"/>
        <v>550</v>
      </c>
      <c r="BH421" s="4">
        <f t="shared" si="2598"/>
        <v>560</v>
      </c>
      <c r="BI421" s="4">
        <f t="shared" si="2598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599">C422+75</f>
        <v>230</v>
      </c>
      <c r="E422" s="4">
        <f t="shared" si="2599"/>
        <v>305</v>
      </c>
      <c r="F422" s="4">
        <f t="shared" si="2599"/>
        <v>380</v>
      </c>
      <c r="G422" s="4">
        <f t="shared" si="2599"/>
        <v>455</v>
      </c>
      <c r="H422" s="4">
        <f t="shared" si="2599"/>
        <v>530</v>
      </c>
      <c r="I422" s="4">
        <f t="shared" si="2599"/>
        <v>605</v>
      </c>
      <c r="J422" s="15">
        <f t="shared" si="2599"/>
        <v>680</v>
      </c>
      <c r="K422">
        <f t="shared" si="2599"/>
        <v>755</v>
      </c>
      <c r="L422" s="4">
        <f t="shared" si="2599"/>
        <v>830</v>
      </c>
      <c r="M422" s="4">
        <f t="shared" si="2599"/>
        <v>905</v>
      </c>
      <c r="N422" s="4">
        <f t="shared" si="2599"/>
        <v>980</v>
      </c>
      <c r="O422" s="4">
        <f t="shared" si="2599"/>
        <v>1055</v>
      </c>
      <c r="P422" s="4">
        <f t="shared" si="2599"/>
        <v>1130</v>
      </c>
      <c r="Q422" s="4">
        <f t="shared" si="2599"/>
        <v>1205</v>
      </c>
      <c r="R422" s="15">
        <f t="shared" si="2599"/>
        <v>1280</v>
      </c>
      <c r="S422" s="4">
        <f t="shared" si="2599"/>
        <v>1355</v>
      </c>
      <c r="T422" s="4">
        <f t="shared" si="2599"/>
        <v>1430</v>
      </c>
      <c r="U422">
        <f t="shared" si="2599"/>
        <v>1505</v>
      </c>
      <c r="V422" s="4">
        <f t="shared" si="2599"/>
        <v>1580</v>
      </c>
      <c r="W422" s="4">
        <f t="shared" si="2599"/>
        <v>1655</v>
      </c>
      <c r="X422" s="15">
        <f t="shared" si="2599"/>
        <v>1730</v>
      </c>
      <c r="Y422" s="4">
        <f t="shared" si="2599"/>
        <v>1805</v>
      </c>
      <c r="Z422" s="4">
        <f t="shared" si="2599"/>
        <v>1880</v>
      </c>
      <c r="AA422" s="4">
        <f t="shared" si="2599"/>
        <v>1955</v>
      </c>
      <c r="AB422" s="4">
        <f t="shared" si="2599"/>
        <v>2030</v>
      </c>
      <c r="AC422" s="4">
        <f t="shared" si="2599"/>
        <v>2105</v>
      </c>
      <c r="AD422" s="15">
        <f t="shared" si="2599"/>
        <v>2180</v>
      </c>
      <c r="AE422">
        <f t="shared" si="2599"/>
        <v>2255</v>
      </c>
      <c r="AF422" s="4">
        <f t="shared" ref="AF422:BI422" si="2600">AE422+75</f>
        <v>2330</v>
      </c>
      <c r="AG422" s="4">
        <f t="shared" si="2600"/>
        <v>2405</v>
      </c>
      <c r="AH422" s="4">
        <f t="shared" si="2600"/>
        <v>2480</v>
      </c>
      <c r="AI422" s="4">
        <f t="shared" si="2600"/>
        <v>2555</v>
      </c>
      <c r="AJ422" s="4">
        <f t="shared" si="2600"/>
        <v>2630</v>
      </c>
      <c r="AK422" s="4">
        <f t="shared" si="2600"/>
        <v>2705</v>
      </c>
      <c r="AL422" s="4">
        <f t="shared" si="2600"/>
        <v>2780</v>
      </c>
      <c r="AM422" s="4">
        <f t="shared" si="2600"/>
        <v>2855</v>
      </c>
      <c r="AN422" s="4">
        <f t="shared" si="2600"/>
        <v>2930</v>
      </c>
      <c r="AO422">
        <f t="shared" si="2600"/>
        <v>3005</v>
      </c>
      <c r="AP422" s="4">
        <f t="shared" si="2600"/>
        <v>3080</v>
      </c>
      <c r="AQ422" s="4">
        <f t="shared" si="2600"/>
        <v>3155</v>
      </c>
      <c r="AR422" s="4">
        <f t="shared" si="2600"/>
        <v>3230</v>
      </c>
      <c r="AS422" s="4">
        <f t="shared" si="2600"/>
        <v>3305</v>
      </c>
      <c r="AT422" s="4">
        <f t="shared" si="2600"/>
        <v>3380</v>
      </c>
      <c r="AU422" s="4">
        <f t="shared" si="2600"/>
        <v>3455</v>
      </c>
      <c r="AV422" s="4">
        <f t="shared" si="2600"/>
        <v>3530</v>
      </c>
      <c r="AW422" s="4">
        <f t="shared" si="2600"/>
        <v>3605</v>
      </c>
      <c r="AX422" s="4">
        <f t="shared" si="2600"/>
        <v>3680</v>
      </c>
      <c r="AY422">
        <f t="shared" si="2600"/>
        <v>3755</v>
      </c>
      <c r="AZ422" s="4">
        <f t="shared" si="2600"/>
        <v>3830</v>
      </c>
      <c r="BA422" s="4">
        <f t="shared" si="2600"/>
        <v>3905</v>
      </c>
      <c r="BB422" s="4">
        <f t="shared" si="2600"/>
        <v>3980</v>
      </c>
      <c r="BC422" s="4">
        <f t="shared" si="2600"/>
        <v>4055</v>
      </c>
      <c r="BD422" s="4">
        <f t="shared" si="2600"/>
        <v>4130</v>
      </c>
      <c r="BE422" s="4">
        <f t="shared" si="2600"/>
        <v>4205</v>
      </c>
      <c r="BF422" s="4">
        <f t="shared" si="2600"/>
        <v>4280</v>
      </c>
      <c r="BG422" s="4">
        <f t="shared" si="2600"/>
        <v>4355</v>
      </c>
      <c r="BH422" s="4">
        <f t="shared" si="2600"/>
        <v>4430</v>
      </c>
      <c r="BI422">
        <f t="shared" si="2600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01">C423+20</f>
        <v>65</v>
      </c>
      <c r="E423" s="4">
        <f t="shared" si="2601"/>
        <v>85</v>
      </c>
      <c r="F423" s="4">
        <f t="shared" si="2601"/>
        <v>105</v>
      </c>
      <c r="G423" s="4">
        <f t="shared" si="2601"/>
        <v>125</v>
      </c>
      <c r="H423" s="4">
        <f t="shared" si="2601"/>
        <v>145</v>
      </c>
      <c r="I423" s="4">
        <f t="shared" si="2601"/>
        <v>165</v>
      </c>
      <c r="J423" s="15">
        <f t="shared" si="2601"/>
        <v>185</v>
      </c>
      <c r="K423">
        <f t="shared" si="2601"/>
        <v>205</v>
      </c>
      <c r="L423" s="4">
        <f t="shared" si="2601"/>
        <v>225</v>
      </c>
      <c r="M423" s="4">
        <f t="shared" si="2601"/>
        <v>245</v>
      </c>
      <c r="N423" s="4">
        <f t="shared" si="2601"/>
        <v>265</v>
      </c>
      <c r="O423" s="4">
        <f t="shared" si="2601"/>
        <v>285</v>
      </c>
      <c r="P423" s="4">
        <f t="shared" si="2601"/>
        <v>305</v>
      </c>
      <c r="Q423" s="4">
        <f t="shared" si="2601"/>
        <v>325</v>
      </c>
      <c r="R423" s="15">
        <f t="shared" si="2601"/>
        <v>345</v>
      </c>
      <c r="S423" s="4">
        <f t="shared" si="2601"/>
        <v>365</v>
      </c>
      <c r="T423" s="4">
        <f t="shared" si="2601"/>
        <v>385</v>
      </c>
      <c r="U423">
        <f t="shared" si="2601"/>
        <v>405</v>
      </c>
      <c r="V423" s="4">
        <f t="shared" si="2601"/>
        <v>425</v>
      </c>
      <c r="W423" s="4">
        <f t="shared" si="2601"/>
        <v>445</v>
      </c>
      <c r="X423" s="15">
        <f t="shared" si="2601"/>
        <v>465</v>
      </c>
      <c r="Y423" s="4">
        <f t="shared" si="2601"/>
        <v>485</v>
      </c>
      <c r="Z423" s="4">
        <f t="shared" si="2601"/>
        <v>505</v>
      </c>
      <c r="AA423" s="4">
        <f t="shared" si="2601"/>
        <v>525</v>
      </c>
      <c r="AB423" s="4">
        <f t="shared" si="2601"/>
        <v>545</v>
      </c>
      <c r="AC423" s="4">
        <f t="shared" si="2601"/>
        <v>565</v>
      </c>
      <c r="AD423" s="15">
        <f t="shared" si="2601"/>
        <v>585</v>
      </c>
      <c r="AE423">
        <f t="shared" si="2601"/>
        <v>605</v>
      </c>
      <c r="AF423" s="4">
        <f t="shared" ref="AF423:BI423" si="2602">AE423+20</f>
        <v>625</v>
      </c>
      <c r="AG423" s="4">
        <f t="shared" si="2602"/>
        <v>645</v>
      </c>
      <c r="AH423" s="4">
        <f t="shared" si="2602"/>
        <v>665</v>
      </c>
      <c r="AI423" s="4">
        <f t="shared" si="2602"/>
        <v>685</v>
      </c>
      <c r="AJ423" s="4">
        <f t="shared" si="2602"/>
        <v>705</v>
      </c>
      <c r="AK423" s="4">
        <f t="shared" si="2602"/>
        <v>725</v>
      </c>
      <c r="AL423" s="4">
        <f t="shared" si="2602"/>
        <v>745</v>
      </c>
      <c r="AM423" s="4">
        <f t="shared" si="2602"/>
        <v>765</v>
      </c>
      <c r="AN423" s="4">
        <f t="shared" si="2602"/>
        <v>785</v>
      </c>
      <c r="AO423">
        <f t="shared" si="2602"/>
        <v>805</v>
      </c>
      <c r="AP423" s="4">
        <f t="shared" si="2602"/>
        <v>825</v>
      </c>
      <c r="AQ423" s="4">
        <f t="shared" si="2602"/>
        <v>845</v>
      </c>
      <c r="AR423" s="4">
        <f t="shared" si="2602"/>
        <v>865</v>
      </c>
      <c r="AS423" s="4">
        <f t="shared" si="2602"/>
        <v>885</v>
      </c>
      <c r="AT423" s="4">
        <f t="shared" si="2602"/>
        <v>905</v>
      </c>
      <c r="AU423" s="4">
        <f t="shared" si="2602"/>
        <v>925</v>
      </c>
      <c r="AV423" s="4">
        <f t="shared" si="2602"/>
        <v>945</v>
      </c>
      <c r="AW423" s="4">
        <f t="shared" si="2602"/>
        <v>965</v>
      </c>
      <c r="AX423" s="4">
        <f t="shared" si="2602"/>
        <v>985</v>
      </c>
      <c r="AY423">
        <f t="shared" si="2602"/>
        <v>1005</v>
      </c>
      <c r="AZ423" s="4">
        <f t="shared" si="2602"/>
        <v>1025</v>
      </c>
      <c r="BA423" s="4">
        <f t="shared" si="2602"/>
        <v>1045</v>
      </c>
      <c r="BB423" s="4">
        <f t="shared" si="2602"/>
        <v>1065</v>
      </c>
      <c r="BC423" s="4">
        <f t="shared" si="2602"/>
        <v>1085</v>
      </c>
      <c r="BD423" s="4">
        <f t="shared" si="2602"/>
        <v>1105</v>
      </c>
      <c r="BE423" s="4">
        <f t="shared" si="2602"/>
        <v>1125</v>
      </c>
      <c r="BF423" s="4">
        <f t="shared" si="2602"/>
        <v>1145</v>
      </c>
      <c r="BG423" s="4">
        <f t="shared" si="2602"/>
        <v>1165</v>
      </c>
      <c r="BH423" s="4">
        <f t="shared" si="2602"/>
        <v>1185</v>
      </c>
      <c r="BI423">
        <f t="shared" si="2602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03">F425+3.1</f>
        <v>30.400000000000002</v>
      </c>
      <c r="H425" s="4">
        <f t="shared" ref="H425" si="2604">G425+3.2</f>
        <v>33.6</v>
      </c>
      <c r="I425" s="4">
        <f t="shared" ref="I425" si="2605">H425+3.1</f>
        <v>36.700000000000003</v>
      </c>
      <c r="J425" s="4">
        <f t="shared" ref="J425" si="2606">I425+3.2</f>
        <v>39.900000000000006</v>
      </c>
      <c r="K425" s="4">
        <f t="shared" ref="K425" si="2607">J425+3.1</f>
        <v>43.000000000000007</v>
      </c>
      <c r="L425" s="4">
        <f t="shared" ref="L425" si="2608">K425+3.2</f>
        <v>46.20000000000001</v>
      </c>
      <c r="M425" s="4">
        <f t="shared" ref="M425" si="2609">L425+3.1</f>
        <v>49.300000000000011</v>
      </c>
      <c r="N425" s="4">
        <f t="shared" ref="N425" si="2610">M425+3.2</f>
        <v>52.500000000000014</v>
      </c>
      <c r="O425" s="4">
        <f t="shared" ref="O425" si="2611">N425+3.1</f>
        <v>55.600000000000016</v>
      </c>
      <c r="P425" s="4">
        <f t="shared" ref="P425" si="2612">O425+3.2</f>
        <v>58.800000000000018</v>
      </c>
      <c r="Q425" s="4">
        <f t="shared" ref="Q425" si="2613">P425+3.1</f>
        <v>61.90000000000002</v>
      </c>
      <c r="R425" s="4">
        <f t="shared" ref="R425" si="2614">Q425+3.2</f>
        <v>65.100000000000023</v>
      </c>
      <c r="S425" s="4">
        <f t="shared" ref="S425" si="2615">R425+3.1</f>
        <v>68.200000000000017</v>
      </c>
      <c r="T425" s="4">
        <f t="shared" ref="T425" si="2616">S425+3.2</f>
        <v>71.40000000000002</v>
      </c>
      <c r="U425" s="4">
        <f t="shared" ref="U425" si="2617">T425+3.1</f>
        <v>74.500000000000014</v>
      </c>
      <c r="V425" s="4">
        <f t="shared" ref="V425" si="2618">U425+3.2</f>
        <v>77.700000000000017</v>
      </c>
      <c r="W425" s="4">
        <f t="shared" ref="W425" si="2619">V425+3.1</f>
        <v>80.800000000000011</v>
      </c>
      <c r="X425" s="4">
        <f t="shared" ref="X425" si="2620">W425+3.2</f>
        <v>84.000000000000014</v>
      </c>
      <c r="Y425" s="4">
        <f t="shared" ref="Y425" si="2621">X425+3.1</f>
        <v>87.100000000000009</v>
      </c>
      <c r="Z425" s="4">
        <f t="shared" ref="Z425" si="2622">Y425+3.2</f>
        <v>90.300000000000011</v>
      </c>
      <c r="AA425" s="4">
        <f t="shared" ref="AA425" si="2623">Z425+3.1</f>
        <v>93.4</v>
      </c>
      <c r="AB425" s="4">
        <f t="shared" ref="AB425" si="2624">AA425+3.2</f>
        <v>96.600000000000009</v>
      </c>
      <c r="AC425" s="4">
        <f t="shared" ref="AC425" si="2625">AB425+3.1</f>
        <v>99.7</v>
      </c>
      <c r="AD425" s="4">
        <f t="shared" ref="AD425" si="2626">AC425+3.2</f>
        <v>102.9</v>
      </c>
      <c r="AE425" s="4">
        <f t="shared" ref="AE425" si="2627">AD425+3.1</f>
        <v>106</v>
      </c>
      <c r="AF425" s="4">
        <f t="shared" ref="AF425" si="2628">AE425+3.2</f>
        <v>109.2</v>
      </c>
      <c r="AG425" s="4">
        <f t="shared" ref="AG425" si="2629">AF425+3.1</f>
        <v>112.3</v>
      </c>
      <c r="AH425" s="4">
        <f t="shared" ref="AH425" si="2630">AG425+3.2</f>
        <v>115.5</v>
      </c>
      <c r="AI425" s="4">
        <f t="shared" ref="AI425" si="2631">AH425+3.1</f>
        <v>118.6</v>
      </c>
      <c r="AJ425" s="4">
        <f t="shared" ref="AJ425" si="2632">AI425+3.2</f>
        <v>121.8</v>
      </c>
      <c r="AK425" s="4">
        <f t="shared" ref="AK425" si="2633">AJ425+3.1</f>
        <v>124.89999999999999</v>
      </c>
      <c r="AL425" s="4">
        <f t="shared" ref="AL425" si="2634">AK425+3.2</f>
        <v>128.1</v>
      </c>
      <c r="AM425" s="4">
        <f t="shared" ref="AM425" si="2635">AL425+3.1</f>
        <v>131.19999999999999</v>
      </c>
      <c r="AN425" s="4">
        <f t="shared" ref="AN425" si="2636">AM425+3.2</f>
        <v>134.39999999999998</v>
      </c>
      <c r="AO425" s="4">
        <f t="shared" ref="AO425" si="2637">AN425+3.1</f>
        <v>137.49999999999997</v>
      </c>
      <c r="AP425" s="4">
        <f t="shared" ref="AP425" si="2638">AO425+3.2</f>
        <v>140.69999999999996</v>
      </c>
      <c r="AQ425" s="4">
        <f t="shared" ref="AQ425" si="2639">AP425+3.1</f>
        <v>143.79999999999995</v>
      </c>
      <c r="AR425" s="4">
        <f t="shared" ref="AR425" si="2640">AQ425+3.2</f>
        <v>146.99999999999994</v>
      </c>
      <c r="AS425" s="4">
        <f t="shared" ref="AS425" si="2641">AR425+3.1</f>
        <v>150.09999999999994</v>
      </c>
      <c r="AT425" s="4">
        <f t="shared" ref="AT425" si="2642">AS425+3.2</f>
        <v>153.29999999999993</v>
      </c>
      <c r="AU425" s="4">
        <f t="shared" ref="AU425" si="2643">AT425+3.1</f>
        <v>156.39999999999992</v>
      </c>
      <c r="AV425" s="4">
        <f t="shared" ref="AV425" si="2644">AU425+3.2</f>
        <v>159.59999999999991</v>
      </c>
      <c r="AW425" s="4">
        <f t="shared" ref="AW425" si="2645">AV425+3.1</f>
        <v>162.6999999999999</v>
      </c>
      <c r="AX425" s="4">
        <f t="shared" ref="AX425" si="2646">AW425+3.2</f>
        <v>165.89999999999989</v>
      </c>
      <c r="AY425" s="4">
        <f t="shared" ref="AY425" si="2647">AX425+3.1</f>
        <v>168.99999999999989</v>
      </c>
      <c r="AZ425" s="4">
        <f t="shared" ref="AZ425" si="2648">AY425+3.2</f>
        <v>172.19999999999987</v>
      </c>
      <c r="BA425" s="4">
        <f t="shared" ref="BA425" si="2649">AZ425+3.1</f>
        <v>175.29999999999987</v>
      </c>
      <c r="BB425" s="4">
        <f t="shared" ref="BB425" si="2650">BA425+3.2</f>
        <v>178.49999999999986</v>
      </c>
      <c r="BC425" s="4">
        <f t="shared" ref="BC425" si="2651">BB425+3.1</f>
        <v>181.59999999999985</v>
      </c>
      <c r="BD425" s="4">
        <f t="shared" ref="BD425" si="2652">BC425+3.2</f>
        <v>184.79999999999984</v>
      </c>
      <c r="BE425" s="4">
        <f t="shared" ref="BE425" si="2653">BD425+3.1</f>
        <v>187.89999999999984</v>
      </c>
      <c r="BF425" s="4">
        <f t="shared" ref="BF425" si="2654">BE425+3.2</f>
        <v>191.09999999999982</v>
      </c>
      <c r="BG425" s="4">
        <f t="shared" ref="BG425" si="2655">BF425+3.1</f>
        <v>194.19999999999982</v>
      </c>
      <c r="BH425" s="4">
        <f t="shared" ref="BH425" si="2656">BG425+3.2</f>
        <v>197.39999999999981</v>
      </c>
      <c r="BI425" s="4">
        <f t="shared" ref="BI425" si="2657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58">B426</f>
        <v>30</v>
      </c>
      <c r="D426" s="4">
        <f t="shared" si="2658"/>
        <v>30</v>
      </c>
      <c r="E426" s="4">
        <f>D426+4.5</f>
        <v>34.5</v>
      </c>
      <c r="F426" s="4">
        <f t="shared" ref="F426:BI426" si="2659">E426+4.5</f>
        <v>39</v>
      </c>
      <c r="G426" s="4">
        <f t="shared" si="2659"/>
        <v>43.5</v>
      </c>
      <c r="H426" s="4">
        <f t="shared" si="2659"/>
        <v>48</v>
      </c>
      <c r="I426" s="4">
        <f t="shared" si="2659"/>
        <v>52.5</v>
      </c>
      <c r="J426" s="4">
        <f t="shared" si="2659"/>
        <v>57</v>
      </c>
      <c r="K426" s="4">
        <f t="shared" si="2659"/>
        <v>61.5</v>
      </c>
      <c r="L426" s="4">
        <f t="shared" si="2659"/>
        <v>66</v>
      </c>
      <c r="M426" s="4">
        <f t="shared" si="2659"/>
        <v>70.5</v>
      </c>
      <c r="N426" s="4">
        <f t="shared" si="2659"/>
        <v>75</v>
      </c>
      <c r="O426" s="4">
        <f t="shared" si="2659"/>
        <v>79.5</v>
      </c>
      <c r="P426" s="4">
        <f t="shared" si="2659"/>
        <v>84</v>
      </c>
      <c r="Q426" s="4">
        <f t="shared" si="2659"/>
        <v>88.5</v>
      </c>
      <c r="R426" s="4">
        <f t="shared" si="2659"/>
        <v>93</v>
      </c>
      <c r="S426" s="4">
        <f t="shared" si="2659"/>
        <v>97.5</v>
      </c>
      <c r="T426" s="4">
        <f t="shared" si="2659"/>
        <v>102</v>
      </c>
      <c r="U426" s="4">
        <f t="shared" si="2659"/>
        <v>106.5</v>
      </c>
      <c r="V426" s="4">
        <f t="shared" si="2659"/>
        <v>111</v>
      </c>
      <c r="W426" s="4">
        <f t="shared" si="2659"/>
        <v>115.5</v>
      </c>
      <c r="X426" s="4">
        <f t="shared" si="2659"/>
        <v>120</v>
      </c>
      <c r="Y426" s="4">
        <f t="shared" si="2659"/>
        <v>124.5</v>
      </c>
      <c r="Z426" s="4">
        <f t="shared" si="2659"/>
        <v>129</v>
      </c>
      <c r="AA426" s="4">
        <f t="shared" si="2659"/>
        <v>133.5</v>
      </c>
      <c r="AB426" s="4">
        <f t="shared" si="2659"/>
        <v>138</v>
      </c>
      <c r="AC426" s="4">
        <f t="shared" si="2659"/>
        <v>142.5</v>
      </c>
      <c r="AD426" s="4">
        <f t="shared" si="2659"/>
        <v>147</v>
      </c>
      <c r="AE426" s="4">
        <f t="shared" si="2659"/>
        <v>151.5</v>
      </c>
      <c r="AF426" s="4">
        <f t="shared" si="2659"/>
        <v>156</v>
      </c>
      <c r="AG426" s="4">
        <f t="shared" si="2659"/>
        <v>160.5</v>
      </c>
      <c r="AH426" s="4">
        <f t="shared" si="2659"/>
        <v>165</v>
      </c>
      <c r="AI426" s="4">
        <f t="shared" si="2659"/>
        <v>169.5</v>
      </c>
      <c r="AJ426" s="4">
        <f t="shared" si="2659"/>
        <v>174</v>
      </c>
      <c r="AK426" s="4">
        <f t="shared" si="2659"/>
        <v>178.5</v>
      </c>
      <c r="AL426" s="4">
        <f t="shared" si="2659"/>
        <v>183</v>
      </c>
      <c r="AM426" s="4">
        <f t="shared" si="2659"/>
        <v>187.5</v>
      </c>
      <c r="AN426" s="4">
        <f t="shared" si="2659"/>
        <v>192</v>
      </c>
      <c r="AO426" s="4">
        <f t="shared" si="2659"/>
        <v>196.5</v>
      </c>
      <c r="AP426" s="4">
        <f t="shared" si="2659"/>
        <v>201</v>
      </c>
      <c r="AQ426" s="4">
        <f t="shared" si="2659"/>
        <v>205.5</v>
      </c>
      <c r="AR426" s="4">
        <f t="shared" si="2659"/>
        <v>210</v>
      </c>
      <c r="AS426" s="4">
        <f t="shared" si="2659"/>
        <v>214.5</v>
      </c>
      <c r="AT426" s="4">
        <f t="shared" si="2659"/>
        <v>219</v>
      </c>
      <c r="AU426" s="4">
        <f t="shared" si="2659"/>
        <v>223.5</v>
      </c>
      <c r="AV426" s="4">
        <f t="shared" si="2659"/>
        <v>228</v>
      </c>
      <c r="AW426" s="4">
        <f t="shared" si="2659"/>
        <v>232.5</v>
      </c>
      <c r="AX426" s="4">
        <f t="shared" si="2659"/>
        <v>237</v>
      </c>
      <c r="AY426" s="4">
        <f t="shared" si="2659"/>
        <v>241.5</v>
      </c>
      <c r="AZ426" s="4">
        <f t="shared" si="2659"/>
        <v>246</v>
      </c>
      <c r="BA426" s="4">
        <f t="shared" si="2659"/>
        <v>250.5</v>
      </c>
      <c r="BB426" s="4">
        <f t="shared" si="2659"/>
        <v>255</v>
      </c>
      <c r="BC426" s="4">
        <f t="shared" si="2659"/>
        <v>259.5</v>
      </c>
      <c r="BD426" s="4">
        <f t="shared" si="2659"/>
        <v>264</v>
      </c>
      <c r="BE426" s="4">
        <f t="shared" si="2659"/>
        <v>268.5</v>
      </c>
      <c r="BF426" s="4">
        <f t="shared" si="2659"/>
        <v>273</v>
      </c>
      <c r="BG426" s="4">
        <f t="shared" si="2659"/>
        <v>277.5</v>
      </c>
      <c r="BH426" s="4">
        <f t="shared" si="2659"/>
        <v>282</v>
      </c>
      <c r="BI426" s="4">
        <f t="shared" si="2659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60">B427</f>
        <v>42</v>
      </c>
      <c r="D427" s="4">
        <f t="shared" si="2660"/>
        <v>42</v>
      </c>
      <c r="E427" s="4">
        <f>D427+6.2</f>
        <v>48.2</v>
      </c>
      <c r="F427" s="4">
        <f>E427+6.4</f>
        <v>54.6</v>
      </c>
      <c r="G427" s="4">
        <f t="shared" ref="G427" si="2661">F427+6.2</f>
        <v>60.800000000000004</v>
      </c>
      <c r="H427" s="4">
        <f t="shared" ref="H427" si="2662">G427+6.4</f>
        <v>67.2</v>
      </c>
      <c r="I427" s="4">
        <f t="shared" ref="I427" si="2663">H427+6.2</f>
        <v>73.400000000000006</v>
      </c>
      <c r="J427" s="4">
        <f t="shared" ref="J427" si="2664">I427+6.4</f>
        <v>79.800000000000011</v>
      </c>
      <c r="K427" s="4">
        <f t="shared" ref="K427" si="2665">J427+6.2</f>
        <v>86.000000000000014</v>
      </c>
      <c r="L427" s="4">
        <f t="shared" ref="L427" si="2666">K427+6.4</f>
        <v>92.40000000000002</v>
      </c>
      <c r="M427" s="4">
        <f t="shared" ref="M427" si="2667">L427+6.2</f>
        <v>98.600000000000023</v>
      </c>
      <c r="N427" s="4">
        <f t="shared" ref="N427" si="2668">M427+6.4</f>
        <v>105.00000000000003</v>
      </c>
      <c r="O427" s="4">
        <f t="shared" ref="O427" si="2669">N427+6.2</f>
        <v>111.20000000000003</v>
      </c>
      <c r="P427" s="4">
        <f t="shared" ref="P427" si="2670">O427+6.4</f>
        <v>117.60000000000004</v>
      </c>
      <c r="Q427" s="4">
        <f t="shared" ref="Q427" si="2671">P427+6.2</f>
        <v>123.80000000000004</v>
      </c>
      <c r="R427" s="4">
        <f t="shared" ref="R427" si="2672">Q427+6.4</f>
        <v>130.20000000000005</v>
      </c>
      <c r="S427" s="4">
        <f t="shared" ref="S427" si="2673">R427+6.2</f>
        <v>136.40000000000003</v>
      </c>
      <c r="T427" s="4">
        <f t="shared" ref="T427" si="2674">S427+6.4</f>
        <v>142.80000000000004</v>
      </c>
      <c r="U427" s="4">
        <f t="shared" ref="U427" si="2675">T427+6.2</f>
        <v>149.00000000000003</v>
      </c>
      <c r="V427" s="4">
        <f t="shared" ref="V427" si="2676">U427+6.4</f>
        <v>155.40000000000003</v>
      </c>
      <c r="W427" s="4">
        <f t="shared" ref="W427" si="2677">V427+6.2</f>
        <v>161.60000000000002</v>
      </c>
      <c r="X427" s="4">
        <f t="shared" ref="X427" si="2678">W427+6.4</f>
        <v>168.00000000000003</v>
      </c>
      <c r="Y427" s="4">
        <f t="shared" ref="Y427" si="2679">X427+6.2</f>
        <v>174.20000000000002</v>
      </c>
      <c r="Z427" s="4">
        <f t="shared" ref="Z427" si="2680">Y427+6.4</f>
        <v>180.60000000000002</v>
      </c>
      <c r="AA427" s="4">
        <f t="shared" ref="AA427" si="2681">Z427+6.2</f>
        <v>186.8</v>
      </c>
      <c r="AB427" s="4">
        <f t="shared" ref="AB427" si="2682">AA427+6.4</f>
        <v>193.20000000000002</v>
      </c>
      <c r="AC427" s="4">
        <f t="shared" ref="AC427" si="2683">AB427+6.2</f>
        <v>199.4</v>
      </c>
      <c r="AD427" s="4">
        <f t="shared" ref="AD427" si="2684">AC427+6.4</f>
        <v>205.8</v>
      </c>
      <c r="AE427" s="4">
        <f t="shared" ref="AE427" si="2685">AD427+6.2</f>
        <v>212</v>
      </c>
      <c r="AF427" s="4">
        <f t="shared" ref="AF427" si="2686">AE427+6.4</f>
        <v>218.4</v>
      </c>
      <c r="AG427" s="4">
        <f t="shared" ref="AG427" si="2687">AF427+6.2</f>
        <v>224.6</v>
      </c>
      <c r="AH427" s="4">
        <f t="shared" ref="AH427" si="2688">AG427+6.4</f>
        <v>231</v>
      </c>
      <c r="AI427" s="4">
        <f t="shared" ref="AI427" si="2689">AH427+6.2</f>
        <v>237.2</v>
      </c>
      <c r="AJ427" s="4">
        <f t="shared" ref="AJ427" si="2690">AI427+6.4</f>
        <v>243.6</v>
      </c>
      <c r="AK427" s="4">
        <f t="shared" ref="AK427" si="2691">AJ427+6.2</f>
        <v>249.79999999999998</v>
      </c>
      <c r="AL427" s="4">
        <f t="shared" ref="AL427" si="2692">AK427+6.4</f>
        <v>256.2</v>
      </c>
      <c r="AM427" s="4">
        <f t="shared" ref="AM427" si="2693">AL427+6.2</f>
        <v>262.39999999999998</v>
      </c>
      <c r="AN427" s="4">
        <f t="shared" ref="AN427" si="2694">AM427+6.4</f>
        <v>268.79999999999995</v>
      </c>
      <c r="AO427" s="4">
        <f t="shared" ref="AO427" si="2695">AN427+6.2</f>
        <v>274.99999999999994</v>
      </c>
      <c r="AP427" s="4">
        <f t="shared" ref="AP427" si="2696">AO427+6.4</f>
        <v>281.39999999999992</v>
      </c>
      <c r="AQ427" s="4">
        <f t="shared" ref="AQ427" si="2697">AP427+6.2</f>
        <v>287.59999999999991</v>
      </c>
      <c r="AR427" s="4">
        <f t="shared" ref="AR427" si="2698">AQ427+6.4</f>
        <v>293.99999999999989</v>
      </c>
      <c r="AS427" s="4">
        <f t="shared" ref="AS427" si="2699">AR427+6.2</f>
        <v>300.19999999999987</v>
      </c>
      <c r="AT427" s="4">
        <f t="shared" ref="AT427" si="2700">AS427+6.4</f>
        <v>306.59999999999985</v>
      </c>
      <c r="AU427" s="4">
        <f t="shared" ref="AU427" si="2701">AT427+6.2</f>
        <v>312.79999999999984</v>
      </c>
      <c r="AV427" s="4">
        <f t="shared" ref="AV427" si="2702">AU427+6.4</f>
        <v>319.19999999999982</v>
      </c>
      <c r="AW427" s="4">
        <f t="shared" ref="AW427" si="2703">AV427+6.2</f>
        <v>325.39999999999981</v>
      </c>
      <c r="AX427" s="4">
        <f t="shared" ref="AX427" si="2704">AW427+6.4</f>
        <v>331.79999999999978</v>
      </c>
      <c r="AY427" s="4">
        <f t="shared" ref="AY427" si="2705">AX427+6.2</f>
        <v>337.99999999999977</v>
      </c>
      <c r="AZ427" s="4">
        <f t="shared" ref="AZ427" si="2706">AY427+6.4</f>
        <v>344.39999999999975</v>
      </c>
      <c r="BA427" s="4">
        <f t="shared" ref="BA427" si="2707">AZ427+6.2</f>
        <v>350.59999999999974</v>
      </c>
      <c r="BB427" s="4">
        <f t="shared" ref="BB427" si="2708">BA427+6.4</f>
        <v>356.99999999999972</v>
      </c>
      <c r="BC427" s="4">
        <f t="shared" ref="BC427" si="2709">BB427+6.2</f>
        <v>363.1999999999997</v>
      </c>
      <c r="BD427" s="4">
        <f t="shared" ref="BD427" si="2710">BC427+6.4</f>
        <v>369.59999999999968</v>
      </c>
      <c r="BE427" s="4">
        <f t="shared" ref="BE427" si="2711">BD427+6.2</f>
        <v>375.79999999999967</v>
      </c>
      <c r="BF427" s="4">
        <f t="shared" ref="BF427" si="2712">BE427+6.4</f>
        <v>382.19999999999965</v>
      </c>
      <c r="BG427" s="4">
        <f t="shared" ref="BG427" si="2713">BF427+6.2</f>
        <v>388.39999999999964</v>
      </c>
      <c r="BH427" s="4">
        <f t="shared" ref="BH427" si="2714">BG427+6.4</f>
        <v>394.79999999999961</v>
      </c>
      <c r="BI427" s="4">
        <f t="shared" ref="BI427" si="2715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16">C430+0.5</f>
        <v>5</v>
      </c>
      <c r="E430" s="4">
        <f t="shared" si="2716"/>
        <v>5.5</v>
      </c>
      <c r="F430" s="4">
        <f t="shared" si="2716"/>
        <v>6</v>
      </c>
      <c r="G430" s="4">
        <f t="shared" si="2716"/>
        <v>6.5</v>
      </c>
      <c r="H430" s="4">
        <f t="shared" si="2716"/>
        <v>7</v>
      </c>
      <c r="I430" s="4">
        <f t="shared" si="2716"/>
        <v>7.5</v>
      </c>
      <c r="J430" s="4">
        <f t="shared" si="2716"/>
        <v>8</v>
      </c>
      <c r="K430" s="4">
        <f t="shared" si="2716"/>
        <v>8.5</v>
      </c>
      <c r="L430" s="4">
        <f t="shared" si="2716"/>
        <v>9</v>
      </c>
      <c r="M430" s="4">
        <f t="shared" si="2716"/>
        <v>9.5</v>
      </c>
      <c r="N430" s="4">
        <f t="shared" si="2716"/>
        <v>10</v>
      </c>
      <c r="O430" s="4">
        <f t="shared" si="2716"/>
        <v>10.5</v>
      </c>
      <c r="P430" s="4">
        <f t="shared" si="2716"/>
        <v>11</v>
      </c>
      <c r="Q430" s="4">
        <f t="shared" si="2716"/>
        <v>11.5</v>
      </c>
      <c r="R430" s="4">
        <f t="shared" si="2716"/>
        <v>12</v>
      </c>
      <c r="S430" s="4">
        <f t="shared" si="2716"/>
        <v>12.5</v>
      </c>
      <c r="T430" s="4">
        <f t="shared" si="2716"/>
        <v>13</v>
      </c>
      <c r="U430" s="4">
        <f t="shared" si="2716"/>
        <v>13.5</v>
      </c>
      <c r="V430" s="4">
        <f t="shared" si="2716"/>
        <v>14</v>
      </c>
      <c r="W430" s="4">
        <f t="shared" si="2716"/>
        <v>14.5</v>
      </c>
      <c r="X430" s="4">
        <f t="shared" si="2716"/>
        <v>15</v>
      </c>
      <c r="Y430" s="4">
        <f t="shared" si="2716"/>
        <v>15.5</v>
      </c>
      <c r="Z430" s="4">
        <f t="shared" si="2716"/>
        <v>16</v>
      </c>
      <c r="AA430" s="4">
        <f t="shared" si="2716"/>
        <v>16.5</v>
      </c>
      <c r="AB430" s="4">
        <f t="shared" si="2716"/>
        <v>17</v>
      </c>
      <c r="AC430" s="4">
        <f t="shared" si="2716"/>
        <v>17.5</v>
      </c>
      <c r="AD430" s="4">
        <f t="shared" si="2716"/>
        <v>18</v>
      </c>
      <c r="AE430" s="4">
        <f t="shared" si="2716"/>
        <v>18.5</v>
      </c>
      <c r="AF430" s="4">
        <f t="shared" si="2716"/>
        <v>19</v>
      </c>
      <c r="AG430" s="4">
        <f t="shared" si="2716"/>
        <v>19.5</v>
      </c>
      <c r="AH430" s="4">
        <f t="shared" si="2716"/>
        <v>20</v>
      </c>
      <c r="AI430" s="4">
        <f t="shared" si="2716"/>
        <v>20.5</v>
      </c>
      <c r="AJ430" s="4">
        <f t="shared" si="2716"/>
        <v>21</v>
      </c>
      <c r="AK430" s="4">
        <f t="shared" si="2716"/>
        <v>21.5</v>
      </c>
      <c r="AL430" s="4">
        <f t="shared" si="2716"/>
        <v>22</v>
      </c>
      <c r="AM430" s="4">
        <f t="shared" si="2716"/>
        <v>22.5</v>
      </c>
      <c r="AN430" s="4">
        <f t="shared" si="2716"/>
        <v>23</v>
      </c>
      <c r="AO430" s="4">
        <f t="shared" si="2716"/>
        <v>23.5</v>
      </c>
      <c r="AP430" s="4">
        <f t="shared" si="2716"/>
        <v>24</v>
      </c>
      <c r="AQ430" s="4">
        <f t="shared" si="2716"/>
        <v>24.5</v>
      </c>
      <c r="AR430" s="4">
        <f t="shared" si="2716"/>
        <v>25</v>
      </c>
      <c r="AS430" s="4">
        <f t="shared" si="2716"/>
        <v>25.5</v>
      </c>
      <c r="AT430" s="4">
        <f t="shared" si="2716"/>
        <v>26</v>
      </c>
      <c r="AU430" s="4">
        <f t="shared" si="2716"/>
        <v>26.5</v>
      </c>
      <c r="AV430" s="4">
        <f t="shared" si="2716"/>
        <v>27</v>
      </c>
      <c r="AW430" s="4">
        <f t="shared" si="2716"/>
        <v>27.5</v>
      </c>
      <c r="AX430" s="4">
        <f t="shared" si="2716"/>
        <v>28</v>
      </c>
      <c r="AY430" s="4">
        <f t="shared" si="2716"/>
        <v>28.5</v>
      </c>
      <c r="AZ430" s="4">
        <f t="shared" si="2716"/>
        <v>29</v>
      </c>
      <c r="BA430" s="4">
        <f t="shared" si="2716"/>
        <v>29.5</v>
      </c>
      <c r="BB430" s="4">
        <f t="shared" si="2716"/>
        <v>30</v>
      </c>
      <c r="BC430" s="4">
        <f t="shared" si="2716"/>
        <v>30.5</v>
      </c>
      <c r="BD430" s="4">
        <f t="shared" si="2716"/>
        <v>31</v>
      </c>
      <c r="BE430" s="4">
        <f t="shared" si="2716"/>
        <v>31.5</v>
      </c>
      <c r="BF430" s="4">
        <f t="shared" si="2716"/>
        <v>32</v>
      </c>
      <c r="BG430" s="4">
        <f t="shared" si="2716"/>
        <v>32.5</v>
      </c>
      <c r="BH430" s="4">
        <f t="shared" si="2716"/>
        <v>33</v>
      </c>
      <c r="BI430" s="4">
        <f t="shared" si="2716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17">C434+4</f>
        <v>23</v>
      </c>
      <c r="E434" s="4">
        <f t="shared" si="2717"/>
        <v>27</v>
      </c>
      <c r="F434" s="4">
        <f t="shared" si="2717"/>
        <v>31</v>
      </c>
      <c r="G434" s="4">
        <f t="shared" si="2717"/>
        <v>35</v>
      </c>
      <c r="H434" s="4">
        <f t="shared" si="2717"/>
        <v>39</v>
      </c>
      <c r="I434" s="4">
        <f t="shared" si="2717"/>
        <v>43</v>
      </c>
      <c r="J434" s="4">
        <f>I434+8</f>
        <v>51</v>
      </c>
      <c r="K434" s="4">
        <f t="shared" ref="K434:Q434" si="2718">J434+8</f>
        <v>59</v>
      </c>
      <c r="L434" s="4">
        <f t="shared" si="2718"/>
        <v>67</v>
      </c>
      <c r="M434" s="4">
        <f t="shared" si="2718"/>
        <v>75</v>
      </c>
      <c r="N434" s="4">
        <f t="shared" si="2718"/>
        <v>83</v>
      </c>
      <c r="O434" s="4">
        <f t="shared" si="2718"/>
        <v>91</v>
      </c>
      <c r="P434" s="4">
        <f t="shared" si="2718"/>
        <v>99</v>
      </c>
      <c r="Q434" s="4">
        <f t="shared" si="2718"/>
        <v>107</v>
      </c>
      <c r="R434" s="4">
        <f>Q434+18</f>
        <v>125</v>
      </c>
      <c r="S434" s="4">
        <f t="shared" ref="S434:W434" si="2719">R434+18</f>
        <v>143</v>
      </c>
      <c r="T434" s="4">
        <f t="shared" si="2719"/>
        <v>161</v>
      </c>
      <c r="U434" s="4">
        <f t="shared" si="2719"/>
        <v>179</v>
      </c>
      <c r="V434" s="4">
        <f t="shared" si="2719"/>
        <v>197</v>
      </c>
      <c r="W434" s="4">
        <f t="shared" si="2719"/>
        <v>215</v>
      </c>
      <c r="X434" s="4">
        <f>W434+28</f>
        <v>243</v>
      </c>
      <c r="Y434" s="4">
        <f t="shared" ref="Y434:AC434" si="2720">X434+28</f>
        <v>271</v>
      </c>
      <c r="Z434" s="4">
        <f t="shared" si="2720"/>
        <v>299</v>
      </c>
      <c r="AA434" s="4">
        <f t="shared" si="2720"/>
        <v>327</v>
      </c>
      <c r="AB434" s="4">
        <f t="shared" si="2720"/>
        <v>355</v>
      </c>
      <c r="AC434" s="4">
        <f t="shared" si="2720"/>
        <v>383</v>
      </c>
      <c r="AD434" s="4">
        <f>AC434+38</f>
        <v>421</v>
      </c>
      <c r="AE434" s="4">
        <f t="shared" ref="AE434:BI434" si="2721">AD434+38</f>
        <v>459</v>
      </c>
      <c r="AF434" s="4">
        <f t="shared" si="2721"/>
        <v>497</v>
      </c>
      <c r="AG434" s="4">
        <f t="shared" si="2721"/>
        <v>535</v>
      </c>
      <c r="AH434" s="4">
        <f t="shared" si="2721"/>
        <v>573</v>
      </c>
      <c r="AI434" s="4">
        <f t="shared" si="2721"/>
        <v>611</v>
      </c>
      <c r="AJ434" s="4">
        <f t="shared" si="2721"/>
        <v>649</v>
      </c>
      <c r="AK434" s="4">
        <f t="shared" si="2721"/>
        <v>687</v>
      </c>
      <c r="AL434" s="4">
        <f t="shared" si="2721"/>
        <v>725</v>
      </c>
      <c r="AM434" s="4">
        <f t="shared" si="2721"/>
        <v>763</v>
      </c>
      <c r="AN434" s="4">
        <f t="shared" si="2721"/>
        <v>801</v>
      </c>
      <c r="AO434" s="4">
        <f t="shared" si="2721"/>
        <v>839</v>
      </c>
      <c r="AP434" s="4">
        <f t="shared" si="2721"/>
        <v>877</v>
      </c>
      <c r="AQ434" s="4">
        <f t="shared" si="2721"/>
        <v>915</v>
      </c>
      <c r="AR434" s="4">
        <f t="shared" si="2721"/>
        <v>953</v>
      </c>
      <c r="AS434" s="4">
        <f t="shared" si="2721"/>
        <v>991</v>
      </c>
      <c r="AT434" s="4">
        <f t="shared" si="2721"/>
        <v>1029</v>
      </c>
      <c r="AU434" s="4">
        <f t="shared" si="2721"/>
        <v>1067</v>
      </c>
      <c r="AV434" s="4">
        <f t="shared" si="2721"/>
        <v>1105</v>
      </c>
      <c r="AW434" s="4">
        <f t="shared" si="2721"/>
        <v>1143</v>
      </c>
      <c r="AX434" s="4">
        <f t="shared" si="2721"/>
        <v>1181</v>
      </c>
      <c r="AY434" s="4">
        <f t="shared" si="2721"/>
        <v>1219</v>
      </c>
      <c r="AZ434" s="4">
        <f t="shared" si="2721"/>
        <v>1257</v>
      </c>
      <c r="BA434" s="4">
        <f t="shared" si="2721"/>
        <v>1295</v>
      </c>
      <c r="BB434" s="4">
        <f t="shared" si="2721"/>
        <v>1333</v>
      </c>
      <c r="BC434" s="4">
        <f t="shared" si="2721"/>
        <v>1371</v>
      </c>
      <c r="BD434" s="4">
        <f t="shared" si="2721"/>
        <v>1409</v>
      </c>
      <c r="BE434" s="4">
        <f t="shared" si="2721"/>
        <v>1447</v>
      </c>
      <c r="BF434" s="4">
        <f t="shared" si="2721"/>
        <v>1485</v>
      </c>
      <c r="BG434" s="4">
        <f t="shared" si="2721"/>
        <v>1523</v>
      </c>
      <c r="BH434" s="4">
        <f t="shared" si="2721"/>
        <v>1561</v>
      </c>
      <c r="BI434" s="4">
        <f t="shared" si="2721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22">C435+4</f>
        <v>28</v>
      </c>
      <c r="E435" s="4">
        <f t="shared" si="2722"/>
        <v>32</v>
      </c>
      <c r="F435" s="4">
        <f t="shared" si="2722"/>
        <v>36</v>
      </c>
      <c r="G435" s="4">
        <f t="shared" si="2722"/>
        <v>40</v>
      </c>
      <c r="H435" s="4">
        <f t="shared" si="2722"/>
        <v>44</v>
      </c>
      <c r="I435" s="4">
        <f t="shared" si="2722"/>
        <v>48</v>
      </c>
      <c r="J435" s="4">
        <f>I435+8</f>
        <v>56</v>
      </c>
      <c r="K435" s="4">
        <f t="shared" ref="K435:Q435" si="2723">J435+8</f>
        <v>64</v>
      </c>
      <c r="L435" s="4">
        <f t="shared" si="2723"/>
        <v>72</v>
      </c>
      <c r="M435" s="4">
        <f t="shared" si="2723"/>
        <v>80</v>
      </c>
      <c r="N435" s="4">
        <f t="shared" si="2723"/>
        <v>88</v>
      </c>
      <c r="O435" s="4">
        <f t="shared" si="2723"/>
        <v>96</v>
      </c>
      <c r="P435" s="4">
        <f t="shared" si="2723"/>
        <v>104</v>
      </c>
      <c r="Q435" s="4">
        <f t="shared" si="2723"/>
        <v>112</v>
      </c>
      <c r="R435" s="4">
        <f>Q435+18</f>
        <v>130</v>
      </c>
      <c r="S435" s="4">
        <f t="shared" ref="S435:W435" si="2724">R435+18</f>
        <v>148</v>
      </c>
      <c r="T435" s="4">
        <f t="shared" si="2724"/>
        <v>166</v>
      </c>
      <c r="U435" s="4">
        <f t="shared" si="2724"/>
        <v>184</v>
      </c>
      <c r="V435" s="4">
        <f t="shared" si="2724"/>
        <v>202</v>
      </c>
      <c r="W435" s="4">
        <f t="shared" si="2724"/>
        <v>220</v>
      </c>
      <c r="X435" s="4">
        <f>W435+28</f>
        <v>248</v>
      </c>
      <c r="Y435" s="4">
        <f t="shared" ref="Y435:AC435" si="2725">X435+28</f>
        <v>276</v>
      </c>
      <c r="Z435" s="4">
        <f t="shared" si="2725"/>
        <v>304</v>
      </c>
      <c r="AA435" s="4">
        <f t="shared" si="2725"/>
        <v>332</v>
      </c>
      <c r="AB435" s="4">
        <f t="shared" si="2725"/>
        <v>360</v>
      </c>
      <c r="AC435" s="4">
        <f t="shared" si="2725"/>
        <v>388</v>
      </c>
      <c r="AD435" s="4">
        <f>AC435+38</f>
        <v>426</v>
      </c>
      <c r="AE435" s="4">
        <f t="shared" ref="AE435:BI435" si="2726">AD435+38</f>
        <v>464</v>
      </c>
      <c r="AF435" s="4">
        <f t="shared" si="2726"/>
        <v>502</v>
      </c>
      <c r="AG435" s="4">
        <f t="shared" si="2726"/>
        <v>540</v>
      </c>
      <c r="AH435" s="4">
        <f t="shared" si="2726"/>
        <v>578</v>
      </c>
      <c r="AI435" s="4">
        <f t="shared" si="2726"/>
        <v>616</v>
      </c>
      <c r="AJ435" s="4">
        <f t="shared" si="2726"/>
        <v>654</v>
      </c>
      <c r="AK435" s="4">
        <f t="shared" si="2726"/>
        <v>692</v>
      </c>
      <c r="AL435" s="4">
        <f t="shared" si="2726"/>
        <v>730</v>
      </c>
      <c r="AM435" s="4">
        <f t="shared" si="2726"/>
        <v>768</v>
      </c>
      <c r="AN435" s="4">
        <f t="shared" si="2726"/>
        <v>806</v>
      </c>
      <c r="AO435" s="4">
        <f t="shared" si="2726"/>
        <v>844</v>
      </c>
      <c r="AP435" s="4">
        <f t="shared" si="2726"/>
        <v>882</v>
      </c>
      <c r="AQ435" s="4">
        <f t="shared" si="2726"/>
        <v>920</v>
      </c>
      <c r="AR435" s="4">
        <f t="shared" si="2726"/>
        <v>958</v>
      </c>
      <c r="AS435" s="4">
        <f t="shared" si="2726"/>
        <v>996</v>
      </c>
      <c r="AT435" s="4">
        <f t="shared" si="2726"/>
        <v>1034</v>
      </c>
      <c r="AU435" s="4">
        <f t="shared" si="2726"/>
        <v>1072</v>
      </c>
      <c r="AV435" s="4">
        <f t="shared" si="2726"/>
        <v>1110</v>
      </c>
      <c r="AW435" s="4">
        <f t="shared" si="2726"/>
        <v>1148</v>
      </c>
      <c r="AX435" s="4">
        <f t="shared" si="2726"/>
        <v>1186</v>
      </c>
      <c r="AY435" s="4">
        <f t="shared" si="2726"/>
        <v>1224</v>
      </c>
      <c r="AZ435" s="4">
        <f t="shared" si="2726"/>
        <v>1262</v>
      </c>
      <c r="BA435" s="4">
        <f t="shared" si="2726"/>
        <v>1300</v>
      </c>
      <c r="BB435" s="4">
        <f t="shared" si="2726"/>
        <v>1338</v>
      </c>
      <c r="BC435" s="4">
        <f t="shared" si="2726"/>
        <v>1376</v>
      </c>
      <c r="BD435" s="4">
        <f t="shared" si="2726"/>
        <v>1414</v>
      </c>
      <c r="BE435" s="4">
        <f t="shared" si="2726"/>
        <v>1452</v>
      </c>
      <c r="BF435" s="4">
        <f t="shared" si="2726"/>
        <v>1490</v>
      </c>
      <c r="BG435" s="4">
        <f t="shared" si="2726"/>
        <v>1528</v>
      </c>
      <c r="BH435" s="4">
        <f t="shared" si="2726"/>
        <v>1566</v>
      </c>
      <c r="BI435" s="4">
        <f t="shared" si="2726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27">E437+1</f>
        <v>42</v>
      </c>
      <c r="G437" s="4">
        <f t="shared" ref="G437:H439" si="2728">F437+2</f>
        <v>44</v>
      </c>
      <c r="H437" s="4">
        <f t="shared" si="2728"/>
        <v>46</v>
      </c>
      <c r="I437" s="4">
        <f t="shared" si="2727"/>
        <v>47</v>
      </c>
      <c r="J437" s="4">
        <f t="shared" si="2727"/>
        <v>48</v>
      </c>
      <c r="K437" s="4">
        <f>J437+1</f>
        <v>49</v>
      </c>
      <c r="L437" s="4">
        <f>K437+2</f>
        <v>51</v>
      </c>
      <c r="M437" s="4">
        <f t="shared" si="2727"/>
        <v>52</v>
      </c>
      <c r="N437" s="4">
        <f>M437+2</f>
        <v>54</v>
      </c>
      <c r="O437" s="4">
        <f t="shared" si="2727"/>
        <v>55</v>
      </c>
      <c r="P437" s="4">
        <f>O437+2</f>
        <v>57</v>
      </c>
      <c r="Q437" s="4">
        <f t="shared" si="2727"/>
        <v>58</v>
      </c>
      <c r="R437" s="4">
        <f t="shared" si="2727"/>
        <v>59</v>
      </c>
      <c r="S437" s="4">
        <f>R437+2</f>
        <v>61</v>
      </c>
      <c r="T437" s="4">
        <f t="shared" si="2727"/>
        <v>62</v>
      </c>
      <c r="U437" s="4">
        <f>T437+2</f>
        <v>64</v>
      </c>
      <c r="V437" s="4">
        <f t="shared" si="2727"/>
        <v>65</v>
      </c>
      <c r="W437" s="4">
        <f t="shared" si="2727"/>
        <v>66</v>
      </c>
      <c r="X437" s="4">
        <f t="shared" ref="X437:X439" si="2729">W437+2</f>
        <v>68</v>
      </c>
      <c r="Y437" s="4">
        <f t="shared" si="2727"/>
        <v>69</v>
      </c>
      <c r="Z437" s="4">
        <f t="shared" ref="Z437:Z439" si="2730">Y437+2</f>
        <v>71</v>
      </c>
      <c r="AA437" s="4">
        <f t="shared" si="2727"/>
        <v>72</v>
      </c>
      <c r="AB437" s="4">
        <f>AA437+2</f>
        <v>74</v>
      </c>
      <c r="AC437" s="4">
        <f>AB437+1</f>
        <v>75</v>
      </c>
      <c r="AD437" s="4">
        <f t="shared" si="2727"/>
        <v>76</v>
      </c>
      <c r="AE437" s="4">
        <f t="shared" ref="AE437:BI439" si="2731">AD437+2</f>
        <v>78</v>
      </c>
      <c r="AF437" s="4">
        <f t="shared" si="2727"/>
        <v>79</v>
      </c>
      <c r="AG437" s="4">
        <f t="shared" si="2731"/>
        <v>81</v>
      </c>
      <c r="AH437" s="4">
        <f t="shared" si="2727"/>
        <v>82</v>
      </c>
      <c r="AI437" s="4">
        <f t="shared" si="2731"/>
        <v>84</v>
      </c>
      <c r="AJ437" s="4">
        <f t="shared" si="2727"/>
        <v>85</v>
      </c>
      <c r="AK437" s="4">
        <f t="shared" si="2727"/>
        <v>86</v>
      </c>
      <c r="AL437" s="4">
        <f t="shared" si="2731"/>
        <v>88</v>
      </c>
      <c r="AM437" s="4">
        <f t="shared" si="2727"/>
        <v>89</v>
      </c>
      <c r="AN437" s="4">
        <f t="shared" si="2731"/>
        <v>91</v>
      </c>
      <c r="AO437" s="4">
        <f t="shared" si="2727"/>
        <v>92</v>
      </c>
      <c r="AP437" s="4">
        <f>AO437+1</f>
        <v>93</v>
      </c>
      <c r="AQ437" s="4">
        <f>AP437+2</f>
        <v>95</v>
      </c>
      <c r="AR437" s="4">
        <f t="shared" si="2727"/>
        <v>96</v>
      </c>
      <c r="AS437" s="4">
        <f t="shared" si="2731"/>
        <v>98</v>
      </c>
      <c r="AT437" s="4">
        <f t="shared" si="2727"/>
        <v>99</v>
      </c>
      <c r="AU437" s="4">
        <f t="shared" si="2731"/>
        <v>101</v>
      </c>
      <c r="AV437" s="4">
        <f t="shared" si="2727"/>
        <v>102</v>
      </c>
      <c r="AW437" s="4">
        <f t="shared" si="2731"/>
        <v>104</v>
      </c>
      <c r="AX437" s="4">
        <f t="shared" si="2727"/>
        <v>105</v>
      </c>
      <c r="AY437" s="4">
        <f t="shared" si="2727"/>
        <v>106</v>
      </c>
      <c r="AZ437" s="4">
        <f t="shared" si="2731"/>
        <v>108</v>
      </c>
      <c r="BA437" s="4">
        <f t="shared" si="2727"/>
        <v>109</v>
      </c>
      <c r="BB437" s="4">
        <f t="shared" si="2731"/>
        <v>111</v>
      </c>
      <c r="BC437" s="4">
        <f t="shared" si="2727"/>
        <v>112</v>
      </c>
      <c r="BD437" s="4">
        <f t="shared" si="2731"/>
        <v>114</v>
      </c>
      <c r="BE437" s="4">
        <f t="shared" si="2727"/>
        <v>115</v>
      </c>
      <c r="BF437" s="4">
        <f t="shared" si="2727"/>
        <v>116</v>
      </c>
      <c r="BG437" s="4">
        <f t="shared" si="2731"/>
        <v>118</v>
      </c>
      <c r="BH437" s="4">
        <f t="shared" si="2727"/>
        <v>119</v>
      </c>
      <c r="BI437" s="4">
        <f t="shared" si="2731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27"/>
        <v>74</v>
      </c>
      <c r="G438" s="4">
        <f t="shared" si="2728"/>
        <v>76</v>
      </c>
      <c r="H438" s="4">
        <f t="shared" si="2728"/>
        <v>78</v>
      </c>
      <c r="I438" s="4">
        <f t="shared" si="2727"/>
        <v>79</v>
      </c>
      <c r="J438" s="4">
        <f t="shared" si="2727"/>
        <v>80</v>
      </c>
      <c r="K438" s="4">
        <f>J438+1</f>
        <v>81</v>
      </c>
      <c r="L438" s="4">
        <f>K438+2</f>
        <v>83</v>
      </c>
      <c r="M438" s="4">
        <f t="shared" si="2727"/>
        <v>84</v>
      </c>
      <c r="N438" s="4">
        <f>M438+2</f>
        <v>86</v>
      </c>
      <c r="O438" s="4">
        <f t="shared" si="2727"/>
        <v>87</v>
      </c>
      <c r="P438" s="4">
        <f>O438+2</f>
        <v>89</v>
      </c>
      <c r="Q438" s="4">
        <f t="shared" si="2727"/>
        <v>90</v>
      </c>
      <c r="R438" s="4">
        <f t="shared" si="2727"/>
        <v>91</v>
      </c>
      <c r="S438" s="4">
        <f>R438+2</f>
        <v>93</v>
      </c>
      <c r="T438" s="4">
        <f t="shared" si="2727"/>
        <v>94</v>
      </c>
      <c r="U438" s="4">
        <f>T438+2</f>
        <v>96</v>
      </c>
      <c r="V438" s="4">
        <f t="shared" si="2727"/>
        <v>97</v>
      </c>
      <c r="W438" s="4">
        <f t="shared" si="2727"/>
        <v>98</v>
      </c>
      <c r="X438" s="4">
        <f t="shared" si="2729"/>
        <v>100</v>
      </c>
      <c r="Y438" s="4">
        <f t="shared" si="2727"/>
        <v>101</v>
      </c>
      <c r="Z438" s="4">
        <f t="shared" si="2730"/>
        <v>103</v>
      </c>
      <c r="AA438" s="4">
        <f t="shared" si="2727"/>
        <v>104</v>
      </c>
      <c r="AB438" s="4">
        <f>AA438+2</f>
        <v>106</v>
      </c>
      <c r="AC438" s="4">
        <f>AB438+1</f>
        <v>107</v>
      </c>
      <c r="AD438" s="4">
        <f t="shared" si="2727"/>
        <v>108</v>
      </c>
      <c r="AE438" s="4">
        <f t="shared" si="2731"/>
        <v>110</v>
      </c>
      <c r="AF438" s="4">
        <f t="shared" si="2727"/>
        <v>111</v>
      </c>
      <c r="AG438" s="4">
        <f t="shared" si="2731"/>
        <v>113</v>
      </c>
      <c r="AH438" s="4">
        <f t="shared" si="2727"/>
        <v>114</v>
      </c>
      <c r="AI438" s="4">
        <f t="shared" si="2731"/>
        <v>116</v>
      </c>
      <c r="AJ438" s="4">
        <f t="shared" si="2727"/>
        <v>117</v>
      </c>
      <c r="AK438" s="4">
        <f t="shared" si="2727"/>
        <v>118</v>
      </c>
      <c r="AL438" s="4">
        <f t="shared" si="2731"/>
        <v>120</v>
      </c>
      <c r="AM438" s="4">
        <f t="shared" si="2727"/>
        <v>121</v>
      </c>
      <c r="AN438" s="4">
        <f t="shared" si="2731"/>
        <v>123</v>
      </c>
      <c r="AO438" s="4">
        <f t="shared" si="2727"/>
        <v>124</v>
      </c>
      <c r="AP438" s="4">
        <f>AO438+1</f>
        <v>125</v>
      </c>
      <c r="AQ438" s="4">
        <f>AP438+2</f>
        <v>127</v>
      </c>
      <c r="AR438" s="4">
        <f t="shared" si="2727"/>
        <v>128</v>
      </c>
      <c r="AS438" s="4">
        <f t="shared" si="2731"/>
        <v>130</v>
      </c>
      <c r="AT438" s="4">
        <f t="shared" si="2727"/>
        <v>131</v>
      </c>
      <c r="AU438" s="4">
        <f t="shared" si="2731"/>
        <v>133</v>
      </c>
      <c r="AV438" s="4">
        <f t="shared" si="2727"/>
        <v>134</v>
      </c>
      <c r="AW438" s="4">
        <f t="shared" si="2731"/>
        <v>136</v>
      </c>
      <c r="AX438" s="4">
        <f t="shared" si="2727"/>
        <v>137</v>
      </c>
      <c r="AY438" s="4">
        <f t="shared" si="2727"/>
        <v>138</v>
      </c>
      <c r="AZ438" s="4">
        <f t="shared" si="2731"/>
        <v>140</v>
      </c>
      <c r="BA438" s="4">
        <f t="shared" si="2727"/>
        <v>141</v>
      </c>
      <c r="BB438" s="4">
        <f t="shared" si="2731"/>
        <v>143</v>
      </c>
      <c r="BC438" s="4">
        <f t="shared" si="2727"/>
        <v>144</v>
      </c>
      <c r="BD438" s="4">
        <f t="shared" si="2731"/>
        <v>146</v>
      </c>
      <c r="BE438" s="4">
        <f t="shared" si="2727"/>
        <v>147</v>
      </c>
      <c r="BF438" s="4">
        <f t="shared" si="2727"/>
        <v>148</v>
      </c>
      <c r="BG438" s="4">
        <f t="shared" si="2731"/>
        <v>150</v>
      </c>
      <c r="BH438" s="4">
        <f t="shared" si="2727"/>
        <v>151</v>
      </c>
      <c r="BI438" s="4">
        <f t="shared" si="2731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32">B439</f>
        <v>101</v>
      </c>
      <c r="D439" s="4">
        <f t="shared" ref="D439" si="2733">C439</f>
        <v>101</v>
      </c>
      <c r="E439" s="4">
        <f>D439+1</f>
        <v>102</v>
      </c>
      <c r="F439" s="4">
        <f t="shared" si="2727"/>
        <v>103</v>
      </c>
      <c r="G439" s="4">
        <f t="shared" si="2728"/>
        <v>105</v>
      </c>
      <c r="H439" s="4">
        <f t="shared" si="2728"/>
        <v>107</v>
      </c>
      <c r="I439" s="4">
        <f t="shared" si="2727"/>
        <v>108</v>
      </c>
      <c r="J439" s="4">
        <f t="shared" si="2727"/>
        <v>109</v>
      </c>
      <c r="K439" s="4">
        <f>J439+1</f>
        <v>110</v>
      </c>
      <c r="L439" s="4">
        <f>K439+2</f>
        <v>112</v>
      </c>
      <c r="M439" s="4">
        <f t="shared" si="2727"/>
        <v>113</v>
      </c>
      <c r="N439" s="4">
        <f>M439+2</f>
        <v>115</v>
      </c>
      <c r="O439" s="4">
        <f t="shared" si="2727"/>
        <v>116</v>
      </c>
      <c r="P439" s="4">
        <f>O439+2</f>
        <v>118</v>
      </c>
      <c r="Q439" s="4">
        <f t="shared" si="2727"/>
        <v>119</v>
      </c>
      <c r="R439" s="4">
        <f t="shared" si="2727"/>
        <v>120</v>
      </c>
      <c r="S439" s="4">
        <f>R439+2</f>
        <v>122</v>
      </c>
      <c r="T439" s="4">
        <f t="shared" si="2727"/>
        <v>123</v>
      </c>
      <c r="U439" s="4">
        <f>T439+2</f>
        <v>125</v>
      </c>
      <c r="V439" s="4">
        <f t="shared" si="2727"/>
        <v>126</v>
      </c>
      <c r="W439" s="4">
        <f t="shared" si="2727"/>
        <v>127</v>
      </c>
      <c r="X439" s="4">
        <f t="shared" si="2729"/>
        <v>129</v>
      </c>
      <c r="Y439" s="4">
        <f t="shared" si="2727"/>
        <v>130</v>
      </c>
      <c r="Z439" s="4">
        <f t="shared" si="2730"/>
        <v>132</v>
      </c>
      <c r="AA439" s="4">
        <f t="shared" si="2727"/>
        <v>133</v>
      </c>
      <c r="AB439" s="4">
        <f>AA439+2</f>
        <v>135</v>
      </c>
      <c r="AC439" s="4">
        <f>AB439+1</f>
        <v>136</v>
      </c>
      <c r="AD439" s="4">
        <f t="shared" si="2727"/>
        <v>137</v>
      </c>
      <c r="AE439" s="4">
        <f t="shared" si="2731"/>
        <v>139</v>
      </c>
      <c r="AF439" s="4">
        <f t="shared" si="2727"/>
        <v>140</v>
      </c>
      <c r="AG439" s="4">
        <f t="shared" si="2731"/>
        <v>142</v>
      </c>
      <c r="AH439" s="4">
        <f t="shared" si="2727"/>
        <v>143</v>
      </c>
      <c r="AI439" s="4">
        <f t="shared" si="2731"/>
        <v>145</v>
      </c>
      <c r="AJ439" s="4">
        <f t="shared" si="2727"/>
        <v>146</v>
      </c>
      <c r="AK439" s="4">
        <f t="shared" si="2727"/>
        <v>147</v>
      </c>
      <c r="AL439" s="4">
        <f t="shared" si="2731"/>
        <v>149</v>
      </c>
      <c r="AM439" s="4">
        <f t="shared" si="2727"/>
        <v>150</v>
      </c>
      <c r="AN439" s="4">
        <f t="shared" si="2731"/>
        <v>152</v>
      </c>
      <c r="AO439" s="4">
        <f t="shared" si="2727"/>
        <v>153</v>
      </c>
      <c r="AP439" s="4">
        <f>AO439+1</f>
        <v>154</v>
      </c>
      <c r="AQ439" s="4">
        <f>AP439+2</f>
        <v>156</v>
      </c>
      <c r="AR439" s="4">
        <f t="shared" si="2727"/>
        <v>157</v>
      </c>
      <c r="AS439" s="4">
        <f t="shared" si="2731"/>
        <v>159</v>
      </c>
      <c r="AT439" s="4">
        <f t="shared" si="2727"/>
        <v>160</v>
      </c>
      <c r="AU439" s="4">
        <f t="shared" si="2731"/>
        <v>162</v>
      </c>
      <c r="AV439" s="4">
        <f t="shared" si="2727"/>
        <v>163</v>
      </c>
      <c r="AW439" s="4">
        <f t="shared" si="2731"/>
        <v>165</v>
      </c>
      <c r="AX439" s="4">
        <f t="shared" si="2727"/>
        <v>166</v>
      </c>
      <c r="AY439" s="4">
        <f t="shared" si="2727"/>
        <v>167</v>
      </c>
      <c r="AZ439" s="4">
        <f t="shared" si="2731"/>
        <v>169</v>
      </c>
      <c r="BA439" s="4">
        <f t="shared" si="2727"/>
        <v>170</v>
      </c>
      <c r="BB439" s="4">
        <f t="shared" si="2731"/>
        <v>172</v>
      </c>
      <c r="BC439" s="4">
        <f t="shared" si="2727"/>
        <v>173</v>
      </c>
      <c r="BD439" s="4">
        <f t="shared" si="2731"/>
        <v>175</v>
      </c>
      <c r="BE439" s="4">
        <f t="shared" si="2727"/>
        <v>176</v>
      </c>
      <c r="BF439" s="4">
        <f t="shared" si="2727"/>
        <v>177</v>
      </c>
      <c r="BG439" s="4">
        <f t="shared" si="2731"/>
        <v>179</v>
      </c>
      <c r="BH439" s="4">
        <f t="shared" si="2727"/>
        <v>180</v>
      </c>
      <c r="BI439" s="4">
        <f t="shared" si="2731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34">C441+90</f>
        <v>275</v>
      </c>
      <c r="E441" s="4">
        <f t="shared" si="2734"/>
        <v>365</v>
      </c>
      <c r="F441" s="4">
        <f t="shared" si="2734"/>
        <v>455</v>
      </c>
      <c r="G441" s="4">
        <f t="shared" si="2734"/>
        <v>545</v>
      </c>
      <c r="H441" s="4">
        <f t="shared" si="2734"/>
        <v>635</v>
      </c>
      <c r="I441" s="4">
        <f t="shared" si="2734"/>
        <v>725</v>
      </c>
      <c r="J441" s="4">
        <f t="shared" si="2734"/>
        <v>815</v>
      </c>
      <c r="K441" s="4">
        <f t="shared" si="2734"/>
        <v>905</v>
      </c>
      <c r="L441" s="4">
        <f t="shared" si="2734"/>
        <v>995</v>
      </c>
      <c r="M441" s="4">
        <f t="shared" si="2734"/>
        <v>1085</v>
      </c>
      <c r="N441" s="4">
        <f t="shared" si="2734"/>
        <v>1175</v>
      </c>
      <c r="O441" s="4">
        <f t="shared" si="2734"/>
        <v>1265</v>
      </c>
      <c r="P441" s="4">
        <f t="shared" si="2734"/>
        <v>1355</v>
      </c>
      <c r="Q441" s="4">
        <f t="shared" si="2734"/>
        <v>1445</v>
      </c>
      <c r="R441" s="4">
        <f t="shared" si="2734"/>
        <v>1535</v>
      </c>
      <c r="S441" s="4">
        <f t="shared" si="2734"/>
        <v>1625</v>
      </c>
      <c r="T441" s="4">
        <f t="shared" si="2734"/>
        <v>1715</v>
      </c>
      <c r="U441" s="4">
        <f t="shared" si="2734"/>
        <v>1805</v>
      </c>
      <c r="V441" s="4">
        <f t="shared" si="2734"/>
        <v>1895</v>
      </c>
      <c r="W441" s="4">
        <f t="shared" si="2734"/>
        <v>1985</v>
      </c>
      <c r="X441" s="4">
        <f t="shared" si="2734"/>
        <v>2075</v>
      </c>
      <c r="Y441" s="4">
        <f t="shared" si="2734"/>
        <v>2165</v>
      </c>
      <c r="Z441" s="4">
        <f t="shared" si="2734"/>
        <v>2255</v>
      </c>
      <c r="AA441" s="4">
        <f t="shared" si="2734"/>
        <v>2345</v>
      </c>
      <c r="AB441" s="4">
        <f t="shared" si="2734"/>
        <v>2435</v>
      </c>
      <c r="AC441" s="4">
        <f t="shared" si="2734"/>
        <v>2525</v>
      </c>
      <c r="AD441" s="4">
        <f t="shared" si="2734"/>
        <v>2615</v>
      </c>
      <c r="AE441" s="4">
        <f t="shared" si="2734"/>
        <v>2705</v>
      </c>
      <c r="AF441" s="4">
        <f t="shared" si="2734"/>
        <v>2795</v>
      </c>
      <c r="AG441" s="4">
        <f t="shared" si="2734"/>
        <v>2885</v>
      </c>
      <c r="AH441" s="4">
        <f t="shared" si="2734"/>
        <v>2975</v>
      </c>
      <c r="AI441" s="4">
        <f t="shared" si="2734"/>
        <v>3065</v>
      </c>
      <c r="AJ441" s="4">
        <f t="shared" si="2734"/>
        <v>3155</v>
      </c>
      <c r="AK441" s="4">
        <f t="shared" si="2734"/>
        <v>3245</v>
      </c>
      <c r="AL441" s="4">
        <f t="shared" si="2734"/>
        <v>3335</v>
      </c>
      <c r="AM441" s="4">
        <f t="shared" si="2734"/>
        <v>3425</v>
      </c>
      <c r="AN441" s="4">
        <f t="shared" si="2734"/>
        <v>3515</v>
      </c>
      <c r="AO441" s="4">
        <f t="shared" si="2734"/>
        <v>3605</v>
      </c>
      <c r="AP441" s="4">
        <f t="shared" si="2734"/>
        <v>3695</v>
      </c>
      <c r="AQ441" s="4">
        <f t="shared" si="2734"/>
        <v>3785</v>
      </c>
      <c r="AR441" s="4">
        <f t="shared" si="2734"/>
        <v>3875</v>
      </c>
      <c r="AS441" s="4">
        <f t="shared" si="2734"/>
        <v>3965</v>
      </c>
      <c r="AT441" s="4">
        <f t="shared" si="2734"/>
        <v>4055</v>
      </c>
      <c r="AU441" s="4">
        <f t="shared" si="2734"/>
        <v>4145</v>
      </c>
      <c r="AV441" s="4">
        <f t="shared" si="2734"/>
        <v>4235</v>
      </c>
      <c r="AW441" s="4">
        <f t="shared" si="2734"/>
        <v>4325</v>
      </c>
      <c r="AX441" s="4">
        <f t="shared" si="2734"/>
        <v>4415</v>
      </c>
      <c r="AY441" s="4">
        <f t="shared" si="2734"/>
        <v>4505</v>
      </c>
      <c r="AZ441" s="4">
        <f t="shared" si="2734"/>
        <v>4595</v>
      </c>
      <c r="BA441" s="4">
        <f t="shared" si="2734"/>
        <v>4685</v>
      </c>
      <c r="BB441" s="4">
        <f t="shared" si="2734"/>
        <v>4775</v>
      </c>
      <c r="BC441" s="4">
        <f t="shared" si="2734"/>
        <v>4865</v>
      </c>
      <c r="BD441" s="4">
        <f t="shared" si="2734"/>
        <v>4955</v>
      </c>
      <c r="BE441" s="4">
        <f t="shared" si="2734"/>
        <v>5045</v>
      </c>
      <c r="BF441" s="4">
        <f t="shared" si="2734"/>
        <v>5135</v>
      </c>
      <c r="BG441" s="4">
        <f t="shared" si="2734"/>
        <v>5225</v>
      </c>
      <c r="BH441" s="4">
        <f t="shared" si="2734"/>
        <v>5315</v>
      </c>
      <c r="BI441" s="4">
        <f t="shared" si="2734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35">C442+10</f>
        <v>50</v>
      </c>
      <c r="E442" s="4">
        <f t="shared" si="2735"/>
        <v>60</v>
      </c>
      <c r="F442" s="4">
        <f t="shared" si="2735"/>
        <v>70</v>
      </c>
      <c r="G442" s="4">
        <f t="shared" si="2735"/>
        <v>80</v>
      </c>
      <c r="H442" s="4">
        <f t="shared" si="2735"/>
        <v>90</v>
      </c>
      <c r="I442" s="4">
        <f t="shared" si="2735"/>
        <v>100</v>
      </c>
      <c r="J442" s="4">
        <f t="shared" si="2735"/>
        <v>110</v>
      </c>
      <c r="K442" s="4">
        <f t="shared" si="2735"/>
        <v>120</v>
      </c>
      <c r="L442" s="4">
        <f t="shared" si="2735"/>
        <v>130</v>
      </c>
      <c r="M442" s="4">
        <f t="shared" si="2735"/>
        <v>140</v>
      </c>
      <c r="N442" s="4">
        <f t="shared" si="2735"/>
        <v>150</v>
      </c>
      <c r="O442" s="4">
        <f t="shared" si="2735"/>
        <v>160</v>
      </c>
      <c r="P442" s="4">
        <f t="shared" si="2735"/>
        <v>170</v>
      </c>
      <c r="Q442" s="4">
        <f t="shared" si="2735"/>
        <v>180</v>
      </c>
      <c r="R442" s="4">
        <f t="shared" si="2735"/>
        <v>190</v>
      </c>
      <c r="S442" s="4">
        <f t="shared" si="2735"/>
        <v>200</v>
      </c>
      <c r="T442" s="4">
        <f t="shared" si="2735"/>
        <v>210</v>
      </c>
      <c r="U442" s="4">
        <f t="shared" si="2735"/>
        <v>220</v>
      </c>
      <c r="V442" s="4">
        <f t="shared" si="2735"/>
        <v>230</v>
      </c>
      <c r="W442" s="4">
        <f t="shared" si="2735"/>
        <v>240</v>
      </c>
      <c r="X442" s="4">
        <f t="shared" si="2735"/>
        <v>250</v>
      </c>
      <c r="Y442" s="4">
        <f t="shared" si="2735"/>
        <v>260</v>
      </c>
      <c r="Z442" s="4">
        <f t="shared" si="2735"/>
        <v>270</v>
      </c>
      <c r="AA442" s="4">
        <f t="shared" si="2735"/>
        <v>280</v>
      </c>
      <c r="AB442" s="4">
        <f t="shared" si="2735"/>
        <v>290</v>
      </c>
      <c r="AC442" s="4">
        <f t="shared" si="2735"/>
        <v>300</v>
      </c>
      <c r="AD442" s="4">
        <f t="shared" si="2735"/>
        <v>310</v>
      </c>
      <c r="AE442" s="4">
        <f t="shared" si="2735"/>
        <v>320</v>
      </c>
      <c r="AF442" s="4">
        <f t="shared" si="2735"/>
        <v>330</v>
      </c>
      <c r="AG442" s="4">
        <f t="shared" si="2735"/>
        <v>340</v>
      </c>
      <c r="AH442" s="4">
        <f t="shared" si="2735"/>
        <v>350</v>
      </c>
      <c r="AI442" s="4">
        <f t="shared" si="2735"/>
        <v>360</v>
      </c>
      <c r="AJ442" s="4">
        <f t="shared" si="2735"/>
        <v>370</v>
      </c>
      <c r="AK442" s="4">
        <f t="shared" si="2735"/>
        <v>380</v>
      </c>
      <c r="AL442" s="4">
        <f t="shared" si="2735"/>
        <v>390</v>
      </c>
      <c r="AM442" s="4">
        <f t="shared" si="2735"/>
        <v>400</v>
      </c>
      <c r="AN442" s="4">
        <f t="shared" si="2735"/>
        <v>410</v>
      </c>
      <c r="AO442" s="4">
        <f t="shared" si="2735"/>
        <v>420</v>
      </c>
      <c r="AP442" s="4">
        <f t="shared" si="2735"/>
        <v>430</v>
      </c>
      <c r="AQ442" s="4">
        <f t="shared" si="2735"/>
        <v>440</v>
      </c>
      <c r="AR442" s="4">
        <f t="shared" si="2735"/>
        <v>450</v>
      </c>
      <c r="AS442" s="4">
        <f t="shared" si="2735"/>
        <v>460</v>
      </c>
      <c r="AT442" s="4">
        <f t="shared" si="2735"/>
        <v>470</v>
      </c>
      <c r="AU442" s="4">
        <f t="shared" si="2735"/>
        <v>480</v>
      </c>
      <c r="AV442" s="4">
        <f t="shared" si="2735"/>
        <v>490</v>
      </c>
      <c r="AW442" s="4">
        <f t="shared" si="2735"/>
        <v>500</v>
      </c>
      <c r="AX442" s="4">
        <f t="shared" si="2735"/>
        <v>510</v>
      </c>
      <c r="AY442" s="4">
        <f t="shared" si="2735"/>
        <v>520</v>
      </c>
      <c r="AZ442" s="4">
        <f t="shared" si="2735"/>
        <v>530</v>
      </c>
      <c r="BA442" s="4">
        <f t="shared" si="2735"/>
        <v>540</v>
      </c>
      <c r="BB442" s="4">
        <f t="shared" si="2735"/>
        <v>550</v>
      </c>
      <c r="BC442" s="4">
        <f t="shared" si="2735"/>
        <v>560</v>
      </c>
      <c r="BD442" s="4">
        <f t="shared" si="2735"/>
        <v>570</v>
      </c>
      <c r="BE442" s="4">
        <f t="shared" si="2735"/>
        <v>580</v>
      </c>
      <c r="BF442" s="4">
        <f t="shared" si="2735"/>
        <v>590</v>
      </c>
      <c r="BG442" s="4">
        <f t="shared" si="2735"/>
        <v>600</v>
      </c>
      <c r="BH442" s="4">
        <f t="shared" si="2735"/>
        <v>610</v>
      </c>
      <c r="BI442" s="4">
        <f t="shared" si="2735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36">C443+0.5</f>
        <v>7</v>
      </c>
      <c r="E443" s="4">
        <f t="shared" si="2736"/>
        <v>7.5</v>
      </c>
      <c r="F443" s="4">
        <f t="shared" si="2736"/>
        <v>8</v>
      </c>
      <c r="G443" s="4">
        <f t="shared" si="2736"/>
        <v>8.5</v>
      </c>
      <c r="H443" s="4">
        <f t="shared" si="2736"/>
        <v>9</v>
      </c>
      <c r="I443" s="4">
        <f t="shared" si="2736"/>
        <v>9.5</v>
      </c>
      <c r="J443" s="4">
        <f t="shared" si="2736"/>
        <v>10</v>
      </c>
      <c r="K443" s="4">
        <f t="shared" si="2736"/>
        <v>10.5</v>
      </c>
      <c r="L443" s="4">
        <f t="shared" si="2736"/>
        <v>11</v>
      </c>
      <c r="M443" s="4">
        <f t="shared" si="2736"/>
        <v>11.5</v>
      </c>
      <c r="N443" s="4">
        <f t="shared" si="2736"/>
        <v>12</v>
      </c>
      <c r="O443" s="4">
        <f t="shared" si="2736"/>
        <v>12.5</v>
      </c>
      <c r="P443" s="4">
        <f t="shared" si="2736"/>
        <v>13</v>
      </c>
      <c r="Q443" s="4">
        <f t="shared" si="2736"/>
        <v>13.5</v>
      </c>
      <c r="R443" s="4">
        <f t="shared" si="2736"/>
        <v>14</v>
      </c>
      <c r="S443" s="4">
        <f t="shared" si="2736"/>
        <v>14.5</v>
      </c>
      <c r="T443" s="4">
        <f t="shared" si="2736"/>
        <v>15</v>
      </c>
      <c r="U443" s="4">
        <f t="shared" si="2736"/>
        <v>15.5</v>
      </c>
      <c r="V443" s="4">
        <f t="shared" si="2736"/>
        <v>16</v>
      </c>
      <c r="W443" s="4">
        <f t="shared" si="2736"/>
        <v>16.5</v>
      </c>
      <c r="X443" s="4">
        <f t="shared" si="2736"/>
        <v>17</v>
      </c>
      <c r="Y443" s="4">
        <f t="shared" si="2736"/>
        <v>17.5</v>
      </c>
      <c r="Z443" s="4">
        <f t="shared" si="2736"/>
        <v>18</v>
      </c>
      <c r="AA443" s="4">
        <f t="shared" si="2736"/>
        <v>18.5</v>
      </c>
      <c r="AB443" s="4">
        <f t="shared" si="2736"/>
        <v>19</v>
      </c>
      <c r="AC443" s="4">
        <f t="shared" si="2736"/>
        <v>19.5</v>
      </c>
      <c r="AD443" s="4">
        <f t="shared" si="2736"/>
        <v>20</v>
      </c>
      <c r="AE443" s="4">
        <f t="shared" si="2736"/>
        <v>20.5</v>
      </c>
      <c r="AF443" s="4">
        <f t="shared" si="2736"/>
        <v>21</v>
      </c>
      <c r="AG443" s="4">
        <f t="shared" si="2736"/>
        <v>21.5</v>
      </c>
      <c r="AH443" s="4">
        <f t="shared" si="2736"/>
        <v>22</v>
      </c>
      <c r="AI443" s="4">
        <f t="shared" si="2736"/>
        <v>22.5</v>
      </c>
      <c r="AJ443" s="4">
        <f t="shared" si="2736"/>
        <v>23</v>
      </c>
      <c r="AK443" s="4">
        <f t="shared" si="2736"/>
        <v>23.5</v>
      </c>
      <c r="AL443" s="4">
        <f t="shared" si="2736"/>
        <v>24</v>
      </c>
      <c r="AM443" s="4">
        <f t="shared" si="2736"/>
        <v>24.5</v>
      </c>
      <c r="AN443" s="4">
        <f t="shared" si="2736"/>
        <v>25</v>
      </c>
      <c r="AO443" s="4">
        <f t="shared" si="2736"/>
        <v>25.5</v>
      </c>
      <c r="AP443" s="4">
        <f t="shared" si="2736"/>
        <v>26</v>
      </c>
      <c r="AQ443" s="4">
        <f t="shared" si="2736"/>
        <v>26.5</v>
      </c>
      <c r="AR443" s="4">
        <f t="shared" si="2736"/>
        <v>27</v>
      </c>
      <c r="AS443" s="4">
        <f t="shared" si="2736"/>
        <v>27.5</v>
      </c>
      <c r="AT443" s="4">
        <f t="shared" si="2736"/>
        <v>28</v>
      </c>
      <c r="AU443" s="4">
        <f t="shared" si="2736"/>
        <v>28.5</v>
      </c>
      <c r="AV443" s="4">
        <f t="shared" si="2736"/>
        <v>29</v>
      </c>
      <c r="AW443" s="4">
        <f t="shared" si="2736"/>
        <v>29.5</v>
      </c>
      <c r="AX443" s="4">
        <f t="shared" si="2736"/>
        <v>30</v>
      </c>
      <c r="AY443" s="4">
        <f t="shared" si="2736"/>
        <v>30.5</v>
      </c>
      <c r="AZ443" s="4">
        <f t="shared" si="2736"/>
        <v>31</v>
      </c>
      <c r="BA443" s="4">
        <f t="shared" si="2736"/>
        <v>31.5</v>
      </c>
      <c r="BB443" s="4">
        <f t="shared" si="2736"/>
        <v>32</v>
      </c>
      <c r="BC443" s="4">
        <f t="shared" si="2736"/>
        <v>32.5</v>
      </c>
      <c r="BD443" s="4">
        <f t="shared" si="2736"/>
        <v>33</v>
      </c>
      <c r="BE443" s="4">
        <f t="shared" si="2736"/>
        <v>33.5</v>
      </c>
      <c r="BF443" s="4">
        <f t="shared" si="2736"/>
        <v>34</v>
      </c>
      <c r="BG443" s="4">
        <f t="shared" si="2736"/>
        <v>34.5</v>
      </c>
      <c r="BH443" s="4">
        <f t="shared" si="2736"/>
        <v>35</v>
      </c>
      <c r="BI443" s="4">
        <f t="shared" si="2736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37">C446+20</f>
        <v>120</v>
      </c>
      <c r="E446" s="4">
        <f t="shared" si="2737"/>
        <v>140</v>
      </c>
      <c r="F446" s="4">
        <f t="shared" si="2737"/>
        <v>160</v>
      </c>
      <c r="G446" s="4">
        <f t="shared" si="2737"/>
        <v>180</v>
      </c>
      <c r="H446" s="4">
        <f t="shared" si="2737"/>
        <v>200</v>
      </c>
      <c r="I446" s="4">
        <f t="shared" si="2737"/>
        <v>220</v>
      </c>
      <c r="J446" s="15">
        <f t="shared" si="2737"/>
        <v>240</v>
      </c>
      <c r="K446">
        <f t="shared" si="2737"/>
        <v>260</v>
      </c>
      <c r="L446" s="4">
        <f t="shared" si="2737"/>
        <v>280</v>
      </c>
      <c r="M446" s="4">
        <f t="shared" si="2737"/>
        <v>300</v>
      </c>
      <c r="N446" s="4">
        <f t="shared" si="2737"/>
        <v>320</v>
      </c>
      <c r="O446" s="4">
        <f t="shared" si="2737"/>
        <v>340</v>
      </c>
      <c r="P446" s="4">
        <f t="shared" si="2737"/>
        <v>360</v>
      </c>
      <c r="Q446" s="4">
        <f t="shared" si="2737"/>
        <v>380</v>
      </c>
      <c r="R446" s="15">
        <f t="shared" si="2737"/>
        <v>400</v>
      </c>
      <c r="S446" s="4">
        <f t="shared" si="2737"/>
        <v>420</v>
      </c>
      <c r="T446" s="4">
        <f t="shared" si="2737"/>
        <v>440</v>
      </c>
      <c r="U446">
        <f t="shared" si="2737"/>
        <v>460</v>
      </c>
      <c r="V446" s="4">
        <f t="shared" si="2737"/>
        <v>480</v>
      </c>
      <c r="W446" s="4">
        <f t="shared" si="2737"/>
        <v>500</v>
      </c>
      <c r="X446" s="15">
        <f t="shared" si="2737"/>
        <v>520</v>
      </c>
      <c r="Y446" s="4">
        <f t="shared" si="2737"/>
        <v>540</v>
      </c>
      <c r="Z446" s="4">
        <f t="shared" si="2737"/>
        <v>560</v>
      </c>
      <c r="AA446" s="4">
        <f t="shared" si="2737"/>
        <v>580</v>
      </c>
      <c r="AB446" s="4">
        <f t="shared" si="2737"/>
        <v>600</v>
      </c>
      <c r="AC446" s="4">
        <f t="shared" si="2737"/>
        <v>620</v>
      </c>
      <c r="AD446" s="15">
        <f t="shared" si="2737"/>
        <v>640</v>
      </c>
      <c r="AE446">
        <f t="shared" si="2737"/>
        <v>660</v>
      </c>
      <c r="AF446" s="4">
        <f t="shared" si="2737"/>
        <v>680</v>
      </c>
      <c r="AG446" s="4">
        <f t="shared" si="2737"/>
        <v>700</v>
      </c>
      <c r="AH446" s="4">
        <f t="shared" si="2737"/>
        <v>720</v>
      </c>
      <c r="AI446" s="4">
        <f t="shared" si="2737"/>
        <v>740</v>
      </c>
      <c r="AJ446" s="4">
        <f t="shared" si="2737"/>
        <v>760</v>
      </c>
      <c r="AK446" s="4">
        <f t="shared" si="2737"/>
        <v>780</v>
      </c>
      <c r="AL446" s="4">
        <f t="shared" si="2737"/>
        <v>800</v>
      </c>
      <c r="AM446" s="4">
        <f t="shared" si="2737"/>
        <v>820</v>
      </c>
      <c r="AN446" s="4">
        <f t="shared" si="2737"/>
        <v>840</v>
      </c>
      <c r="AO446">
        <f t="shared" si="2737"/>
        <v>860</v>
      </c>
      <c r="AP446" s="4">
        <f t="shared" si="2737"/>
        <v>880</v>
      </c>
      <c r="AQ446" s="4">
        <f t="shared" si="2737"/>
        <v>900</v>
      </c>
      <c r="AR446" s="4">
        <f t="shared" si="2737"/>
        <v>920</v>
      </c>
      <c r="AS446" s="4">
        <f t="shared" si="2737"/>
        <v>940</v>
      </c>
      <c r="AT446" s="4">
        <f t="shared" si="2737"/>
        <v>960</v>
      </c>
      <c r="AU446" s="4">
        <f t="shared" si="2737"/>
        <v>980</v>
      </c>
      <c r="AV446" s="4">
        <f t="shared" si="2737"/>
        <v>1000</v>
      </c>
      <c r="AW446" s="4">
        <f t="shared" si="2737"/>
        <v>1020</v>
      </c>
      <c r="AX446" s="4">
        <f t="shared" si="2737"/>
        <v>1040</v>
      </c>
      <c r="AY446">
        <f t="shared" si="2737"/>
        <v>1060</v>
      </c>
      <c r="AZ446" s="4">
        <f t="shared" si="2737"/>
        <v>1080</v>
      </c>
      <c r="BA446" s="4">
        <f t="shared" si="2737"/>
        <v>1100</v>
      </c>
      <c r="BB446" s="4">
        <f t="shared" si="2737"/>
        <v>1120</v>
      </c>
      <c r="BC446" s="4">
        <f t="shared" si="2737"/>
        <v>1140</v>
      </c>
      <c r="BD446" s="4">
        <f t="shared" si="2737"/>
        <v>1160</v>
      </c>
      <c r="BE446" s="4">
        <f t="shared" si="2737"/>
        <v>1180</v>
      </c>
      <c r="BF446" s="4">
        <f t="shared" si="2737"/>
        <v>1200</v>
      </c>
      <c r="BG446" s="4">
        <f t="shared" si="2737"/>
        <v>1220</v>
      </c>
      <c r="BH446" s="4">
        <f t="shared" si="2737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38">C449+15</f>
        <v>145</v>
      </c>
      <c r="E449" s="4">
        <f t="shared" si="2738"/>
        <v>160</v>
      </c>
      <c r="F449" s="4">
        <f t="shared" si="2738"/>
        <v>175</v>
      </c>
      <c r="G449" s="4">
        <f t="shared" si="2738"/>
        <v>190</v>
      </c>
      <c r="H449" s="4">
        <f t="shared" si="2738"/>
        <v>205</v>
      </c>
      <c r="I449" s="4">
        <f t="shared" si="2738"/>
        <v>220</v>
      </c>
      <c r="J449" s="15">
        <f t="shared" si="2738"/>
        <v>235</v>
      </c>
      <c r="K449">
        <f t="shared" si="2738"/>
        <v>250</v>
      </c>
      <c r="L449" s="4">
        <f t="shared" si="2738"/>
        <v>265</v>
      </c>
      <c r="M449" s="4">
        <f t="shared" si="2738"/>
        <v>280</v>
      </c>
      <c r="N449" s="4">
        <f t="shared" si="2738"/>
        <v>295</v>
      </c>
      <c r="O449" s="4">
        <f t="shared" si="2738"/>
        <v>310</v>
      </c>
      <c r="P449" s="4">
        <f t="shared" si="2738"/>
        <v>325</v>
      </c>
      <c r="Q449" s="4">
        <f t="shared" si="2738"/>
        <v>340</v>
      </c>
      <c r="R449" s="15">
        <f t="shared" si="2738"/>
        <v>355</v>
      </c>
      <c r="S449" s="4">
        <f t="shared" si="2738"/>
        <v>370</v>
      </c>
      <c r="T449" s="4">
        <f t="shared" si="2738"/>
        <v>385</v>
      </c>
      <c r="U449">
        <f t="shared" si="2738"/>
        <v>400</v>
      </c>
      <c r="V449" s="4">
        <f t="shared" si="2738"/>
        <v>415</v>
      </c>
      <c r="W449" s="4">
        <f t="shared" si="2738"/>
        <v>430</v>
      </c>
      <c r="X449" s="15">
        <f t="shared" si="2738"/>
        <v>445</v>
      </c>
      <c r="Y449" s="4">
        <f t="shared" si="2738"/>
        <v>460</v>
      </c>
      <c r="Z449" s="4">
        <f t="shared" si="2738"/>
        <v>475</v>
      </c>
      <c r="AA449" s="4">
        <f t="shared" si="2738"/>
        <v>490</v>
      </c>
      <c r="AB449" s="4">
        <f t="shared" si="2738"/>
        <v>505</v>
      </c>
      <c r="AC449" s="4">
        <f t="shared" si="2738"/>
        <v>520</v>
      </c>
      <c r="AD449" s="15">
        <f t="shared" si="2738"/>
        <v>535</v>
      </c>
      <c r="AE449">
        <f t="shared" si="2738"/>
        <v>550</v>
      </c>
      <c r="AF449" s="4">
        <f t="shared" si="2738"/>
        <v>565</v>
      </c>
      <c r="AG449" s="4">
        <f t="shared" si="2738"/>
        <v>580</v>
      </c>
      <c r="AH449" s="4">
        <f t="shared" si="2738"/>
        <v>595</v>
      </c>
      <c r="AI449" s="4">
        <f t="shared" si="2738"/>
        <v>610</v>
      </c>
      <c r="AJ449" s="4">
        <f t="shared" si="2738"/>
        <v>625</v>
      </c>
      <c r="AK449" s="4">
        <f t="shared" si="2738"/>
        <v>640</v>
      </c>
      <c r="AL449" s="4">
        <f t="shared" si="2738"/>
        <v>655</v>
      </c>
      <c r="AM449" s="4">
        <f t="shared" si="2738"/>
        <v>670</v>
      </c>
      <c r="AN449" s="4">
        <f t="shared" si="2738"/>
        <v>685</v>
      </c>
      <c r="AO449">
        <f t="shared" si="2738"/>
        <v>700</v>
      </c>
      <c r="AP449" s="4">
        <f t="shared" si="2738"/>
        <v>715</v>
      </c>
      <c r="AQ449" s="4">
        <f t="shared" si="2738"/>
        <v>730</v>
      </c>
      <c r="AR449" s="4">
        <f t="shared" si="2738"/>
        <v>745</v>
      </c>
      <c r="AS449" s="4">
        <f t="shared" si="2738"/>
        <v>760</v>
      </c>
      <c r="AT449" s="4">
        <f t="shared" si="2738"/>
        <v>775</v>
      </c>
      <c r="AU449" s="4">
        <f t="shared" si="2738"/>
        <v>790</v>
      </c>
      <c r="AV449" s="4">
        <f t="shared" si="2738"/>
        <v>805</v>
      </c>
      <c r="AW449" s="4">
        <f t="shared" si="2738"/>
        <v>820</v>
      </c>
      <c r="AX449" s="4">
        <f t="shared" si="2738"/>
        <v>835</v>
      </c>
      <c r="AY449">
        <f t="shared" si="2738"/>
        <v>850</v>
      </c>
      <c r="AZ449" s="4">
        <f t="shared" si="2738"/>
        <v>865</v>
      </c>
      <c r="BA449" s="4">
        <f t="shared" si="2738"/>
        <v>880</v>
      </c>
      <c r="BB449" s="4">
        <f t="shared" si="2738"/>
        <v>895</v>
      </c>
      <c r="BC449" s="4">
        <f t="shared" si="2738"/>
        <v>910</v>
      </c>
      <c r="BD449" s="4">
        <f t="shared" si="2738"/>
        <v>925</v>
      </c>
      <c r="BE449" s="4">
        <f t="shared" si="2738"/>
        <v>940</v>
      </c>
      <c r="BF449" s="4">
        <f t="shared" si="2738"/>
        <v>955</v>
      </c>
      <c r="BG449" s="4">
        <f t="shared" si="2738"/>
        <v>970</v>
      </c>
      <c r="BH449" s="4">
        <f t="shared" si="2738"/>
        <v>985</v>
      </c>
      <c r="BI449">
        <f t="shared" si="2738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39">C450+45</f>
        <v>435</v>
      </c>
      <c r="E450" s="4">
        <f t="shared" si="2739"/>
        <v>480</v>
      </c>
      <c r="F450" s="4">
        <f t="shared" si="2739"/>
        <v>525</v>
      </c>
      <c r="G450" s="4">
        <f t="shared" si="2739"/>
        <v>570</v>
      </c>
      <c r="H450" s="4">
        <f t="shared" si="2739"/>
        <v>615</v>
      </c>
      <c r="I450" s="4">
        <f t="shared" si="2739"/>
        <v>660</v>
      </c>
      <c r="J450" s="15">
        <f t="shared" si="2739"/>
        <v>705</v>
      </c>
      <c r="K450">
        <f t="shared" si="2739"/>
        <v>750</v>
      </c>
      <c r="L450" s="4">
        <f t="shared" si="2739"/>
        <v>795</v>
      </c>
      <c r="M450" s="4">
        <f t="shared" si="2739"/>
        <v>840</v>
      </c>
      <c r="N450" s="4">
        <f t="shared" si="2739"/>
        <v>885</v>
      </c>
      <c r="O450" s="4">
        <f t="shared" si="2739"/>
        <v>930</v>
      </c>
      <c r="P450" s="4">
        <f t="shared" si="2739"/>
        <v>975</v>
      </c>
      <c r="Q450" s="4">
        <f t="shared" si="2739"/>
        <v>1020</v>
      </c>
      <c r="R450" s="15">
        <f t="shared" si="2739"/>
        <v>1065</v>
      </c>
      <c r="S450" s="4">
        <f t="shared" si="2739"/>
        <v>1110</v>
      </c>
      <c r="T450" s="4">
        <f t="shared" si="2739"/>
        <v>1155</v>
      </c>
      <c r="U450">
        <f t="shared" si="2739"/>
        <v>1200</v>
      </c>
      <c r="V450" s="4">
        <f t="shared" si="2739"/>
        <v>1245</v>
      </c>
      <c r="W450" s="4">
        <f t="shared" si="2739"/>
        <v>1290</v>
      </c>
      <c r="X450" s="15">
        <f t="shared" si="2739"/>
        <v>1335</v>
      </c>
      <c r="Y450" s="4">
        <f t="shared" si="2739"/>
        <v>1380</v>
      </c>
      <c r="Z450" s="4">
        <f t="shared" si="2739"/>
        <v>1425</v>
      </c>
      <c r="AA450" s="4">
        <f t="shared" si="2739"/>
        <v>1470</v>
      </c>
      <c r="AB450" s="4">
        <f t="shared" si="2739"/>
        <v>1515</v>
      </c>
      <c r="AC450" s="4">
        <f t="shared" si="2739"/>
        <v>1560</v>
      </c>
      <c r="AD450" s="15">
        <f t="shared" si="2739"/>
        <v>1605</v>
      </c>
      <c r="AE450">
        <f t="shared" si="2739"/>
        <v>1650</v>
      </c>
      <c r="AF450" s="4">
        <f t="shared" si="2739"/>
        <v>1695</v>
      </c>
      <c r="AG450" s="4">
        <f t="shared" si="2739"/>
        <v>1740</v>
      </c>
      <c r="AH450" s="4">
        <f t="shared" si="2739"/>
        <v>1785</v>
      </c>
      <c r="AI450" s="4">
        <f t="shared" si="2739"/>
        <v>1830</v>
      </c>
      <c r="AJ450" s="4">
        <f t="shared" si="2739"/>
        <v>1875</v>
      </c>
      <c r="AK450" s="4">
        <f t="shared" si="2739"/>
        <v>1920</v>
      </c>
      <c r="AL450" s="4">
        <f t="shared" si="2739"/>
        <v>1965</v>
      </c>
      <c r="AM450" s="4">
        <f t="shared" si="2739"/>
        <v>2010</v>
      </c>
      <c r="AN450" s="4">
        <f t="shared" si="2739"/>
        <v>2055</v>
      </c>
      <c r="AO450">
        <f t="shared" si="2739"/>
        <v>2100</v>
      </c>
      <c r="AP450" s="4">
        <f t="shared" si="2739"/>
        <v>2145</v>
      </c>
      <c r="AQ450" s="4">
        <f t="shared" si="2739"/>
        <v>2190</v>
      </c>
      <c r="AR450" s="4">
        <f t="shared" si="2739"/>
        <v>2235</v>
      </c>
      <c r="AS450" s="4">
        <f t="shared" si="2739"/>
        <v>2280</v>
      </c>
      <c r="AT450" s="4">
        <f t="shared" si="2739"/>
        <v>2325</v>
      </c>
      <c r="AU450" s="4">
        <f t="shared" si="2739"/>
        <v>2370</v>
      </c>
      <c r="AV450" s="4">
        <f t="shared" si="2739"/>
        <v>2415</v>
      </c>
      <c r="AW450" s="4">
        <f t="shared" si="2739"/>
        <v>2460</v>
      </c>
      <c r="AX450" s="4">
        <f t="shared" si="2739"/>
        <v>2505</v>
      </c>
      <c r="AY450">
        <f t="shared" si="2739"/>
        <v>2550</v>
      </c>
      <c r="AZ450" s="4">
        <f t="shared" si="2739"/>
        <v>2595</v>
      </c>
      <c r="BA450" s="4">
        <f t="shared" si="2739"/>
        <v>2640</v>
      </c>
      <c r="BB450" s="4">
        <f t="shared" si="2739"/>
        <v>2685</v>
      </c>
      <c r="BC450" s="4">
        <f t="shared" si="2739"/>
        <v>2730</v>
      </c>
      <c r="BD450" s="4">
        <f t="shared" si="2739"/>
        <v>2775</v>
      </c>
      <c r="BE450" s="4">
        <f t="shared" si="2739"/>
        <v>2820</v>
      </c>
      <c r="BF450" s="4">
        <f t="shared" si="2739"/>
        <v>2865</v>
      </c>
      <c r="BG450" s="4">
        <f t="shared" si="2739"/>
        <v>2910</v>
      </c>
      <c r="BH450" s="4">
        <f t="shared" si="2739"/>
        <v>2955</v>
      </c>
      <c r="BI450">
        <f t="shared" si="2739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40">C451+75</f>
        <v>725</v>
      </c>
      <c r="E451" s="4">
        <f t="shared" si="2740"/>
        <v>800</v>
      </c>
      <c r="F451" s="4">
        <f t="shared" si="2740"/>
        <v>875</v>
      </c>
      <c r="G451" s="4">
        <f t="shared" si="2740"/>
        <v>950</v>
      </c>
      <c r="H451" s="4">
        <f t="shared" si="2740"/>
        <v>1025</v>
      </c>
      <c r="I451" s="4">
        <f t="shared" si="2740"/>
        <v>1100</v>
      </c>
      <c r="J451" s="15">
        <f t="shared" si="2740"/>
        <v>1175</v>
      </c>
      <c r="K451">
        <f t="shared" si="2740"/>
        <v>1250</v>
      </c>
      <c r="L451" s="4">
        <f t="shared" si="2740"/>
        <v>1325</v>
      </c>
      <c r="M451" s="4">
        <f t="shared" si="2740"/>
        <v>1400</v>
      </c>
      <c r="N451" s="4">
        <f t="shared" si="2740"/>
        <v>1475</v>
      </c>
      <c r="O451" s="4">
        <f t="shared" si="2740"/>
        <v>1550</v>
      </c>
      <c r="P451" s="4">
        <f t="shared" si="2740"/>
        <v>1625</v>
      </c>
      <c r="Q451" s="4">
        <f t="shared" si="2740"/>
        <v>1700</v>
      </c>
      <c r="R451" s="15">
        <f t="shared" si="2740"/>
        <v>1775</v>
      </c>
      <c r="S451" s="4">
        <f t="shared" si="2740"/>
        <v>1850</v>
      </c>
      <c r="T451" s="4">
        <f t="shared" si="2740"/>
        <v>1925</v>
      </c>
      <c r="U451">
        <f t="shared" si="2740"/>
        <v>2000</v>
      </c>
      <c r="V451" s="4">
        <f t="shared" si="2740"/>
        <v>2075</v>
      </c>
      <c r="W451" s="4">
        <f t="shared" si="2740"/>
        <v>2150</v>
      </c>
      <c r="X451" s="15">
        <f t="shared" si="2740"/>
        <v>2225</v>
      </c>
      <c r="Y451" s="4">
        <f t="shared" si="2740"/>
        <v>2300</v>
      </c>
      <c r="Z451" s="4">
        <f t="shared" si="2740"/>
        <v>2375</v>
      </c>
      <c r="AA451" s="4">
        <f t="shared" si="2740"/>
        <v>2450</v>
      </c>
      <c r="AB451" s="4">
        <f t="shared" si="2740"/>
        <v>2525</v>
      </c>
      <c r="AC451" s="4">
        <f t="shared" si="2740"/>
        <v>2600</v>
      </c>
      <c r="AD451" s="15">
        <f t="shared" si="2740"/>
        <v>2675</v>
      </c>
      <c r="AE451">
        <f t="shared" si="2740"/>
        <v>2750</v>
      </c>
      <c r="AF451" s="4">
        <f t="shared" si="2740"/>
        <v>2825</v>
      </c>
      <c r="AG451" s="4">
        <f t="shared" si="2740"/>
        <v>2900</v>
      </c>
      <c r="AH451" s="4">
        <f t="shared" si="2740"/>
        <v>2975</v>
      </c>
      <c r="AI451" s="4">
        <f t="shared" si="2740"/>
        <v>3050</v>
      </c>
      <c r="AJ451" s="4">
        <f t="shared" si="2740"/>
        <v>3125</v>
      </c>
      <c r="AK451" s="4">
        <f t="shared" si="2740"/>
        <v>3200</v>
      </c>
      <c r="AL451" s="4">
        <f t="shared" si="2740"/>
        <v>3275</v>
      </c>
      <c r="AM451" s="4">
        <f t="shared" si="2740"/>
        <v>3350</v>
      </c>
      <c r="AN451" s="4">
        <f t="shared" si="2740"/>
        <v>3425</v>
      </c>
      <c r="AO451">
        <f t="shared" si="2740"/>
        <v>3500</v>
      </c>
      <c r="AP451" s="4">
        <f t="shared" si="2740"/>
        <v>3575</v>
      </c>
      <c r="AQ451" s="4">
        <f t="shared" si="2740"/>
        <v>3650</v>
      </c>
      <c r="AR451" s="4">
        <f t="shared" si="2740"/>
        <v>3725</v>
      </c>
      <c r="AS451" s="4">
        <f t="shared" si="2740"/>
        <v>3800</v>
      </c>
      <c r="AT451" s="4">
        <f t="shared" si="2740"/>
        <v>3875</v>
      </c>
      <c r="AU451" s="4">
        <f t="shared" si="2740"/>
        <v>3950</v>
      </c>
      <c r="AV451" s="4">
        <f t="shared" si="2740"/>
        <v>4025</v>
      </c>
      <c r="AW451" s="4">
        <f t="shared" si="2740"/>
        <v>4100</v>
      </c>
      <c r="AX451" s="4">
        <f t="shared" si="2740"/>
        <v>4175</v>
      </c>
      <c r="AY451">
        <f t="shared" si="2740"/>
        <v>4250</v>
      </c>
      <c r="AZ451" s="4">
        <f t="shared" si="2740"/>
        <v>4325</v>
      </c>
      <c r="BA451" s="4">
        <f t="shared" si="2740"/>
        <v>4400</v>
      </c>
      <c r="BB451" s="4">
        <f t="shared" si="2740"/>
        <v>4475</v>
      </c>
      <c r="BC451" s="4">
        <f t="shared" si="2740"/>
        <v>4550</v>
      </c>
      <c r="BD451" s="4">
        <f t="shared" si="2740"/>
        <v>4625</v>
      </c>
      <c r="BE451" s="4">
        <f t="shared" si="2740"/>
        <v>4700</v>
      </c>
      <c r="BF451" s="4">
        <f t="shared" si="2740"/>
        <v>4775</v>
      </c>
      <c r="BG451" s="4">
        <f t="shared" si="2740"/>
        <v>4850</v>
      </c>
      <c r="BH451" s="4">
        <f t="shared" si="2740"/>
        <v>4925</v>
      </c>
      <c r="BI451">
        <f t="shared" si="2740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41">C454+11</f>
        <v>33</v>
      </c>
      <c r="E454" s="4">
        <f t="shared" si="2741"/>
        <v>44</v>
      </c>
      <c r="F454" s="4">
        <f t="shared" si="2741"/>
        <v>55</v>
      </c>
      <c r="G454" s="4">
        <f t="shared" si="2741"/>
        <v>66</v>
      </c>
      <c r="H454" s="4">
        <f t="shared" si="2741"/>
        <v>77</v>
      </c>
      <c r="I454" s="4">
        <f t="shared" si="2741"/>
        <v>88</v>
      </c>
      <c r="J454" s="15">
        <f t="shared" si="2741"/>
        <v>99</v>
      </c>
      <c r="K454">
        <f t="shared" si="2741"/>
        <v>110</v>
      </c>
      <c r="L454" s="4">
        <f t="shared" si="2741"/>
        <v>121</v>
      </c>
      <c r="M454" s="4">
        <f t="shared" si="2741"/>
        <v>132</v>
      </c>
      <c r="N454" s="4">
        <f t="shared" si="2741"/>
        <v>143</v>
      </c>
      <c r="O454" s="4">
        <f t="shared" si="2741"/>
        <v>154</v>
      </c>
      <c r="P454" s="4">
        <f t="shared" si="2741"/>
        <v>165</v>
      </c>
      <c r="Q454" s="4">
        <f t="shared" si="2741"/>
        <v>176</v>
      </c>
      <c r="R454" s="15">
        <f t="shared" si="2741"/>
        <v>187</v>
      </c>
      <c r="S454" s="4">
        <f t="shared" si="2741"/>
        <v>198</v>
      </c>
      <c r="T454" s="4">
        <f t="shared" si="2741"/>
        <v>209</v>
      </c>
      <c r="U454">
        <f t="shared" si="2741"/>
        <v>220</v>
      </c>
      <c r="V454" s="4">
        <f t="shared" si="2741"/>
        <v>231</v>
      </c>
      <c r="W454" s="4">
        <f t="shared" si="2741"/>
        <v>242</v>
      </c>
      <c r="X454" s="15">
        <f t="shared" si="2741"/>
        <v>253</v>
      </c>
      <c r="Y454" s="4">
        <f t="shared" si="2741"/>
        <v>264</v>
      </c>
      <c r="Z454" s="4">
        <f t="shared" si="2741"/>
        <v>275</v>
      </c>
      <c r="AA454" s="4">
        <f t="shared" si="2741"/>
        <v>286</v>
      </c>
      <c r="AB454" s="4">
        <f t="shared" si="2741"/>
        <v>297</v>
      </c>
      <c r="AC454" s="4">
        <f t="shared" si="2741"/>
        <v>308</v>
      </c>
      <c r="AD454" s="15">
        <f t="shared" si="2741"/>
        <v>319</v>
      </c>
      <c r="AE454">
        <f t="shared" si="2741"/>
        <v>330</v>
      </c>
      <c r="AF454" s="4">
        <f t="shared" si="2741"/>
        <v>341</v>
      </c>
      <c r="AG454" s="4">
        <f t="shared" si="2741"/>
        <v>352</v>
      </c>
      <c r="AH454" s="4">
        <f t="shared" si="2741"/>
        <v>363</v>
      </c>
      <c r="AI454" s="4">
        <f t="shared" si="2741"/>
        <v>374</v>
      </c>
      <c r="AJ454" s="4">
        <f t="shared" si="2741"/>
        <v>385</v>
      </c>
      <c r="AK454" s="4">
        <f t="shared" si="2741"/>
        <v>396</v>
      </c>
      <c r="AL454" s="4">
        <f t="shared" si="2741"/>
        <v>407</v>
      </c>
      <c r="AM454" s="4">
        <f t="shared" si="2741"/>
        <v>418</v>
      </c>
      <c r="AN454" s="4">
        <f t="shared" si="2741"/>
        <v>429</v>
      </c>
      <c r="AO454">
        <f t="shared" si="2741"/>
        <v>440</v>
      </c>
      <c r="AP454" s="4">
        <f t="shared" si="2741"/>
        <v>451</v>
      </c>
      <c r="AQ454" s="4">
        <f t="shared" si="2741"/>
        <v>462</v>
      </c>
      <c r="AR454" s="4">
        <f t="shared" si="2741"/>
        <v>473</v>
      </c>
      <c r="AS454" s="4">
        <f t="shared" si="2741"/>
        <v>484</v>
      </c>
      <c r="AT454" s="4">
        <f t="shared" si="2741"/>
        <v>495</v>
      </c>
      <c r="AU454" s="4">
        <f t="shared" si="2741"/>
        <v>506</v>
      </c>
      <c r="AV454" s="4">
        <f t="shared" si="2741"/>
        <v>517</v>
      </c>
      <c r="AW454" s="4">
        <f t="shared" si="2741"/>
        <v>528</v>
      </c>
      <c r="AX454" s="4">
        <f t="shared" si="2741"/>
        <v>539</v>
      </c>
      <c r="AY454">
        <f t="shared" si="2741"/>
        <v>550</v>
      </c>
      <c r="AZ454" s="4">
        <f t="shared" si="2741"/>
        <v>561</v>
      </c>
      <c r="BA454" s="4">
        <f t="shared" si="2741"/>
        <v>572</v>
      </c>
      <c r="BB454" s="4">
        <f t="shared" si="2741"/>
        <v>583</v>
      </c>
      <c r="BC454" s="4">
        <f t="shared" si="2741"/>
        <v>594</v>
      </c>
      <c r="BD454" s="4">
        <f t="shared" si="2741"/>
        <v>605</v>
      </c>
      <c r="BE454" s="4">
        <f t="shared" si="2741"/>
        <v>616</v>
      </c>
      <c r="BF454" s="4">
        <f t="shared" si="2741"/>
        <v>627</v>
      </c>
      <c r="BG454" s="4">
        <f t="shared" si="2741"/>
        <v>638</v>
      </c>
      <c r="BH454" s="4">
        <f t="shared" si="2741"/>
        <v>649</v>
      </c>
      <c r="BI454">
        <f t="shared" si="2741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42">C455+42</f>
        <v>126</v>
      </c>
      <c r="E455" s="4">
        <f t="shared" si="2742"/>
        <v>168</v>
      </c>
      <c r="F455" s="4">
        <f t="shared" si="2742"/>
        <v>210</v>
      </c>
      <c r="G455" s="4">
        <f t="shared" si="2742"/>
        <v>252</v>
      </c>
      <c r="H455" s="4">
        <f t="shared" si="2742"/>
        <v>294</v>
      </c>
      <c r="I455" s="4">
        <f t="shared" si="2742"/>
        <v>336</v>
      </c>
      <c r="J455" s="15">
        <f t="shared" si="2742"/>
        <v>378</v>
      </c>
      <c r="K455">
        <f t="shared" si="2742"/>
        <v>420</v>
      </c>
      <c r="L455" s="4">
        <f t="shared" si="2742"/>
        <v>462</v>
      </c>
      <c r="M455" s="4">
        <f t="shared" si="2742"/>
        <v>504</v>
      </c>
      <c r="N455" s="4">
        <f t="shared" si="2742"/>
        <v>546</v>
      </c>
      <c r="O455" s="4">
        <f t="shared" si="2742"/>
        <v>588</v>
      </c>
      <c r="P455" s="4">
        <f t="shared" si="2742"/>
        <v>630</v>
      </c>
      <c r="Q455" s="4">
        <f t="shared" si="2742"/>
        <v>672</v>
      </c>
      <c r="R455" s="15">
        <f t="shared" si="2742"/>
        <v>714</v>
      </c>
      <c r="S455" s="4">
        <f t="shared" si="2742"/>
        <v>756</v>
      </c>
      <c r="T455" s="4">
        <f t="shared" si="2742"/>
        <v>798</v>
      </c>
      <c r="U455">
        <f t="shared" si="2742"/>
        <v>840</v>
      </c>
      <c r="V455" s="4">
        <f t="shared" si="2742"/>
        <v>882</v>
      </c>
      <c r="W455" s="4">
        <f t="shared" si="2742"/>
        <v>924</v>
      </c>
      <c r="X455" s="15">
        <f t="shared" si="2742"/>
        <v>966</v>
      </c>
      <c r="Y455" s="4">
        <f t="shared" si="2742"/>
        <v>1008</v>
      </c>
      <c r="Z455" s="4">
        <f t="shared" si="2742"/>
        <v>1050</v>
      </c>
      <c r="AA455" s="4">
        <f t="shared" si="2742"/>
        <v>1092</v>
      </c>
      <c r="AB455" s="4">
        <f t="shared" si="2742"/>
        <v>1134</v>
      </c>
      <c r="AC455" s="4">
        <f t="shared" si="2742"/>
        <v>1176</v>
      </c>
      <c r="AD455" s="15">
        <f t="shared" si="2742"/>
        <v>1218</v>
      </c>
      <c r="AE455">
        <f t="shared" si="2742"/>
        <v>1260</v>
      </c>
      <c r="AF455" s="4">
        <f t="shared" si="2742"/>
        <v>1302</v>
      </c>
      <c r="AG455" s="4">
        <f t="shared" si="2742"/>
        <v>1344</v>
      </c>
      <c r="AH455" s="4">
        <f t="shared" si="2742"/>
        <v>1386</v>
      </c>
      <c r="AI455" s="4">
        <f t="shared" si="2742"/>
        <v>1428</v>
      </c>
      <c r="AJ455" s="4">
        <f t="shared" si="2742"/>
        <v>1470</v>
      </c>
      <c r="AK455" s="4">
        <f t="shared" si="2742"/>
        <v>1512</v>
      </c>
      <c r="AL455" s="4">
        <f t="shared" si="2742"/>
        <v>1554</v>
      </c>
      <c r="AM455" s="4">
        <f t="shared" si="2742"/>
        <v>1596</v>
      </c>
      <c r="AN455" s="4">
        <f t="shared" si="2742"/>
        <v>1638</v>
      </c>
      <c r="AO455">
        <f t="shared" si="2742"/>
        <v>1680</v>
      </c>
      <c r="AP455" s="4">
        <f t="shared" si="2742"/>
        <v>1722</v>
      </c>
      <c r="AQ455" s="4">
        <f t="shared" si="2742"/>
        <v>1764</v>
      </c>
      <c r="AR455" s="4">
        <f t="shared" si="2742"/>
        <v>1806</v>
      </c>
      <c r="AS455" s="4">
        <f t="shared" si="2742"/>
        <v>1848</v>
      </c>
      <c r="AT455" s="4">
        <f t="shared" si="2742"/>
        <v>1890</v>
      </c>
      <c r="AU455" s="4">
        <f t="shared" si="2742"/>
        <v>1932</v>
      </c>
      <c r="AV455" s="4">
        <f t="shared" si="2742"/>
        <v>1974</v>
      </c>
      <c r="AW455" s="4">
        <f t="shared" si="2742"/>
        <v>2016</v>
      </c>
      <c r="AX455" s="4">
        <f t="shared" si="2742"/>
        <v>2058</v>
      </c>
      <c r="AY455">
        <f t="shared" si="2742"/>
        <v>2100</v>
      </c>
      <c r="AZ455" s="4">
        <f t="shared" si="2742"/>
        <v>2142</v>
      </c>
      <c r="BA455" s="4">
        <f t="shared" si="2742"/>
        <v>2184</v>
      </c>
      <c r="BB455" s="4">
        <f t="shared" si="2742"/>
        <v>2226</v>
      </c>
      <c r="BC455" s="4">
        <f t="shared" si="2742"/>
        <v>2268</v>
      </c>
      <c r="BD455" s="4">
        <f t="shared" si="2742"/>
        <v>2310</v>
      </c>
      <c r="BE455" s="4">
        <f t="shared" si="2742"/>
        <v>2352</v>
      </c>
      <c r="BF455" s="4">
        <f t="shared" si="2742"/>
        <v>2394</v>
      </c>
      <c r="BG455" s="4">
        <f t="shared" si="2742"/>
        <v>2436</v>
      </c>
      <c r="BH455" s="4">
        <f t="shared" si="2742"/>
        <v>2478</v>
      </c>
      <c r="BI455">
        <f t="shared" si="2742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43">C456+84</f>
        <v>252</v>
      </c>
      <c r="E456" s="4">
        <f t="shared" si="2743"/>
        <v>336</v>
      </c>
      <c r="F456" s="4">
        <f t="shared" si="2743"/>
        <v>420</v>
      </c>
      <c r="G456" s="4">
        <f t="shared" si="2743"/>
        <v>504</v>
      </c>
      <c r="H456" s="4">
        <f t="shared" si="2743"/>
        <v>588</v>
      </c>
      <c r="I456" s="4">
        <f t="shared" si="2743"/>
        <v>672</v>
      </c>
      <c r="J456" s="15">
        <f t="shared" si="2743"/>
        <v>756</v>
      </c>
      <c r="K456">
        <f t="shared" si="2743"/>
        <v>840</v>
      </c>
      <c r="L456" s="4">
        <f t="shared" si="2743"/>
        <v>924</v>
      </c>
      <c r="M456" s="4">
        <f t="shared" si="2743"/>
        <v>1008</v>
      </c>
      <c r="N456" s="4">
        <f t="shared" si="2743"/>
        <v>1092</v>
      </c>
      <c r="O456" s="4">
        <f t="shared" si="2743"/>
        <v>1176</v>
      </c>
      <c r="P456" s="4">
        <f t="shared" si="2743"/>
        <v>1260</v>
      </c>
      <c r="Q456" s="4">
        <f t="shared" si="2743"/>
        <v>1344</v>
      </c>
      <c r="R456" s="15">
        <f t="shared" si="2743"/>
        <v>1428</v>
      </c>
      <c r="S456" s="4">
        <f t="shared" si="2743"/>
        <v>1512</v>
      </c>
      <c r="T456" s="4">
        <f t="shared" si="2743"/>
        <v>1596</v>
      </c>
      <c r="U456">
        <f t="shared" si="2743"/>
        <v>1680</v>
      </c>
      <c r="V456" s="4">
        <f t="shared" si="2743"/>
        <v>1764</v>
      </c>
      <c r="W456" s="4">
        <f t="shared" si="2743"/>
        <v>1848</v>
      </c>
      <c r="X456" s="15">
        <f t="shared" si="2743"/>
        <v>1932</v>
      </c>
      <c r="Y456" s="4">
        <f t="shared" si="2743"/>
        <v>2016</v>
      </c>
      <c r="Z456" s="4">
        <f t="shared" si="2743"/>
        <v>2100</v>
      </c>
      <c r="AA456" s="4">
        <f t="shared" si="2743"/>
        <v>2184</v>
      </c>
      <c r="AB456" s="4">
        <f t="shared" si="2743"/>
        <v>2268</v>
      </c>
      <c r="AC456" s="4">
        <f t="shared" si="2743"/>
        <v>2352</v>
      </c>
      <c r="AD456" s="15">
        <f t="shared" si="2743"/>
        <v>2436</v>
      </c>
      <c r="AE456">
        <f t="shared" si="2743"/>
        <v>2520</v>
      </c>
      <c r="AF456" s="4">
        <f t="shared" si="2743"/>
        <v>2604</v>
      </c>
      <c r="AG456" s="4">
        <f t="shared" si="2743"/>
        <v>2688</v>
      </c>
      <c r="AH456" s="4">
        <f t="shared" si="2743"/>
        <v>2772</v>
      </c>
      <c r="AI456" s="4">
        <f t="shared" si="2743"/>
        <v>2856</v>
      </c>
      <c r="AJ456" s="4">
        <f t="shared" si="2743"/>
        <v>2940</v>
      </c>
      <c r="AK456" s="4">
        <f t="shared" si="2743"/>
        <v>3024</v>
      </c>
      <c r="AL456" s="4">
        <f t="shared" si="2743"/>
        <v>3108</v>
      </c>
      <c r="AM456" s="4">
        <f t="shared" si="2743"/>
        <v>3192</v>
      </c>
      <c r="AN456" s="4">
        <f t="shared" si="2743"/>
        <v>3276</v>
      </c>
      <c r="AO456">
        <f t="shared" si="2743"/>
        <v>3360</v>
      </c>
      <c r="AP456" s="4">
        <f t="shared" si="2743"/>
        <v>3444</v>
      </c>
      <c r="AQ456" s="4">
        <f t="shared" si="2743"/>
        <v>3528</v>
      </c>
      <c r="AR456" s="4">
        <f t="shared" si="2743"/>
        <v>3612</v>
      </c>
      <c r="AS456" s="4">
        <f t="shared" si="2743"/>
        <v>3696</v>
      </c>
      <c r="AT456" s="4">
        <f t="shared" si="2743"/>
        <v>3780</v>
      </c>
      <c r="AU456" s="4">
        <f t="shared" si="2743"/>
        <v>3864</v>
      </c>
      <c r="AV456" s="4">
        <f t="shared" si="2743"/>
        <v>3948</v>
      </c>
      <c r="AW456" s="4">
        <f t="shared" si="2743"/>
        <v>4032</v>
      </c>
      <c r="AX456" s="4">
        <f t="shared" si="2743"/>
        <v>4116</v>
      </c>
      <c r="AY456">
        <f t="shared" si="2743"/>
        <v>4200</v>
      </c>
      <c r="AZ456" s="4">
        <f t="shared" si="2743"/>
        <v>4284</v>
      </c>
      <c r="BA456" s="4">
        <f t="shared" si="2743"/>
        <v>4368</v>
      </c>
      <c r="BB456" s="4">
        <f t="shared" si="2743"/>
        <v>4452</v>
      </c>
      <c r="BC456" s="4">
        <f t="shared" si="2743"/>
        <v>4536</v>
      </c>
      <c r="BD456" s="4">
        <f t="shared" si="2743"/>
        <v>4620</v>
      </c>
      <c r="BE456" s="4">
        <f t="shared" si="2743"/>
        <v>4704</v>
      </c>
      <c r="BF456" s="4">
        <f t="shared" si="2743"/>
        <v>4788</v>
      </c>
      <c r="BG456" s="4">
        <f t="shared" si="2743"/>
        <v>4872</v>
      </c>
      <c r="BH456" s="4">
        <f t="shared" si="2743"/>
        <v>4956</v>
      </c>
      <c r="BI456">
        <f t="shared" si="2743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44">C459+15</f>
        <v>45</v>
      </c>
      <c r="E459" s="4">
        <f t="shared" si="2744"/>
        <v>60</v>
      </c>
      <c r="F459" s="4">
        <f t="shared" si="2744"/>
        <v>75</v>
      </c>
      <c r="G459" s="4">
        <f t="shared" si="2744"/>
        <v>90</v>
      </c>
      <c r="H459" s="4">
        <f t="shared" si="2744"/>
        <v>105</v>
      </c>
      <c r="I459" s="4">
        <f t="shared" si="2744"/>
        <v>120</v>
      </c>
      <c r="J459" s="15">
        <f t="shared" si="2744"/>
        <v>135</v>
      </c>
      <c r="K459">
        <f t="shared" si="2744"/>
        <v>150</v>
      </c>
      <c r="L459" s="4">
        <f t="shared" si="2744"/>
        <v>165</v>
      </c>
      <c r="M459" s="4">
        <f t="shared" si="2744"/>
        <v>180</v>
      </c>
      <c r="N459" s="4">
        <f t="shared" si="2744"/>
        <v>195</v>
      </c>
      <c r="O459" s="4">
        <f t="shared" si="2744"/>
        <v>210</v>
      </c>
      <c r="P459" s="4">
        <f t="shared" si="2744"/>
        <v>225</v>
      </c>
      <c r="Q459" s="4">
        <f t="shared" si="2744"/>
        <v>240</v>
      </c>
      <c r="R459" s="15">
        <f t="shared" si="2744"/>
        <v>255</v>
      </c>
      <c r="S459" s="4">
        <f t="shared" si="2744"/>
        <v>270</v>
      </c>
      <c r="T459" s="4">
        <f t="shared" si="2744"/>
        <v>285</v>
      </c>
      <c r="U459">
        <f t="shared" si="2744"/>
        <v>300</v>
      </c>
      <c r="V459" s="4">
        <f t="shared" si="2744"/>
        <v>315</v>
      </c>
      <c r="W459" s="4">
        <f t="shared" si="2744"/>
        <v>330</v>
      </c>
      <c r="X459" s="15">
        <f t="shared" si="2744"/>
        <v>345</v>
      </c>
      <c r="Y459" s="4">
        <f t="shared" si="2744"/>
        <v>360</v>
      </c>
      <c r="Z459" s="4">
        <f t="shared" si="2744"/>
        <v>375</v>
      </c>
      <c r="AA459" s="4">
        <f t="shared" si="2744"/>
        <v>390</v>
      </c>
      <c r="AB459" s="4">
        <f t="shared" si="2744"/>
        <v>405</v>
      </c>
      <c r="AC459" s="4">
        <f t="shared" si="2744"/>
        <v>420</v>
      </c>
      <c r="AD459" s="15">
        <f t="shared" si="2744"/>
        <v>435</v>
      </c>
      <c r="AE459">
        <f t="shared" si="2744"/>
        <v>450</v>
      </c>
      <c r="AF459" s="4">
        <f t="shared" si="2744"/>
        <v>465</v>
      </c>
      <c r="AG459" s="4">
        <f t="shared" si="2744"/>
        <v>480</v>
      </c>
      <c r="AH459" s="4">
        <f t="shared" si="2744"/>
        <v>495</v>
      </c>
      <c r="AI459" s="4">
        <f t="shared" si="2744"/>
        <v>510</v>
      </c>
      <c r="AJ459" s="4">
        <f t="shared" si="2744"/>
        <v>525</v>
      </c>
      <c r="AK459" s="4">
        <f t="shared" si="2744"/>
        <v>540</v>
      </c>
      <c r="AL459" s="4">
        <f t="shared" si="2744"/>
        <v>555</v>
      </c>
      <c r="AM459" s="4">
        <f t="shared" si="2744"/>
        <v>570</v>
      </c>
      <c r="AN459" s="4">
        <f t="shared" si="2744"/>
        <v>585</v>
      </c>
      <c r="AO459">
        <f t="shared" si="2744"/>
        <v>600</v>
      </c>
      <c r="AP459" s="4">
        <f t="shared" si="2744"/>
        <v>615</v>
      </c>
      <c r="AQ459" s="4">
        <f t="shared" si="2744"/>
        <v>630</v>
      </c>
      <c r="AR459" s="4">
        <f t="shared" si="2744"/>
        <v>645</v>
      </c>
      <c r="AS459" s="4">
        <f t="shared" si="2744"/>
        <v>660</v>
      </c>
      <c r="AT459" s="4">
        <f t="shared" si="2744"/>
        <v>675</v>
      </c>
      <c r="AU459" s="4">
        <f t="shared" si="2744"/>
        <v>690</v>
      </c>
      <c r="AV459" s="4">
        <f t="shared" si="2744"/>
        <v>705</v>
      </c>
      <c r="AW459" s="4">
        <f t="shared" si="2744"/>
        <v>720</v>
      </c>
      <c r="AX459" s="4">
        <f t="shared" si="2744"/>
        <v>735</v>
      </c>
      <c r="AY459">
        <f t="shared" si="2744"/>
        <v>750</v>
      </c>
      <c r="AZ459" s="4">
        <f t="shared" si="2744"/>
        <v>765</v>
      </c>
      <c r="BA459" s="4">
        <f t="shared" si="2744"/>
        <v>780</v>
      </c>
      <c r="BB459" s="4">
        <f t="shared" si="2744"/>
        <v>795</v>
      </c>
      <c r="BC459" s="4">
        <f t="shared" si="2744"/>
        <v>810</v>
      </c>
      <c r="BD459" s="4">
        <f t="shared" si="2744"/>
        <v>825</v>
      </c>
      <c r="BE459" s="4">
        <f t="shared" si="2744"/>
        <v>840</v>
      </c>
      <c r="BF459" s="4">
        <f t="shared" si="2744"/>
        <v>855</v>
      </c>
      <c r="BG459" s="4">
        <f t="shared" si="2744"/>
        <v>870</v>
      </c>
      <c r="BH459" s="4">
        <f t="shared" si="2744"/>
        <v>885</v>
      </c>
      <c r="BI459">
        <f t="shared" si="2744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45">C460+60</f>
        <v>180</v>
      </c>
      <c r="E460" s="4">
        <f t="shared" si="2745"/>
        <v>240</v>
      </c>
      <c r="F460" s="4">
        <f t="shared" si="2745"/>
        <v>300</v>
      </c>
      <c r="G460" s="4">
        <f t="shared" si="2745"/>
        <v>360</v>
      </c>
      <c r="H460" s="4">
        <f t="shared" si="2745"/>
        <v>420</v>
      </c>
      <c r="I460" s="4">
        <f t="shared" si="2745"/>
        <v>480</v>
      </c>
      <c r="J460" s="15">
        <f t="shared" si="2745"/>
        <v>540</v>
      </c>
      <c r="K460">
        <f t="shared" si="2745"/>
        <v>600</v>
      </c>
      <c r="L460" s="4">
        <f t="shared" si="2745"/>
        <v>660</v>
      </c>
      <c r="M460" s="4">
        <f t="shared" si="2745"/>
        <v>720</v>
      </c>
      <c r="N460" s="4">
        <f t="shared" si="2745"/>
        <v>780</v>
      </c>
      <c r="O460" s="4">
        <f t="shared" si="2745"/>
        <v>840</v>
      </c>
      <c r="P460" s="4">
        <f t="shared" si="2745"/>
        <v>900</v>
      </c>
      <c r="Q460" s="4">
        <f t="shared" si="2745"/>
        <v>960</v>
      </c>
      <c r="R460" s="15">
        <f t="shared" si="2745"/>
        <v>1020</v>
      </c>
      <c r="S460" s="4">
        <f t="shared" si="2745"/>
        <v>1080</v>
      </c>
      <c r="T460" s="4">
        <f t="shared" si="2745"/>
        <v>1140</v>
      </c>
      <c r="U460">
        <f t="shared" si="2745"/>
        <v>1200</v>
      </c>
      <c r="V460" s="4">
        <f t="shared" si="2745"/>
        <v>1260</v>
      </c>
      <c r="W460" s="4">
        <f t="shared" si="2745"/>
        <v>1320</v>
      </c>
      <c r="X460" s="15">
        <f t="shared" si="2745"/>
        <v>1380</v>
      </c>
      <c r="Y460" s="4">
        <f t="shared" si="2745"/>
        <v>1440</v>
      </c>
      <c r="Z460" s="4">
        <f t="shared" si="2745"/>
        <v>1500</v>
      </c>
      <c r="AA460" s="4">
        <f t="shared" si="2745"/>
        <v>1560</v>
      </c>
      <c r="AB460" s="4">
        <f t="shared" si="2745"/>
        <v>1620</v>
      </c>
      <c r="AC460" s="4">
        <f t="shared" si="2745"/>
        <v>1680</v>
      </c>
      <c r="AD460" s="15">
        <f t="shared" si="2745"/>
        <v>1740</v>
      </c>
      <c r="AE460">
        <f t="shared" si="2745"/>
        <v>1800</v>
      </c>
      <c r="AF460" s="4">
        <f t="shared" si="2745"/>
        <v>1860</v>
      </c>
      <c r="AG460" s="4">
        <f t="shared" si="2745"/>
        <v>1920</v>
      </c>
      <c r="AH460" s="4">
        <f t="shared" si="2745"/>
        <v>1980</v>
      </c>
      <c r="AI460" s="4">
        <f t="shared" si="2745"/>
        <v>2040</v>
      </c>
      <c r="AJ460" s="4">
        <f t="shared" si="2745"/>
        <v>2100</v>
      </c>
      <c r="AK460" s="4">
        <f t="shared" si="2745"/>
        <v>2160</v>
      </c>
      <c r="AL460" s="4">
        <f t="shared" si="2745"/>
        <v>2220</v>
      </c>
      <c r="AM460" s="4">
        <f t="shared" si="2745"/>
        <v>2280</v>
      </c>
      <c r="AN460" s="4">
        <f t="shared" si="2745"/>
        <v>2340</v>
      </c>
      <c r="AO460">
        <f t="shared" si="2745"/>
        <v>2400</v>
      </c>
      <c r="AP460" s="4">
        <f t="shared" si="2745"/>
        <v>2460</v>
      </c>
      <c r="AQ460" s="4">
        <f t="shared" si="2745"/>
        <v>2520</v>
      </c>
      <c r="AR460" s="4">
        <f t="shared" si="2745"/>
        <v>2580</v>
      </c>
      <c r="AS460" s="4">
        <f t="shared" si="2745"/>
        <v>2640</v>
      </c>
      <c r="AT460" s="4">
        <f t="shared" si="2745"/>
        <v>2700</v>
      </c>
      <c r="AU460" s="4">
        <f t="shared" si="2745"/>
        <v>2760</v>
      </c>
      <c r="AV460" s="4">
        <f t="shared" si="2745"/>
        <v>2820</v>
      </c>
      <c r="AW460" s="4">
        <f t="shared" si="2745"/>
        <v>2880</v>
      </c>
      <c r="AX460" s="4">
        <f t="shared" si="2745"/>
        <v>2940</v>
      </c>
      <c r="AY460">
        <f t="shared" si="2745"/>
        <v>3000</v>
      </c>
      <c r="AZ460" s="4">
        <f t="shared" si="2745"/>
        <v>3060</v>
      </c>
      <c r="BA460" s="4">
        <f t="shared" si="2745"/>
        <v>3120</v>
      </c>
      <c r="BB460" s="4">
        <f t="shared" si="2745"/>
        <v>3180</v>
      </c>
      <c r="BC460" s="4">
        <f t="shared" si="2745"/>
        <v>3240</v>
      </c>
      <c r="BD460" s="4">
        <f t="shared" si="2745"/>
        <v>3300</v>
      </c>
      <c r="BE460" s="4">
        <f t="shared" si="2745"/>
        <v>3360</v>
      </c>
      <c r="BF460" s="4">
        <f t="shared" si="2745"/>
        <v>3420</v>
      </c>
      <c r="BG460" s="4">
        <f t="shared" si="2745"/>
        <v>3480</v>
      </c>
      <c r="BH460" s="4">
        <f t="shared" si="2745"/>
        <v>3540</v>
      </c>
      <c r="BI460">
        <f t="shared" si="2745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46">C461+120</f>
        <v>360</v>
      </c>
      <c r="E461" s="4">
        <f t="shared" si="2746"/>
        <v>480</v>
      </c>
      <c r="F461" s="4">
        <f t="shared" si="2746"/>
        <v>600</v>
      </c>
      <c r="G461" s="4">
        <f t="shared" si="2746"/>
        <v>720</v>
      </c>
      <c r="H461" s="4">
        <f t="shared" si="2746"/>
        <v>840</v>
      </c>
      <c r="I461" s="4">
        <f t="shared" si="2746"/>
        <v>960</v>
      </c>
      <c r="J461" s="15">
        <f t="shared" si="2746"/>
        <v>1080</v>
      </c>
      <c r="K461">
        <f t="shared" si="2746"/>
        <v>1200</v>
      </c>
      <c r="L461" s="4">
        <f t="shared" si="2746"/>
        <v>1320</v>
      </c>
      <c r="M461" s="4">
        <f t="shared" si="2746"/>
        <v>1440</v>
      </c>
      <c r="N461" s="4">
        <f t="shared" si="2746"/>
        <v>1560</v>
      </c>
      <c r="O461" s="4">
        <f t="shared" si="2746"/>
        <v>1680</v>
      </c>
      <c r="P461" s="4">
        <f t="shared" si="2746"/>
        <v>1800</v>
      </c>
      <c r="Q461" s="4">
        <f t="shared" si="2746"/>
        <v>1920</v>
      </c>
      <c r="R461" s="15">
        <f t="shared" si="2746"/>
        <v>2040</v>
      </c>
      <c r="S461" s="4">
        <f t="shared" si="2746"/>
        <v>2160</v>
      </c>
      <c r="T461" s="4">
        <f t="shared" si="2746"/>
        <v>2280</v>
      </c>
      <c r="U461">
        <f t="shared" si="2746"/>
        <v>2400</v>
      </c>
      <c r="V461" s="4">
        <f t="shared" si="2746"/>
        <v>2520</v>
      </c>
      <c r="W461" s="4">
        <f t="shared" si="2746"/>
        <v>2640</v>
      </c>
      <c r="X461" s="15">
        <f t="shared" si="2746"/>
        <v>2760</v>
      </c>
      <c r="Y461" s="4">
        <f t="shared" si="2746"/>
        <v>2880</v>
      </c>
      <c r="Z461" s="4">
        <f t="shared" si="2746"/>
        <v>3000</v>
      </c>
      <c r="AA461" s="4">
        <f t="shared" si="2746"/>
        <v>3120</v>
      </c>
      <c r="AB461" s="4">
        <f t="shared" si="2746"/>
        <v>3240</v>
      </c>
      <c r="AC461" s="4">
        <f t="shared" si="2746"/>
        <v>3360</v>
      </c>
      <c r="AD461" s="15">
        <f t="shared" si="2746"/>
        <v>3480</v>
      </c>
      <c r="AE461">
        <f t="shared" si="2746"/>
        <v>3600</v>
      </c>
      <c r="AF461" s="4">
        <f t="shared" si="2746"/>
        <v>3720</v>
      </c>
      <c r="AG461" s="4">
        <f t="shared" si="2746"/>
        <v>3840</v>
      </c>
      <c r="AH461" s="4">
        <f t="shared" si="2746"/>
        <v>3960</v>
      </c>
      <c r="AI461" s="4">
        <f t="shared" si="2746"/>
        <v>4080</v>
      </c>
      <c r="AJ461" s="4">
        <f t="shared" si="2746"/>
        <v>4200</v>
      </c>
      <c r="AK461" s="4">
        <f t="shared" si="2746"/>
        <v>4320</v>
      </c>
      <c r="AL461" s="4">
        <f t="shared" si="2746"/>
        <v>4440</v>
      </c>
      <c r="AM461" s="4">
        <f t="shared" si="2746"/>
        <v>4560</v>
      </c>
      <c r="AN461" s="4">
        <f t="shared" si="2746"/>
        <v>4680</v>
      </c>
      <c r="AO461">
        <f t="shared" si="2746"/>
        <v>4800</v>
      </c>
      <c r="AP461" s="4">
        <f t="shared" si="2746"/>
        <v>4920</v>
      </c>
      <c r="AQ461" s="4">
        <f t="shared" si="2746"/>
        <v>5040</v>
      </c>
      <c r="AR461" s="4">
        <f t="shared" si="2746"/>
        <v>5160</v>
      </c>
      <c r="AS461" s="4">
        <f t="shared" si="2746"/>
        <v>5280</v>
      </c>
      <c r="AT461" s="4">
        <f t="shared" si="2746"/>
        <v>5400</v>
      </c>
      <c r="AU461" s="4">
        <f t="shared" si="2746"/>
        <v>5520</v>
      </c>
      <c r="AV461" s="4">
        <f t="shared" si="2746"/>
        <v>5640</v>
      </c>
      <c r="AW461" s="4">
        <f t="shared" si="2746"/>
        <v>5760</v>
      </c>
      <c r="AX461" s="4">
        <f t="shared" si="2746"/>
        <v>5880</v>
      </c>
      <c r="AY461">
        <f t="shared" si="2746"/>
        <v>6000</v>
      </c>
      <c r="AZ461" s="4">
        <f t="shared" si="2746"/>
        <v>6120</v>
      </c>
      <c r="BA461" s="4">
        <f t="shared" si="2746"/>
        <v>6240</v>
      </c>
      <c r="BB461" s="4">
        <f t="shared" si="2746"/>
        <v>6360</v>
      </c>
      <c r="BC461" s="4">
        <f t="shared" si="2746"/>
        <v>6480</v>
      </c>
      <c r="BD461" s="4">
        <f t="shared" si="2746"/>
        <v>6600</v>
      </c>
      <c r="BE461" s="4">
        <f t="shared" si="2746"/>
        <v>6720</v>
      </c>
      <c r="BF461" s="4">
        <f t="shared" si="2746"/>
        <v>6840</v>
      </c>
      <c r="BG461" s="4">
        <f t="shared" si="2746"/>
        <v>6960</v>
      </c>
      <c r="BH461" s="4">
        <f t="shared" si="2746"/>
        <v>7080</v>
      </c>
      <c r="BI461">
        <f t="shared" si="2746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47">C463+20</f>
        <v>60</v>
      </c>
      <c r="E463" s="4">
        <f t="shared" si="2747"/>
        <v>80</v>
      </c>
      <c r="F463" s="4">
        <f t="shared" si="2747"/>
        <v>100</v>
      </c>
      <c r="G463" s="4">
        <f t="shared" si="2747"/>
        <v>120</v>
      </c>
      <c r="H463" s="4">
        <f t="shared" si="2747"/>
        <v>140</v>
      </c>
      <c r="I463" s="4">
        <f t="shared" si="2747"/>
        <v>160</v>
      </c>
      <c r="J463" s="15">
        <f t="shared" si="2747"/>
        <v>180</v>
      </c>
      <c r="K463">
        <f t="shared" si="2747"/>
        <v>200</v>
      </c>
      <c r="L463" s="4">
        <f t="shared" si="2747"/>
        <v>220</v>
      </c>
      <c r="M463" s="4">
        <f t="shared" si="2747"/>
        <v>240</v>
      </c>
      <c r="N463" s="4">
        <f t="shared" si="2747"/>
        <v>260</v>
      </c>
      <c r="O463" s="4">
        <f t="shared" si="2747"/>
        <v>280</v>
      </c>
      <c r="P463" s="4">
        <f t="shared" si="2747"/>
        <v>300</v>
      </c>
      <c r="Q463" s="4">
        <f t="shared" si="2747"/>
        <v>320</v>
      </c>
      <c r="R463" s="15">
        <f t="shared" si="2747"/>
        <v>340</v>
      </c>
      <c r="S463" s="4">
        <f t="shared" si="2747"/>
        <v>360</v>
      </c>
      <c r="T463" s="4">
        <f t="shared" si="2747"/>
        <v>380</v>
      </c>
      <c r="U463">
        <f t="shared" si="2747"/>
        <v>400</v>
      </c>
      <c r="V463" s="4">
        <f t="shared" si="2747"/>
        <v>420</v>
      </c>
      <c r="W463" s="4">
        <f t="shared" si="2747"/>
        <v>440</v>
      </c>
      <c r="X463" s="15">
        <f t="shared" si="2747"/>
        <v>460</v>
      </c>
      <c r="Y463" s="4">
        <f t="shared" si="2747"/>
        <v>480</v>
      </c>
      <c r="Z463" s="4">
        <f t="shared" si="2747"/>
        <v>500</v>
      </c>
      <c r="AA463" s="4">
        <f t="shared" si="2747"/>
        <v>520</v>
      </c>
      <c r="AB463" s="4">
        <f t="shared" si="2747"/>
        <v>540</v>
      </c>
      <c r="AC463" s="4">
        <f t="shared" si="2747"/>
        <v>560</v>
      </c>
      <c r="AD463" s="15">
        <f t="shared" si="2747"/>
        <v>580</v>
      </c>
      <c r="AE463">
        <f t="shared" si="2747"/>
        <v>600</v>
      </c>
      <c r="AF463" s="4">
        <f t="shared" si="2747"/>
        <v>620</v>
      </c>
      <c r="AG463" s="4">
        <f t="shared" si="2747"/>
        <v>640</v>
      </c>
      <c r="AH463" s="4">
        <f t="shared" si="2747"/>
        <v>660</v>
      </c>
      <c r="AI463" s="4">
        <f t="shared" si="2747"/>
        <v>680</v>
      </c>
      <c r="AJ463" s="4">
        <f t="shared" si="2747"/>
        <v>700</v>
      </c>
      <c r="AK463" s="4">
        <f t="shared" si="2747"/>
        <v>720</v>
      </c>
      <c r="AL463" s="4">
        <f t="shared" si="2747"/>
        <v>740</v>
      </c>
      <c r="AM463" s="4">
        <f t="shared" si="2747"/>
        <v>760</v>
      </c>
      <c r="AN463" s="4">
        <f t="shared" si="2747"/>
        <v>780</v>
      </c>
      <c r="AO463">
        <f t="shared" si="2747"/>
        <v>800</v>
      </c>
      <c r="AP463" s="4">
        <f t="shared" si="2747"/>
        <v>820</v>
      </c>
      <c r="AQ463" s="4">
        <f t="shared" si="2747"/>
        <v>840</v>
      </c>
      <c r="AR463" s="4">
        <f t="shared" si="2747"/>
        <v>860</v>
      </c>
      <c r="AS463" s="4">
        <f t="shared" si="2747"/>
        <v>880</v>
      </c>
      <c r="AT463" s="4">
        <f t="shared" si="2747"/>
        <v>900</v>
      </c>
      <c r="AU463" s="4">
        <f t="shared" si="2747"/>
        <v>920</v>
      </c>
      <c r="AV463" s="4">
        <f t="shared" si="2747"/>
        <v>940</v>
      </c>
      <c r="AW463" s="4">
        <f t="shared" si="2747"/>
        <v>960</v>
      </c>
      <c r="AX463" s="4">
        <f t="shared" si="2747"/>
        <v>980</v>
      </c>
      <c r="AY463">
        <f t="shared" si="2747"/>
        <v>1000</v>
      </c>
      <c r="AZ463" s="4">
        <f t="shared" si="2747"/>
        <v>1020</v>
      </c>
      <c r="BA463" s="4">
        <f t="shared" si="2747"/>
        <v>1040</v>
      </c>
      <c r="BB463" s="4">
        <f t="shared" si="2747"/>
        <v>1060</v>
      </c>
      <c r="BC463" s="4">
        <f t="shared" si="2747"/>
        <v>1080</v>
      </c>
      <c r="BD463" s="4">
        <f t="shared" si="2747"/>
        <v>1100</v>
      </c>
      <c r="BE463" s="4">
        <f t="shared" si="2747"/>
        <v>1120</v>
      </c>
      <c r="BF463" s="4">
        <f t="shared" si="2747"/>
        <v>1140</v>
      </c>
      <c r="BG463" s="4">
        <f t="shared" si="2747"/>
        <v>1160</v>
      </c>
      <c r="BH463" s="4">
        <f t="shared" si="2747"/>
        <v>1180</v>
      </c>
      <c r="BI463">
        <f t="shared" si="2747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48">F464+1</f>
        <v>13</v>
      </c>
      <c r="H464" s="4">
        <f t="shared" si="2748"/>
        <v>14</v>
      </c>
      <c r="I464" s="4">
        <f t="shared" si="2748"/>
        <v>15</v>
      </c>
      <c r="J464" s="15">
        <f t="shared" si="2748"/>
        <v>16</v>
      </c>
      <c r="K464">
        <f t="shared" si="2748"/>
        <v>17</v>
      </c>
      <c r="L464" s="4">
        <f>K464</f>
        <v>17</v>
      </c>
      <c r="M464" s="4">
        <f>L464+1</f>
        <v>18</v>
      </c>
      <c r="N464" s="4">
        <f t="shared" ref="N464" si="2749">M464</f>
        <v>18</v>
      </c>
      <c r="O464" s="4">
        <f t="shared" ref="O464" si="2750">N464+1</f>
        <v>19</v>
      </c>
      <c r="P464" s="4">
        <f t="shared" ref="P464" si="2751">O464</f>
        <v>19</v>
      </c>
      <c r="Q464" s="4">
        <f t="shared" ref="Q464:AF464" si="2752">P464+1</f>
        <v>20</v>
      </c>
      <c r="R464" s="15">
        <f t="shared" ref="R464:BH464" si="2753">Q464</f>
        <v>20</v>
      </c>
      <c r="S464" s="4">
        <f t="shared" si="2753"/>
        <v>20</v>
      </c>
      <c r="T464" s="4">
        <f t="shared" si="2753"/>
        <v>20</v>
      </c>
      <c r="U464">
        <f t="shared" si="2752"/>
        <v>21</v>
      </c>
      <c r="V464" s="4">
        <f t="shared" si="2753"/>
        <v>21</v>
      </c>
      <c r="W464" s="4">
        <f t="shared" si="2753"/>
        <v>21</v>
      </c>
      <c r="X464" s="15">
        <f t="shared" si="2753"/>
        <v>21</v>
      </c>
      <c r="Y464" s="4">
        <f t="shared" si="2752"/>
        <v>22</v>
      </c>
      <c r="Z464" s="4">
        <f t="shared" si="2753"/>
        <v>22</v>
      </c>
      <c r="AA464" s="4">
        <f t="shared" si="2753"/>
        <v>22</v>
      </c>
      <c r="AB464" s="4">
        <f t="shared" si="2753"/>
        <v>22</v>
      </c>
      <c r="AC464" s="4">
        <f t="shared" si="2753"/>
        <v>22</v>
      </c>
      <c r="AD464" s="15">
        <f t="shared" si="2753"/>
        <v>22</v>
      </c>
      <c r="AE464">
        <f t="shared" si="2753"/>
        <v>22</v>
      </c>
      <c r="AF464" s="4">
        <f t="shared" si="2752"/>
        <v>23</v>
      </c>
      <c r="AG464" s="4">
        <f t="shared" si="2753"/>
        <v>23</v>
      </c>
      <c r="AH464" s="4">
        <f t="shared" si="2753"/>
        <v>23</v>
      </c>
      <c r="AI464" s="4">
        <f t="shared" si="2753"/>
        <v>23</v>
      </c>
      <c r="AJ464" s="4">
        <f t="shared" si="2753"/>
        <v>23</v>
      </c>
      <c r="AK464" s="4">
        <f t="shared" si="2753"/>
        <v>23</v>
      </c>
      <c r="AL464" s="4">
        <f t="shared" si="2753"/>
        <v>23</v>
      </c>
      <c r="AM464" s="4">
        <f t="shared" si="2753"/>
        <v>23</v>
      </c>
      <c r="AN464" s="4">
        <f t="shared" si="2753"/>
        <v>23</v>
      </c>
      <c r="AO464">
        <f t="shared" si="2753"/>
        <v>23</v>
      </c>
      <c r="AP464" s="4">
        <f t="shared" si="2753"/>
        <v>23</v>
      </c>
      <c r="AQ464" s="4">
        <f>AP464+1</f>
        <v>24</v>
      </c>
      <c r="AR464" s="4">
        <f t="shared" si="2753"/>
        <v>24</v>
      </c>
      <c r="AS464" s="4">
        <f t="shared" si="2753"/>
        <v>24</v>
      </c>
      <c r="AT464" s="4">
        <f t="shared" si="2753"/>
        <v>24</v>
      </c>
      <c r="AU464" s="4">
        <f t="shared" si="2753"/>
        <v>24</v>
      </c>
      <c r="AV464" s="4">
        <f t="shared" si="2753"/>
        <v>24</v>
      </c>
      <c r="AW464" s="4">
        <f t="shared" si="2753"/>
        <v>24</v>
      </c>
      <c r="AX464" s="4">
        <f t="shared" si="2753"/>
        <v>24</v>
      </c>
      <c r="AY464">
        <f t="shared" si="2753"/>
        <v>24</v>
      </c>
      <c r="AZ464" s="4">
        <f t="shared" si="2753"/>
        <v>24</v>
      </c>
      <c r="BA464" s="4">
        <f t="shared" si="2753"/>
        <v>24</v>
      </c>
      <c r="BB464" s="4">
        <f t="shared" si="2753"/>
        <v>24</v>
      </c>
      <c r="BC464" s="4">
        <f t="shared" si="2753"/>
        <v>24</v>
      </c>
      <c r="BD464" s="4">
        <f t="shared" si="2753"/>
        <v>24</v>
      </c>
      <c r="BE464" s="4">
        <f t="shared" si="2753"/>
        <v>24</v>
      </c>
      <c r="BF464" s="4">
        <f t="shared" si="2753"/>
        <v>24</v>
      </c>
      <c r="BG464" s="4">
        <f t="shared" si="2753"/>
        <v>24</v>
      </c>
      <c r="BH464" s="4">
        <f t="shared" si="2753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54">C465+0.5</f>
        <v>8.5</v>
      </c>
      <c r="E465" s="4">
        <f t="shared" si="2754"/>
        <v>9</v>
      </c>
      <c r="F465" s="4">
        <f t="shared" si="2754"/>
        <v>9.5</v>
      </c>
      <c r="G465" s="4">
        <f t="shared" si="2754"/>
        <v>10</v>
      </c>
      <c r="H465" s="4">
        <f t="shared" si="2754"/>
        <v>10.5</v>
      </c>
      <c r="I465" s="4">
        <f t="shared" si="2754"/>
        <v>11</v>
      </c>
      <c r="J465" s="15">
        <f t="shared" si="2754"/>
        <v>11.5</v>
      </c>
      <c r="K465">
        <f t="shared" si="2754"/>
        <v>12</v>
      </c>
      <c r="L465" s="4">
        <f t="shared" si="2754"/>
        <v>12.5</v>
      </c>
      <c r="M465" s="4">
        <f t="shared" si="2754"/>
        <v>13</v>
      </c>
      <c r="N465" s="4">
        <f t="shared" si="2754"/>
        <v>13.5</v>
      </c>
      <c r="O465" s="4">
        <f t="shared" si="2754"/>
        <v>14</v>
      </c>
      <c r="P465" s="4">
        <f t="shared" si="2754"/>
        <v>14.5</v>
      </c>
      <c r="Q465" s="4">
        <f t="shared" si="2754"/>
        <v>15</v>
      </c>
      <c r="R465" s="15">
        <f t="shared" si="2754"/>
        <v>15.5</v>
      </c>
      <c r="S465" s="4">
        <f t="shared" si="2754"/>
        <v>16</v>
      </c>
      <c r="T465" s="4">
        <f t="shared" si="2754"/>
        <v>16.5</v>
      </c>
      <c r="U465">
        <f t="shared" si="2754"/>
        <v>17</v>
      </c>
      <c r="V465" s="4">
        <f t="shared" si="2754"/>
        <v>17.5</v>
      </c>
      <c r="W465" s="4">
        <f t="shared" si="2754"/>
        <v>18</v>
      </c>
      <c r="X465" s="15">
        <f t="shared" si="2754"/>
        <v>18.5</v>
      </c>
      <c r="Y465" s="4">
        <f t="shared" si="2754"/>
        <v>19</v>
      </c>
      <c r="Z465" s="4">
        <f t="shared" si="2754"/>
        <v>19.5</v>
      </c>
      <c r="AA465" s="4">
        <f t="shared" si="2754"/>
        <v>20</v>
      </c>
      <c r="AB465" s="4">
        <f t="shared" si="2754"/>
        <v>20.5</v>
      </c>
      <c r="AC465" s="4">
        <f t="shared" si="2754"/>
        <v>21</v>
      </c>
      <c r="AD465" s="15">
        <f t="shared" si="2754"/>
        <v>21.5</v>
      </c>
      <c r="AE465">
        <f t="shared" si="2754"/>
        <v>22</v>
      </c>
      <c r="AF465" s="4">
        <f t="shared" si="2754"/>
        <v>22.5</v>
      </c>
      <c r="AG465" s="4">
        <f t="shared" si="2754"/>
        <v>23</v>
      </c>
      <c r="AH465" s="4">
        <f t="shared" si="2754"/>
        <v>23.5</v>
      </c>
      <c r="AI465" s="4">
        <f t="shared" si="2754"/>
        <v>24</v>
      </c>
      <c r="AJ465" s="4">
        <f t="shared" si="2754"/>
        <v>24.5</v>
      </c>
      <c r="AK465" s="4">
        <f t="shared" si="2754"/>
        <v>25</v>
      </c>
      <c r="AL465" s="4">
        <f>AK465</f>
        <v>25</v>
      </c>
      <c r="AM465" s="4">
        <f>AL465+1</f>
        <v>26</v>
      </c>
      <c r="AN465" s="4">
        <f t="shared" ref="AN465" si="2755">AM465</f>
        <v>26</v>
      </c>
      <c r="AO465">
        <f t="shared" ref="AO465" si="2756">AN465+1</f>
        <v>27</v>
      </c>
      <c r="AP465" s="4">
        <f t="shared" ref="AP465" si="2757">AO465</f>
        <v>27</v>
      </c>
      <c r="AQ465" s="4">
        <f t="shared" ref="AQ465" si="2758">AP465+1</f>
        <v>28</v>
      </c>
      <c r="AR465" s="4">
        <f t="shared" ref="AR465" si="2759">AQ465</f>
        <v>28</v>
      </c>
      <c r="AS465" s="4">
        <f t="shared" ref="AS465" si="2760">AR465+1</f>
        <v>29</v>
      </c>
      <c r="AT465" s="4">
        <f t="shared" ref="AT465" si="2761">AS465</f>
        <v>29</v>
      </c>
      <c r="AU465" s="4">
        <f t="shared" ref="AU465" si="2762">AT465+1</f>
        <v>30</v>
      </c>
      <c r="AV465" s="4">
        <f t="shared" ref="AV465" si="2763">AU465</f>
        <v>30</v>
      </c>
      <c r="AW465" s="4">
        <f t="shared" ref="AW465" si="2764">AV465+1</f>
        <v>31</v>
      </c>
      <c r="AX465" s="4">
        <f t="shared" ref="AX465" si="2765">AW465</f>
        <v>31</v>
      </c>
      <c r="AY465">
        <f t="shared" ref="AY465" si="2766">AX465+1</f>
        <v>32</v>
      </c>
      <c r="AZ465" s="4">
        <f t="shared" ref="AZ465" si="2767">AY465</f>
        <v>32</v>
      </c>
      <c r="BA465" s="4">
        <f t="shared" ref="BA465" si="2768">AZ465+1</f>
        <v>33</v>
      </c>
      <c r="BB465" s="4">
        <f t="shared" ref="BB465" si="2769">BA465</f>
        <v>33</v>
      </c>
      <c r="BC465" s="4">
        <f t="shared" ref="BC465" si="2770">BB465+1</f>
        <v>34</v>
      </c>
      <c r="BD465" s="4">
        <f t="shared" ref="BD465" si="2771">BC465</f>
        <v>34</v>
      </c>
      <c r="BE465" s="4">
        <f t="shared" ref="BE465" si="2772">BD465+1</f>
        <v>35</v>
      </c>
      <c r="BF465" s="4">
        <f t="shared" ref="BF465" si="2773">BE465</f>
        <v>35</v>
      </c>
      <c r="BG465" s="4">
        <f t="shared" ref="BG465" si="2774">BF465+1</f>
        <v>36</v>
      </c>
      <c r="BH465" s="4">
        <f t="shared" ref="BH465" si="2775">BG465</f>
        <v>36</v>
      </c>
      <c r="BI465">
        <f t="shared" ref="BI465" si="2776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77">C469+10</f>
        <v>30</v>
      </c>
      <c r="E469" s="4">
        <f t="shared" si="2777"/>
        <v>40</v>
      </c>
      <c r="F469" s="4">
        <f t="shared" si="2777"/>
        <v>50</v>
      </c>
      <c r="G469" s="4">
        <f t="shared" si="2777"/>
        <v>60</v>
      </c>
      <c r="H469" s="4">
        <f t="shared" si="2777"/>
        <v>70</v>
      </c>
      <c r="I469" s="4">
        <f t="shared" si="2777"/>
        <v>80</v>
      </c>
      <c r="J469" s="15">
        <f t="shared" si="2777"/>
        <v>90</v>
      </c>
      <c r="K469">
        <f t="shared" si="2777"/>
        <v>100</v>
      </c>
      <c r="L469" s="4">
        <f t="shared" si="2777"/>
        <v>110</v>
      </c>
      <c r="M469" s="4">
        <f t="shared" si="2777"/>
        <v>120</v>
      </c>
      <c r="N469" s="4">
        <f t="shared" si="2777"/>
        <v>130</v>
      </c>
      <c r="O469" s="4">
        <f t="shared" si="2777"/>
        <v>140</v>
      </c>
      <c r="P469" s="4">
        <f t="shared" si="2777"/>
        <v>150</v>
      </c>
      <c r="Q469" s="4">
        <f t="shared" si="2777"/>
        <v>160</v>
      </c>
      <c r="R469" s="15">
        <f t="shared" si="2777"/>
        <v>170</v>
      </c>
      <c r="S469" s="4">
        <f t="shared" si="2777"/>
        <v>180</v>
      </c>
      <c r="T469" s="4">
        <f t="shared" si="2777"/>
        <v>190</v>
      </c>
      <c r="U469">
        <f t="shared" si="2777"/>
        <v>200</v>
      </c>
      <c r="V469" s="4">
        <f t="shared" si="2777"/>
        <v>210</v>
      </c>
      <c r="W469" s="4">
        <f t="shared" si="2777"/>
        <v>220</v>
      </c>
      <c r="X469" s="15">
        <f t="shared" si="2777"/>
        <v>230</v>
      </c>
      <c r="Y469" s="4">
        <f t="shared" si="2777"/>
        <v>240</v>
      </c>
      <c r="Z469" s="4">
        <f t="shared" si="2777"/>
        <v>250</v>
      </c>
      <c r="AA469" s="4">
        <f t="shared" ref="AA469:BI469" si="2778">Z469+10</f>
        <v>260</v>
      </c>
      <c r="AB469" s="4">
        <f t="shared" si="2778"/>
        <v>270</v>
      </c>
      <c r="AC469" s="4">
        <f t="shared" si="2778"/>
        <v>280</v>
      </c>
      <c r="AD469" s="15">
        <f t="shared" si="2778"/>
        <v>290</v>
      </c>
      <c r="AE469">
        <f t="shared" si="2778"/>
        <v>300</v>
      </c>
      <c r="AF469" s="4">
        <f t="shared" si="2778"/>
        <v>310</v>
      </c>
      <c r="AG469" s="4">
        <f t="shared" si="2778"/>
        <v>320</v>
      </c>
      <c r="AH469" s="4">
        <f t="shared" si="2778"/>
        <v>330</v>
      </c>
      <c r="AI469" s="4">
        <f t="shared" si="2778"/>
        <v>340</v>
      </c>
      <c r="AJ469" s="4">
        <f t="shared" si="2778"/>
        <v>350</v>
      </c>
      <c r="AK469" s="4">
        <f t="shared" si="2778"/>
        <v>360</v>
      </c>
      <c r="AL469" s="4">
        <f t="shared" si="2778"/>
        <v>370</v>
      </c>
      <c r="AM469" s="4">
        <f t="shared" si="2778"/>
        <v>380</v>
      </c>
      <c r="AN469" s="4">
        <f t="shared" si="2778"/>
        <v>390</v>
      </c>
      <c r="AO469">
        <f t="shared" si="2778"/>
        <v>400</v>
      </c>
      <c r="AP469" s="4">
        <f t="shared" si="2778"/>
        <v>410</v>
      </c>
      <c r="AQ469" s="4">
        <f t="shared" si="2778"/>
        <v>420</v>
      </c>
      <c r="AR469" s="4">
        <f t="shared" si="2778"/>
        <v>430</v>
      </c>
      <c r="AS469" s="4">
        <f t="shared" si="2778"/>
        <v>440</v>
      </c>
      <c r="AT469" s="4">
        <f t="shared" si="2778"/>
        <v>450</v>
      </c>
      <c r="AU469" s="4">
        <f t="shared" si="2778"/>
        <v>460</v>
      </c>
      <c r="AV469" s="4">
        <f t="shared" si="2778"/>
        <v>470</v>
      </c>
      <c r="AW469" s="4">
        <f t="shared" si="2778"/>
        <v>480</v>
      </c>
      <c r="AX469" s="4">
        <f t="shared" si="2778"/>
        <v>490</v>
      </c>
      <c r="AY469">
        <f t="shared" si="2778"/>
        <v>500</v>
      </c>
      <c r="AZ469" s="4">
        <f t="shared" si="2778"/>
        <v>510</v>
      </c>
      <c r="BA469" s="4">
        <f t="shared" si="2778"/>
        <v>520</v>
      </c>
      <c r="BB469" s="4">
        <f t="shared" si="2778"/>
        <v>530</v>
      </c>
      <c r="BC469" s="4">
        <f t="shared" si="2778"/>
        <v>540</v>
      </c>
      <c r="BD469" s="4">
        <f t="shared" si="2778"/>
        <v>550</v>
      </c>
      <c r="BE469" s="4">
        <f t="shared" si="2778"/>
        <v>560</v>
      </c>
      <c r="BF469" s="4">
        <f t="shared" si="2778"/>
        <v>570</v>
      </c>
      <c r="BG469" s="4">
        <f t="shared" si="2778"/>
        <v>580</v>
      </c>
      <c r="BH469" s="4">
        <f t="shared" si="2778"/>
        <v>590</v>
      </c>
      <c r="BI469">
        <f t="shared" si="2778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79">C470+25</f>
        <v>75</v>
      </c>
      <c r="E470" s="4">
        <f t="shared" si="2779"/>
        <v>100</v>
      </c>
      <c r="F470" s="4">
        <f t="shared" si="2779"/>
        <v>125</v>
      </c>
      <c r="G470" s="4">
        <f t="shared" si="2779"/>
        <v>150</v>
      </c>
      <c r="H470" s="4">
        <f t="shared" si="2779"/>
        <v>175</v>
      </c>
      <c r="I470" s="4">
        <f t="shared" si="2779"/>
        <v>200</v>
      </c>
      <c r="J470" s="15">
        <f t="shared" si="2779"/>
        <v>225</v>
      </c>
      <c r="K470">
        <f t="shared" si="2779"/>
        <v>250</v>
      </c>
      <c r="L470" s="4">
        <f t="shared" si="2779"/>
        <v>275</v>
      </c>
      <c r="M470" s="4">
        <f t="shared" si="2779"/>
        <v>300</v>
      </c>
      <c r="N470" s="4">
        <f t="shared" si="2779"/>
        <v>325</v>
      </c>
      <c r="O470" s="4">
        <f t="shared" si="2779"/>
        <v>350</v>
      </c>
      <c r="P470" s="4">
        <f t="shared" si="2779"/>
        <v>375</v>
      </c>
      <c r="Q470" s="4">
        <f t="shared" si="2779"/>
        <v>400</v>
      </c>
      <c r="R470" s="15">
        <f t="shared" si="2779"/>
        <v>425</v>
      </c>
      <c r="S470" s="4">
        <f t="shared" si="2779"/>
        <v>450</v>
      </c>
      <c r="T470" s="4">
        <f t="shared" si="2779"/>
        <v>475</v>
      </c>
      <c r="U470">
        <f t="shared" si="2779"/>
        <v>500</v>
      </c>
      <c r="V470" s="4">
        <f t="shared" si="2779"/>
        <v>525</v>
      </c>
      <c r="W470" s="4">
        <f t="shared" si="2779"/>
        <v>550</v>
      </c>
      <c r="X470" s="15">
        <f t="shared" si="2779"/>
        <v>575</v>
      </c>
      <c r="Y470" s="4">
        <f t="shared" si="2779"/>
        <v>600</v>
      </c>
      <c r="Z470" s="4">
        <f t="shared" si="2779"/>
        <v>625</v>
      </c>
      <c r="AA470" s="4">
        <f t="shared" ref="AA470:BI470" si="2780">Z470+25</f>
        <v>650</v>
      </c>
      <c r="AB470" s="4">
        <f t="shared" si="2780"/>
        <v>675</v>
      </c>
      <c r="AC470" s="4">
        <f t="shared" si="2780"/>
        <v>700</v>
      </c>
      <c r="AD470" s="15">
        <f t="shared" si="2780"/>
        <v>725</v>
      </c>
      <c r="AE470">
        <f t="shared" si="2780"/>
        <v>750</v>
      </c>
      <c r="AF470" s="4">
        <f t="shared" si="2780"/>
        <v>775</v>
      </c>
      <c r="AG470" s="4">
        <f t="shared" si="2780"/>
        <v>800</v>
      </c>
      <c r="AH470" s="4">
        <f t="shared" si="2780"/>
        <v>825</v>
      </c>
      <c r="AI470" s="4">
        <f t="shared" si="2780"/>
        <v>850</v>
      </c>
      <c r="AJ470" s="4">
        <f t="shared" si="2780"/>
        <v>875</v>
      </c>
      <c r="AK470" s="4">
        <f t="shared" si="2780"/>
        <v>900</v>
      </c>
      <c r="AL470" s="4">
        <f t="shared" si="2780"/>
        <v>925</v>
      </c>
      <c r="AM470" s="4">
        <f t="shared" si="2780"/>
        <v>950</v>
      </c>
      <c r="AN470" s="4">
        <f t="shared" si="2780"/>
        <v>975</v>
      </c>
      <c r="AO470">
        <f t="shared" si="2780"/>
        <v>1000</v>
      </c>
      <c r="AP470" s="4">
        <f t="shared" si="2780"/>
        <v>1025</v>
      </c>
      <c r="AQ470" s="4">
        <f t="shared" si="2780"/>
        <v>1050</v>
      </c>
      <c r="AR470" s="4">
        <f t="shared" si="2780"/>
        <v>1075</v>
      </c>
      <c r="AS470" s="4">
        <f t="shared" si="2780"/>
        <v>1100</v>
      </c>
      <c r="AT470" s="4">
        <f t="shared" si="2780"/>
        <v>1125</v>
      </c>
      <c r="AU470" s="4">
        <f t="shared" si="2780"/>
        <v>1150</v>
      </c>
      <c r="AV470" s="4">
        <f t="shared" si="2780"/>
        <v>1175</v>
      </c>
      <c r="AW470" s="4">
        <f t="shared" si="2780"/>
        <v>1200</v>
      </c>
      <c r="AX470" s="4">
        <f t="shared" si="2780"/>
        <v>1225</v>
      </c>
      <c r="AY470">
        <f t="shared" si="2780"/>
        <v>1250</v>
      </c>
      <c r="AZ470" s="4">
        <f t="shared" si="2780"/>
        <v>1275</v>
      </c>
      <c r="BA470" s="4">
        <f t="shared" si="2780"/>
        <v>1300</v>
      </c>
      <c r="BB470" s="4">
        <f t="shared" si="2780"/>
        <v>1325</v>
      </c>
      <c r="BC470" s="4">
        <f t="shared" si="2780"/>
        <v>1350</v>
      </c>
      <c r="BD470" s="4">
        <f t="shared" si="2780"/>
        <v>1375</v>
      </c>
      <c r="BE470" s="4">
        <f t="shared" si="2780"/>
        <v>1400</v>
      </c>
      <c r="BF470" s="4">
        <f t="shared" si="2780"/>
        <v>1425</v>
      </c>
      <c r="BG470" s="4">
        <f t="shared" si="2780"/>
        <v>1450</v>
      </c>
      <c r="BH470" s="4">
        <f t="shared" si="2780"/>
        <v>1475</v>
      </c>
      <c r="BI470">
        <f t="shared" si="2780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81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82">H471+1</f>
        <v>24</v>
      </c>
      <c r="J471" s="15">
        <f>I471+2</f>
        <v>26</v>
      </c>
      <c r="K471">
        <f t="shared" si="2782"/>
        <v>27</v>
      </c>
      <c r="L471" s="4">
        <f t="shared" si="2782"/>
        <v>28</v>
      </c>
      <c r="M471" s="4">
        <f t="shared" si="2782"/>
        <v>29</v>
      </c>
      <c r="N471" s="4">
        <f t="shared" si="2782"/>
        <v>30</v>
      </c>
      <c r="O471" s="4">
        <f>N471</f>
        <v>30</v>
      </c>
      <c r="P471" s="4">
        <f t="shared" si="2782"/>
        <v>31</v>
      </c>
      <c r="Q471" s="4">
        <f t="shared" si="2782"/>
        <v>32</v>
      </c>
      <c r="R471" s="15">
        <f>Q471</f>
        <v>32</v>
      </c>
      <c r="S471" s="4">
        <f>R471</f>
        <v>32</v>
      </c>
      <c r="T471" s="4">
        <f t="shared" si="2782"/>
        <v>33</v>
      </c>
      <c r="U471">
        <f>T471</f>
        <v>33</v>
      </c>
      <c r="V471" s="4">
        <f t="shared" si="2782"/>
        <v>34</v>
      </c>
      <c r="W471" s="4">
        <f>V471</f>
        <v>34</v>
      </c>
      <c r="X471" s="15">
        <f>W471</f>
        <v>34</v>
      </c>
      <c r="Y471" s="4">
        <f t="shared" si="2782"/>
        <v>35</v>
      </c>
      <c r="Z471" s="4">
        <f t="shared" ref="Z471:AL471" si="2783">Y471</f>
        <v>35</v>
      </c>
      <c r="AA471" s="4">
        <f t="shared" si="2783"/>
        <v>35</v>
      </c>
      <c r="AB471" s="4">
        <f>AA471+1</f>
        <v>36</v>
      </c>
      <c r="AC471" s="4">
        <f>AB471</f>
        <v>36</v>
      </c>
      <c r="AD471" s="15">
        <f t="shared" ref="AD471:AK471" si="2784">AC471</f>
        <v>36</v>
      </c>
      <c r="AE471">
        <f t="shared" si="2784"/>
        <v>36</v>
      </c>
      <c r="AF471" s="4">
        <f t="shared" si="2784"/>
        <v>36</v>
      </c>
      <c r="AG471" s="4">
        <f t="shared" si="2784"/>
        <v>36</v>
      </c>
      <c r="AH471" s="4">
        <f>AG471+1</f>
        <v>37</v>
      </c>
      <c r="AI471" s="4">
        <f t="shared" si="2784"/>
        <v>37</v>
      </c>
      <c r="AJ471" s="4">
        <f t="shared" si="2784"/>
        <v>37</v>
      </c>
      <c r="AK471" s="4">
        <f t="shared" si="2784"/>
        <v>37</v>
      </c>
      <c r="AL471" s="4">
        <f t="shared" si="2783"/>
        <v>37</v>
      </c>
      <c r="AM471" s="4">
        <f>AL471+1</f>
        <v>38</v>
      </c>
      <c r="AN471" s="4">
        <f t="shared" ref="AN471:BH471" si="2785">AM471</f>
        <v>38</v>
      </c>
      <c r="AO471">
        <f t="shared" si="2785"/>
        <v>38</v>
      </c>
      <c r="AP471" s="4">
        <f t="shared" si="2785"/>
        <v>38</v>
      </c>
      <c r="AQ471" s="4">
        <f t="shared" si="2785"/>
        <v>38</v>
      </c>
      <c r="AR471" s="4">
        <f t="shared" si="2785"/>
        <v>38</v>
      </c>
      <c r="AS471" s="4">
        <f t="shared" si="2785"/>
        <v>38</v>
      </c>
      <c r="AT471" s="4">
        <f t="shared" si="2785"/>
        <v>38</v>
      </c>
      <c r="AU471" s="4">
        <f t="shared" si="2785"/>
        <v>38</v>
      </c>
      <c r="AV471" s="4">
        <f t="shared" si="2785"/>
        <v>38</v>
      </c>
      <c r="AW471" s="4">
        <f t="shared" si="2785"/>
        <v>38</v>
      </c>
      <c r="AX471" s="4">
        <f>AW471+1</f>
        <v>39</v>
      </c>
      <c r="AY471">
        <f t="shared" si="2785"/>
        <v>39</v>
      </c>
      <c r="AZ471" s="4">
        <f t="shared" si="2785"/>
        <v>39</v>
      </c>
      <c r="BA471" s="4">
        <f t="shared" si="2785"/>
        <v>39</v>
      </c>
      <c r="BB471" s="4">
        <f t="shared" si="2785"/>
        <v>39</v>
      </c>
      <c r="BC471" s="4">
        <f t="shared" si="2785"/>
        <v>39</v>
      </c>
      <c r="BD471" s="4">
        <f t="shared" si="2785"/>
        <v>39</v>
      </c>
      <c r="BE471" s="4">
        <f t="shared" si="2785"/>
        <v>39</v>
      </c>
      <c r="BF471" s="4">
        <f t="shared" si="2785"/>
        <v>39</v>
      </c>
      <c r="BG471" s="4">
        <f t="shared" si="2785"/>
        <v>39</v>
      </c>
      <c r="BH471" s="4">
        <f t="shared" si="2785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786">C475+3</f>
        <v>12</v>
      </c>
      <c r="E475" s="4">
        <f t="shared" si="2786"/>
        <v>15</v>
      </c>
      <c r="F475" s="4">
        <f t="shared" si="2786"/>
        <v>18</v>
      </c>
      <c r="G475" s="4">
        <f t="shared" si="2786"/>
        <v>21</v>
      </c>
      <c r="H475" s="4">
        <f t="shared" si="2786"/>
        <v>24</v>
      </c>
      <c r="I475" s="4">
        <f t="shared" si="2786"/>
        <v>27</v>
      </c>
      <c r="J475" s="4">
        <f>I475+5</f>
        <v>32</v>
      </c>
      <c r="K475" s="4">
        <f t="shared" ref="K475:Q475" si="2787">J475+5</f>
        <v>37</v>
      </c>
      <c r="L475" s="4">
        <f t="shared" si="2787"/>
        <v>42</v>
      </c>
      <c r="M475" s="4">
        <f t="shared" si="2787"/>
        <v>47</v>
      </c>
      <c r="N475" s="4">
        <f t="shared" si="2787"/>
        <v>52</v>
      </c>
      <c r="O475" s="4">
        <f t="shared" si="2787"/>
        <v>57</v>
      </c>
      <c r="P475" s="4">
        <f t="shared" si="2787"/>
        <v>62</v>
      </c>
      <c r="Q475" s="4">
        <f t="shared" si="2787"/>
        <v>67</v>
      </c>
      <c r="R475" s="4">
        <f>Q475+8</f>
        <v>75</v>
      </c>
      <c r="S475" s="4">
        <f t="shared" ref="S475:W475" si="2788">R475+8</f>
        <v>83</v>
      </c>
      <c r="T475" s="4">
        <f t="shared" si="2788"/>
        <v>91</v>
      </c>
      <c r="U475" s="4">
        <f t="shared" si="2788"/>
        <v>99</v>
      </c>
      <c r="V475" s="4">
        <f t="shared" si="2788"/>
        <v>107</v>
      </c>
      <c r="W475" s="4">
        <f t="shared" si="2788"/>
        <v>115</v>
      </c>
      <c r="X475" s="4">
        <f>W475+11</f>
        <v>126</v>
      </c>
      <c r="Y475" s="4">
        <f t="shared" ref="Y475:AC475" si="2789">X475+11</f>
        <v>137</v>
      </c>
      <c r="Z475" s="4">
        <f t="shared" si="2789"/>
        <v>148</v>
      </c>
      <c r="AA475" s="4">
        <f t="shared" si="2789"/>
        <v>159</v>
      </c>
      <c r="AB475" s="4">
        <f t="shared" si="2789"/>
        <v>170</v>
      </c>
      <c r="AC475" s="4">
        <f t="shared" si="2789"/>
        <v>181</v>
      </c>
      <c r="AD475" s="4">
        <f>AC475+14</f>
        <v>195</v>
      </c>
      <c r="AE475" s="4">
        <f t="shared" ref="AE475:BI475" si="2790">AD475+14</f>
        <v>209</v>
      </c>
      <c r="AF475" s="4">
        <f t="shared" si="2790"/>
        <v>223</v>
      </c>
      <c r="AG475" s="4">
        <f t="shared" si="2790"/>
        <v>237</v>
      </c>
      <c r="AH475" s="4">
        <f t="shared" si="2790"/>
        <v>251</v>
      </c>
      <c r="AI475" s="4">
        <f t="shared" si="2790"/>
        <v>265</v>
      </c>
      <c r="AJ475" s="4">
        <f t="shared" si="2790"/>
        <v>279</v>
      </c>
      <c r="AK475" s="4">
        <f t="shared" si="2790"/>
        <v>293</v>
      </c>
      <c r="AL475" s="4">
        <f t="shared" si="2790"/>
        <v>307</v>
      </c>
      <c r="AM475" s="4">
        <f t="shared" si="2790"/>
        <v>321</v>
      </c>
      <c r="AN475" s="4">
        <f t="shared" si="2790"/>
        <v>335</v>
      </c>
      <c r="AO475" s="4">
        <f t="shared" si="2790"/>
        <v>349</v>
      </c>
      <c r="AP475" s="4">
        <f t="shared" si="2790"/>
        <v>363</v>
      </c>
      <c r="AQ475" s="4">
        <f t="shared" si="2790"/>
        <v>377</v>
      </c>
      <c r="AR475" s="4">
        <f t="shared" si="2790"/>
        <v>391</v>
      </c>
      <c r="AS475" s="4">
        <f t="shared" si="2790"/>
        <v>405</v>
      </c>
      <c r="AT475" s="4">
        <f t="shared" si="2790"/>
        <v>419</v>
      </c>
      <c r="AU475" s="4">
        <f t="shared" si="2790"/>
        <v>433</v>
      </c>
      <c r="AV475" s="4">
        <f t="shared" si="2790"/>
        <v>447</v>
      </c>
      <c r="AW475" s="4">
        <f t="shared" si="2790"/>
        <v>461</v>
      </c>
      <c r="AX475" s="4">
        <f t="shared" si="2790"/>
        <v>475</v>
      </c>
      <c r="AY475" s="4">
        <f t="shared" si="2790"/>
        <v>489</v>
      </c>
      <c r="AZ475" s="4">
        <f t="shared" si="2790"/>
        <v>503</v>
      </c>
      <c r="BA475" s="4">
        <f t="shared" si="2790"/>
        <v>517</v>
      </c>
      <c r="BB475" s="4">
        <f t="shared" si="2790"/>
        <v>531</v>
      </c>
      <c r="BC475" s="4">
        <f t="shared" si="2790"/>
        <v>545</v>
      </c>
      <c r="BD475" s="4">
        <f t="shared" si="2790"/>
        <v>559</v>
      </c>
      <c r="BE475" s="4">
        <f t="shared" si="2790"/>
        <v>573</v>
      </c>
      <c r="BF475" s="4">
        <f t="shared" si="2790"/>
        <v>587</v>
      </c>
      <c r="BG475" s="4">
        <f t="shared" si="2790"/>
        <v>601</v>
      </c>
      <c r="BH475" s="4">
        <f t="shared" si="2790"/>
        <v>615</v>
      </c>
      <c r="BI475" s="4">
        <f t="shared" si="2790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791">C476+3</f>
        <v>12</v>
      </c>
      <c r="E476" s="4">
        <f t="shared" si="2791"/>
        <v>15</v>
      </c>
      <c r="F476" s="4">
        <f t="shared" si="2791"/>
        <v>18</v>
      </c>
      <c r="G476" s="4">
        <f t="shared" si="2791"/>
        <v>21</v>
      </c>
      <c r="H476" s="4">
        <f t="shared" si="2791"/>
        <v>24</v>
      </c>
      <c r="I476" s="4">
        <f t="shared" si="2791"/>
        <v>27</v>
      </c>
      <c r="J476" s="4">
        <f>I476+5</f>
        <v>32</v>
      </c>
      <c r="K476" s="4">
        <f t="shared" ref="K476:Q476" si="2792">J476+5</f>
        <v>37</v>
      </c>
      <c r="L476" s="4">
        <f t="shared" si="2792"/>
        <v>42</v>
      </c>
      <c r="M476" s="4">
        <f t="shared" si="2792"/>
        <v>47</v>
      </c>
      <c r="N476" s="4">
        <f t="shared" si="2792"/>
        <v>52</v>
      </c>
      <c r="O476" s="4">
        <f t="shared" si="2792"/>
        <v>57</v>
      </c>
      <c r="P476" s="4">
        <f t="shared" si="2792"/>
        <v>62</v>
      </c>
      <c r="Q476" s="4">
        <f t="shared" si="2792"/>
        <v>67</v>
      </c>
      <c r="R476" s="4">
        <f>Q476+8</f>
        <v>75</v>
      </c>
      <c r="S476" s="4">
        <f t="shared" ref="S476:W476" si="2793">R476+8</f>
        <v>83</v>
      </c>
      <c r="T476" s="4">
        <f t="shared" si="2793"/>
        <v>91</v>
      </c>
      <c r="U476" s="4">
        <f t="shared" si="2793"/>
        <v>99</v>
      </c>
      <c r="V476" s="4">
        <f t="shared" si="2793"/>
        <v>107</v>
      </c>
      <c r="W476" s="4">
        <f t="shared" si="2793"/>
        <v>115</v>
      </c>
      <c r="X476" s="4">
        <f>W476+11</f>
        <v>126</v>
      </c>
      <c r="Y476" s="4">
        <f t="shared" ref="Y476:AC476" si="2794">X476+11</f>
        <v>137</v>
      </c>
      <c r="Z476" s="4">
        <f t="shared" si="2794"/>
        <v>148</v>
      </c>
      <c r="AA476" s="4">
        <f t="shared" si="2794"/>
        <v>159</v>
      </c>
      <c r="AB476" s="4">
        <f t="shared" si="2794"/>
        <v>170</v>
      </c>
      <c r="AC476" s="4">
        <f t="shared" si="2794"/>
        <v>181</v>
      </c>
      <c r="AD476" s="4">
        <f>AC476+14</f>
        <v>195</v>
      </c>
      <c r="AE476" s="4">
        <f t="shared" ref="AE476:BI476" si="2795">AD476+14</f>
        <v>209</v>
      </c>
      <c r="AF476" s="4">
        <f t="shared" si="2795"/>
        <v>223</v>
      </c>
      <c r="AG476" s="4">
        <f t="shared" si="2795"/>
        <v>237</v>
      </c>
      <c r="AH476" s="4">
        <f t="shared" si="2795"/>
        <v>251</v>
      </c>
      <c r="AI476" s="4">
        <f t="shared" si="2795"/>
        <v>265</v>
      </c>
      <c r="AJ476" s="4">
        <f t="shared" si="2795"/>
        <v>279</v>
      </c>
      <c r="AK476" s="4">
        <f t="shared" si="2795"/>
        <v>293</v>
      </c>
      <c r="AL476" s="4">
        <f t="shared" si="2795"/>
        <v>307</v>
      </c>
      <c r="AM476" s="4">
        <f t="shared" si="2795"/>
        <v>321</v>
      </c>
      <c r="AN476" s="4">
        <f t="shared" si="2795"/>
        <v>335</v>
      </c>
      <c r="AO476" s="4">
        <f t="shared" si="2795"/>
        <v>349</v>
      </c>
      <c r="AP476" s="4">
        <f t="shared" si="2795"/>
        <v>363</v>
      </c>
      <c r="AQ476" s="4">
        <f t="shared" si="2795"/>
        <v>377</v>
      </c>
      <c r="AR476" s="4">
        <f t="shared" si="2795"/>
        <v>391</v>
      </c>
      <c r="AS476" s="4">
        <f t="shared" si="2795"/>
        <v>405</v>
      </c>
      <c r="AT476" s="4">
        <f t="shared" si="2795"/>
        <v>419</v>
      </c>
      <c r="AU476" s="4">
        <f t="shared" si="2795"/>
        <v>433</v>
      </c>
      <c r="AV476" s="4">
        <f t="shared" si="2795"/>
        <v>447</v>
      </c>
      <c r="AW476" s="4">
        <f t="shared" si="2795"/>
        <v>461</v>
      </c>
      <c r="AX476" s="4">
        <f t="shared" si="2795"/>
        <v>475</v>
      </c>
      <c r="AY476" s="4">
        <f t="shared" si="2795"/>
        <v>489</v>
      </c>
      <c r="AZ476" s="4">
        <f t="shared" si="2795"/>
        <v>503</v>
      </c>
      <c r="BA476" s="4">
        <f t="shared" si="2795"/>
        <v>517</v>
      </c>
      <c r="BB476" s="4">
        <f t="shared" si="2795"/>
        <v>531</v>
      </c>
      <c r="BC476" s="4">
        <f t="shared" si="2795"/>
        <v>545</v>
      </c>
      <c r="BD476" s="4">
        <f t="shared" si="2795"/>
        <v>559</v>
      </c>
      <c r="BE476" s="4">
        <f t="shared" si="2795"/>
        <v>573</v>
      </c>
      <c r="BF476" s="4">
        <f t="shared" si="2795"/>
        <v>587</v>
      </c>
      <c r="BG476" s="4">
        <f t="shared" si="2795"/>
        <v>601</v>
      </c>
      <c r="BH476" s="4">
        <f t="shared" si="2795"/>
        <v>615</v>
      </c>
      <c r="BI476" s="4">
        <f t="shared" si="2795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796">C477+1</f>
        <v>3</v>
      </c>
      <c r="E477" s="4">
        <f t="shared" si="2796"/>
        <v>4</v>
      </c>
      <c r="F477" s="4">
        <f t="shared" si="2796"/>
        <v>5</v>
      </c>
      <c r="G477" s="4">
        <f t="shared" si="2796"/>
        <v>6</v>
      </c>
      <c r="H477" s="4">
        <f t="shared" si="2796"/>
        <v>7</v>
      </c>
      <c r="I477" s="4">
        <f t="shared" si="2796"/>
        <v>8</v>
      </c>
      <c r="J477" s="4">
        <f t="shared" si="2796"/>
        <v>9</v>
      </c>
      <c r="K477" s="4">
        <f t="shared" ref="K477:R477" si="2797">J477+1</f>
        <v>10</v>
      </c>
      <c r="L477" s="4">
        <f t="shared" si="2797"/>
        <v>11</v>
      </c>
      <c r="M477" s="4">
        <f t="shared" si="2797"/>
        <v>12</v>
      </c>
      <c r="N477" s="4">
        <f t="shared" si="2797"/>
        <v>13</v>
      </c>
      <c r="O477" s="4">
        <f t="shared" si="2797"/>
        <v>14</v>
      </c>
      <c r="P477" s="4">
        <f t="shared" si="2797"/>
        <v>15</v>
      </c>
      <c r="Q477" s="4">
        <f t="shared" si="2797"/>
        <v>16</v>
      </c>
      <c r="R477" s="4">
        <f t="shared" si="2797"/>
        <v>17</v>
      </c>
      <c r="S477" s="4">
        <f t="shared" ref="S477:X477" si="2798">R477+1</f>
        <v>18</v>
      </c>
      <c r="T477" s="4">
        <f t="shared" si="2798"/>
        <v>19</v>
      </c>
      <c r="U477" s="4">
        <f t="shared" si="2798"/>
        <v>20</v>
      </c>
      <c r="V477" s="4">
        <f t="shared" si="2798"/>
        <v>21</v>
      </c>
      <c r="W477" s="4">
        <f t="shared" si="2798"/>
        <v>22</v>
      </c>
      <c r="X477" s="4">
        <f t="shared" si="2798"/>
        <v>23</v>
      </c>
      <c r="Y477" s="4">
        <f t="shared" ref="Y477:AD477" si="2799">X477+1</f>
        <v>24</v>
      </c>
      <c r="Z477" s="4">
        <f t="shared" si="2799"/>
        <v>25</v>
      </c>
      <c r="AA477" s="4">
        <f t="shared" si="2799"/>
        <v>26</v>
      </c>
      <c r="AB477" s="4">
        <f t="shared" si="2799"/>
        <v>27</v>
      </c>
      <c r="AC477" s="4">
        <f t="shared" si="2799"/>
        <v>28</v>
      </c>
      <c r="AD477" s="4">
        <f t="shared" si="2799"/>
        <v>29</v>
      </c>
      <c r="AE477" s="4">
        <f t="shared" ref="AE477:BI477" si="2800">AD477+1</f>
        <v>30</v>
      </c>
      <c r="AF477" s="4">
        <f t="shared" si="2800"/>
        <v>31</v>
      </c>
      <c r="AG477" s="4">
        <f t="shared" si="2800"/>
        <v>32</v>
      </c>
      <c r="AH477" s="4">
        <f t="shared" si="2800"/>
        <v>33</v>
      </c>
      <c r="AI477" s="4">
        <f t="shared" si="2800"/>
        <v>34</v>
      </c>
      <c r="AJ477" s="4">
        <f t="shared" si="2800"/>
        <v>35</v>
      </c>
      <c r="AK477" s="4">
        <f t="shared" si="2800"/>
        <v>36</v>
      </c>
      <c r="AL477" s="4">
        <f t="shared" si="2800"/>
        <v>37</v>
      </c>
      <c r="AM477" s="4">
        <f t="shared" si="2800"/>
        <v>38</v>
      </c>
      <c r="AN477" s="4">
        <f t="shared" si="2800"/>
        <v>39</v>
      </c>
      <c r="AO477" s="4">
        <f t="shared" si="2800"/>
        <v>40</v>
      </c>
      <c r="AP477" s="4">
        <f t="shared" si="2800"/>
        <v>41</v>
      </c>
      <c r="AQ477" s="4">
        <f t="shared" si="2800"/>
        <v>42</v>
      </c>
      <c r="AR477" s="4">
        <f t="shared" si="2800"/>
        <v>43</v>
      </c>
      <c r="AS477" s="4">
        <f t="shared" si="2800"/>
        <v>44</v>
      </c>
      <c r="AT477" s="4">
        <f t="shared" si="2800"/>
        <v>45</v>
      </c>
      <c r="AU477" s="4">
        <f t="shared" si="2800"/>
        <v>46</v>
      </c>
      <c r="AV477" s="4">
        <f t="shared" si="2800"/>
        <v>47</v>
      </c>
      <c r="AW477" s="4">
        <f t="shared" si="2800"/>
        <v>48</v>
      </c>
      <c r="AX477" s="4">
        <f t="shared" si="2800"/>
        <v>49</v>
      </c>
      <c r="AY477" s="4">
        <f t="shared" si="2800"/>
        <v>50</v>
      </c>
      <c r="AZ477" s="4">
        <f t="shared" si="2800"/>
        <v>51</v>
      </c>
      <c r="BA477" s="4">
        <f t="shared" si="2800"/>
        <v>52</v>
      </c>
      <c r="BB477" s="4">
        <f t="shared" si="2800"/>
        <v>53</v>
      </c>
      <c r="BC477" s="4">
        <f t="shared" si="2800"/>
        <v>54</v>
      </c>
      <c r="BD477" s="4">
        <f t="shared" si="2800"/>
        <v>55</v>
      </c>
      <c r="BE477" s="4">
        <f t="shared" si="2800"/>
        <v>56</v>
      </c>
      <c r="BF477" s="4">
        <f t="shared" si="2800"/>
        <v>57</v>
      </c>
      <c r="BG477" s="4">
        <f t="shared" si="2800"/>
        <v>58</v>
      </c>
      <c r="BH477" s="4">
        <f t="shared" si="2800"/>
        <v>59</v>
      </c>
      <c r="BI477" s="4">
        <f t="shared" si="2800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01">C478+7</f>
        <v>26</v>
      </c>
      <c r="E478" s="4">
        <f t="shared" si="2801"/>
        <v>33</v>
      </c>
      <c r="F478" s="4">
        <f t="shared" si="2801"/>
        <v>40</v>
      </c>
      <c r="G478" s="4">
        <f t="shared" si="2801"/>
        <v>47</v>
      </c>
      <c r="H478" s="4">
        <f t="shared" si="2801"/>
        <v>54</v>
      </c>
      <c r="I478" s="4">
        <f t="shared" si="2801"/>
        <v>61</v>
      </c>
      <c r="J478" s="4">
        <f>I478+10</f>
        <v>71</v>
      </c>
      <c r="K478" s="4">
        <f t="shared" ref="K478:Q478" si="2802">J478+10</f>
        <v>81</v>
      </c>
      <c r="L478" s="4">
        <f t="shared" si="2802"/>
        <v>91</v>
      </c>
      <c r="M478" s="4">
        <f t="shared" si="2802"/>
        <v>101</v>
      </c>
      <c r="N478" s="4">
        <f t="shared" si="2802"/>
        <v>111</v>
      </c>
      <c r="O478" s="4">
        <f t="shared" si="2802"/>
        <v>121</v>
      </c>
      <c r="P478" s="4">
        <f t="shared" si="2802"/>
        <v>131</v>
      </c>
      <c r="Q478" s="4">
        <f t="shared" si="2802"/>
        <v>141</v>
      </c>
      <c r="R478" s="4">
        <f>Q478+14</f>
        <v>155</v>
      </c>
      <c r="S478" s="4">
        <f t="shared" ref="S478:W478" si="2803">R478+14</f>
        <v>169</v>
      </c>
      <c r="T478" s="4">
        <f t="shared" si="2803"/>
        <v>183</v>
      </c>
      <c r="U478" s="4">
        <f t="shared" si="2803"/>
        <v>197</v>
      </c>
      <c r="V478" s="4">
        <f t="shared" si="2803"/>
        <v>211</v>
      </c>
      <c r="W478" s="4">
        <f t="shared" si="2803"/>
        <v>225</v>
      </c>
      <c r="X478" s="4">
        <f>W478+19</f>
        <v>244</v>
      </c>
      <c r="Y478" s="4">
        <f t="shared" ref="Y478:AC478" si="2804">X478+19</f>
        <v>263</v>
      </c>
      <c r="Z478" s="4">
        <f t="shared" si="2804"/>
        <v>282</v>
      </c>
      <c r="AA478" s="4">
        <f t="shared" si="2804"/>
        <v>301</v>
      </c>
      <c r="AB478" s="4">
        <f t="shared" si="2804"/>
        <v>320</v>
      </c>
      <c r="AC478" s="4">
        <f t="shared" si="2804"/>
        <v>339</v>
      </c>
      <c r="AD478" s="4">
        <f>AC478+23</f>
        <v>362</v>
      </c>
      <c r="AE478" s="4">
        <f t="shared" ref="AE478:BI478" si="2805">AD478+23</f>
        <v>385</v>
      </c>
      <c r="AF478" s="4">
        <f t="shared" si="2805"/>
        <v>408</v>
      </c>
      <c r="AG478" s="4">
        <f t="shared" si="2805"/>
        <v>431</v>
      </c>
      <c r="AH478" s="4">
        <f t="shared" si="2805"/>
        <v>454</v>
      </c>
      <c r="AI478" s="4">
        <f t="shared" si="2805"/>
        <v>477</v>
      </c>
      <c r="AJ478" s="4">
        <f t="shared" si="2805"/>
        <v>500</v>
      </c>
      <c r="AK478" s="4">
        <f t="shared" si="2805"/>
        <v>523</v>
      </c>
      <c r="AL478" s="4">
        <f t="shared" si="2805"/>
        <v>546</v>
      </c>
      <c r="AM478" s="4">
        <f t="shared" si="2805"/>
        <v>569</v>
      </c>
      <c r="AN478" s="4">
        <f t="shared" si="2805"/>
        <v>592</v>
      </c>
      <c r="AO478" s="4">
        <f t="shared" si="2805"/>
        <v>615</v>
      </c>
      <c r="AP478" s="4">
        <f t="shared" si="2805"/>
        <v>638</v>
      </c>
      <c r="AQ478" s="4">
        <f t="shared" si="2805"/>
        <v>661</v>
      </c>
      <c r="AR478" s="4">
        <f t="shared" si="2805"/>
        <v>684</v>
      </c>
      <c r="AS478" s="4">
        <f t="shared" si="2805"/>
        <v>707</v>
      </c>
      <c r="AT478" s="4">
        <f t="shared" si="2805"/>
        <v>730</v>
      </c>
      <c r="AU478" s="4">
        <f t="shared" si="2805"/>
        <v>753</v>
      </c>
      <c r="AV478" s="4">
        <f t="shared" si="2805"/>
        <v>776</v>
      </c>
      <c r="AW478" s="4">
        <f t="shared" si="2805"/>
        <v>799</v>
      </c>
      <c r="AX478" s="4">
        <f t="shared" si="2805"/>
        <v>822</v>
      </c>
      <c r="AY478" s="4">
        <f t="shared" si="2805"/>
        <v>845</v>
      </c>
      <c r="AZ478" s="4">
        <f t="shared" si="2805"/>
        <v>868</v>
      </c>
      <c r="BA478" s="4">
        <f t="shared" si="2805"/>
        <v>891</v>
      </c>
      <c r="BB478" s="4">
        <f t="shared" si="2805"/>
        <v>914</v>
      </c>
      <c r="BC478" s="4">
        <f t="shared" si="2805"/>
        <v>937</v>
      </c>
      <c r="BD478" s="4">
        <f t="shared" si="2805"/>
        <v>960</v>
      </c>
      <c r="BE478" s="4">
        <f t="shared" si="2805"/>
        <v>983</v>
      </c>
      <c r="BF478" s="4">
        <f t="shared" si="2805"/>
        <v>1006</v>
      </c>
      <c r="BG478" s="4">
        <f t="shared" si="2805"/>
        <v>1029</v>
      </c>
      <c r="BH478" s="4">
        <f t="shared" si="2805"/>
        <v>1052</v>
      </c>
      <c r="BI478" s="4">
        <f t="shared" si="2805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06">C479+3</f>
        <v>10</v>
      </c>
      <c r="E479" s="4">
        <f t="shared" si="2806"/>
        <v>13</v>
      </c>
      <c r="F479" s="4">
        <f t="shared" si="2806"/>
        <v>16</v>
      </c>
      <c r="G479" s="4">
        <f t="shared" si="2806"/>
        <v>19</v>
      </c>
      <c r="H479" s="4">
        <f t="shared" si="2806"/>
        <v>22</v>
      </c>
      <c r="I479" s="4">
        <f t="shared" si="2806"/>
        <v>25</v>
      </c>
      <c r="J479" s="4">
        <f>I479+4</f>
        <v>29</v>
      </c>
      <c r="K479" s="4">
        <f t="shared" ref="K479:Q479" si="2807">J479+4</f>
        <v>33</v>
      </c>
      <c r="L479" s="4">
        <f t="shared" si="2807"/>
        <v>37</v>
      </c>
      <c r="M479" s="4">
        <f t="shared" si="2807"/>
        <v>41</v>
      </c>
      <c r="N479" s="4">
        <f t="shared" si="2807"/>
        <v>45</v>
      </c>
      <c r="O479" s="4">
        <f t="shared" si="2807"/>
        <v>49</v>
      </c>
      <c r="P479" s="4">
        <f t="shared" si="2807"/>
        <v>53</v>
      </c>
      <c r="Q479" s="4">
        <f t="shared" si="2807"/>
        <v>57</v>
      </c>
      <c r="R479" s="4">
        <f>Q479+7</f>
        <v>64</v>
      </c>
      <c r="S479" s="4">
        <f t="shared" ref="S479:W479" si="2808">R479+7</f>
        <v>71</v>
      </c>
      <c r="T479" s="4">
        <f t="shared" si="2808"/>
        <v>78</v>
      </c>
      <c r="U479" s="4">
        <f t="shared" si="2808"/>
        <v>85</v>
      </c>
      <c r="V479" s="4">
        <f t="shared" si="2808"/>
        <v>92</v>
      </c>
      <c r="W479" s="4">
        <f t="shared" si="2808"/>
        <v>99</v>
      </c>
      <c r="X479" s="4">
        <f>W479+10</f>
        <v>109</v>
      </c>
      <c r="Y479" s="4">
        <f t="shared" ref="Y479:AC479" si="2809">X479+10</f>
        <v>119</v>
      </c>
      <c r="Z479" s="4">
        <f t="shared" si="2809"/>
        <v>129</v>
      </c>
      <c r="AA479" s="4">
        <f t="shared" si="2809"/>
        <v>139</v>
      </c>
      <c r="AB479" s="4">
        <f t="shared" si="2809"/>
        <v>149</v>
      </c>
      <c r="AC479" s="4">
        <f t="shared" si="2809"/>
        <v>159</v>
      </c>
      <c r="AD479" s="4">
        <f>AC479+12</f>
        <v>171</v>
      </c>
      <c r="AE479" s="4">
        <f t="shared" ref="AE479:BI479" si="2810">AD479+12</f>
        <v>183</v>
      </c>
      <c r="AF479" s="4">
        <f t="shared" si="2810"/>
        <v>195</v>
      </c>
      <c r="AG479" s="4">
        <f t="shared" si="2810"/>
        <v>207</v>
      </c>
      <c r="AH479" s="4">
        <f t="shared" si="2810"/>
        <v>219</v>
      </c>
      <c r="AI479" s="4">
        <f t="shared" si="2810"/>
        <v>231</v>
      </c>
      <c r="AJ479" s="4">
        <f t="shared" si="2810"/>
        <v>243</v>
      </c>
      <c r="AK479" s="4">
        <f t="shared" si="2810"/>
        <v>255</v>
      </c>
      <c r="AL479" s="4">
        <f t="shared" si="2810"/>
        <v>267</v>
      </c>
      <c r="AM479" s="4">
        <f t="shared" si="2810"/>
        <v>279</v>
      </c>
      <c r="AN479" s="4">
        <f t="shared" si="2810"/>
        <v>291</v>
      </c>
      <c r="AO479" s="4">
        <f t="shared" si="2810"/>
        <v>303</v>
      </c>
      <c r="AP479" s="4">
        <f t="shared" si="2810"/>
        <v>315</v>
      </c>
      <c r="AQ479" s="4">
        <f t="shared" si="2810"/>
        <v>327</v>
      </c>
      <c r="AR479" s="4">
        <f t="shared" si="2810"/>
        <v>339</v>
      </c>
      <c r="AS479" s="4">
        <f t="shared" si="2810"/>
        <v>351</v>
      </c>
      <c r="AT479" s="4">
        <f t="shared" si="2810"/>
        <v>363</v>
      </c>
      <c r="AU479" s="4">
        <f t="shared" si="2810"/>
        <v>375</v>
      </c>
      <c r="AV479" s="4">
        <f t="shared" si="2810"/>
        <v>387</v>
      </c>
      <c r="AW479" s="4">
        <f t="shared" si="2810"/>
        <v>399</v>
      </c>
      <c r="AX479" s="4">
        <f t="shared" si="2810"/>
        <v>411</v>
      </c>
      <c r="AY479" s="4">
        <f t="shared" si="2810"/>
        <v>423</v>
      </c>
      <c r="AZ479" s="4">
        <f t="shared" si="2810"/>
        <v>435</v>
      </c>
      <c r="BA479" s="4">
        <f t="shared" si="2810"/>
        <v>447</v>
      </c>
      <c r="BB479" s="4">
        <f t="shared" si="2810"/>
        <v>459</v>
      </c>
      <c r="BC479" s="4">
        <f t="shared" si="2810"/>
        <v>471</v>
      </c>
      <c r="BD479" s="4">
        <f t="shared" si="2810"/>
        <v>483</v>
      </c>
      <c r="BE479" s="4">
        <f t="shared" si="2810"/>
        <v>495</v>
      </c>
      <c r="BF479" s="4">
        <f t="shared" si="2810"/>
        <v>507</v>
      </c>
      <c r="BG479" s="4">
        <f t="shared" si="2810"/>
        <v>519</v>
      </c>
      <c r="BH479" s="4">
        <f t="shared" si="2810"/>
        <v>531</v>
      </c>
      <c r="BI479" s="4">
        <f t="shared" si="2810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11">C480+3</f>
        <v>13</v>
      </c>
      <c r="E480" s="4">
        <f t="shared" si="2811"/>
        <v>16</v>
      </c>
      <c r="F480" s="4">
        <f t="shared" si="2811"/>
        <v>19</v>
      </c>
      <c r="G480" s="4">
        <f t="shared" si="2811"/>
        <v>22</v>
      </c>
      <c r="H480" s="4">
        <f t="shared" si="2811"/>
        <v>25</v>
      </c>
      <c r="I480" s="4">
        <f t="shared" si="2811"/>
        <v>28</v>
      </c>
      <c r="J480" s="4">
        <f>I480+5</f>
        <v>33</v>
      </c>
      <c r="K480" s="4">
        <f t="shared" ref="K480:Q480" si="2812">J480+5</f>
        <v>38</v>
      </c>
      <c r="L480" s="4">
        <f t="shared" si="2812"/>
        <v>43</v>
      </c>
      <c r="M480" s="4">
        <f t="shared" si="2812"/>
        <v>48</v>
      </c>
      <c r="N480" s="4">
        <f t="shared" si="2812"/>
        <v>53</v>
      </c>
      <c r="O480" s="4">
        <f t="shared" si="2812"/>
        <v>58</v>
      </c>
      <c r="P480" s="4">
        <f t="shared" si="2812"/>
        <v>63</v>
      </c>
      <c r="Q480" s="4">
        <f t="shared" si="2812"/>
        <v>68</v>
      </c>
      <c r="R480" s="4">
        <f>Q480+8</f>
        <v>76</v>
      </c>
      <c r="S480" s="4">
        <f t="shared" ref="S480:W480" si="2813">R480+8</f>
        <v>84</v>
      </c>
      <c r="T480" s="4">
        <f t="shared" si="2813"/>
        <v>92</v>
      </c>
      <c r="U480" s="4">
        <f t="shared" si="2813"/>
        <v>100</v>
      </c>
      <c r="V480" s="4">
        <f t="shared" si="2813"/>
        <v>108</v>
      </c>
      <c r="W480" s="4">
        <f t="shared" si="2813"/>
        <v>116</v>
      </c>
      <c r="X480" s="4">
        <f>W480+11</f>
        <v>127</v>
      </c>
      <c r="Y480" s="4">
        <f t="shared" ref="Y480:AC480" si="2814">X480+11</f>
        <v>138</v>
      </c>
      <c r="Z480" s="4">
        <f t="shared" si="2814"/>
        <v>149</v>
      </c>
      <c r="AA480" s="4">
        <f t="shared" si="2814"/>
        <v>160</v>
      </c>
      <c r="AB480" s="4">
        <f t="shared" si="2814"/>
        <v>171</v>
      </c>
      <c r="AC480" s="4">
        <f t="shared" si="2814"/>
        <v>182</v>
      </c>
      <c r="AD480" s="4">
        <f>AC480+14</f>
        <v>196</v>
      </c>
      <c r="AE480" s="4">
        <f t="shared" ref="AE480:BI480" si="2815">AD480+14</f>
        <v>210</v>
      </c>
      <c r="AF480" s="4">
        <f t="shared" si="2815"/>
        <v>224</v>
      </c>
      <c r="AG480" s="4">
        <f t="shared" si="2815"/>
        <v>238</v>
      </c>
      <c r="AH480" s="4">
        <f t="shared" si="2815"/>
        <v>252</v>
      </c>
      <c r="AI480" s="4">
        <f t="shared" si="2815"/>
        <v>266</v>
      </c>
      <c r="AJ480" s="4">
        <f t="shared" si="2815"/>
        <v>280</v>
      </c>
      <c r="AK480" s="4">
        <f t="shared" si="2815"/>
        <v>294</v>
      </c>
      <c r="AL480" s="4">
        <f t="shared" si="2815"/>
        <v>308</v>
      </c>
      <c r="AM480" s="4">
        <f t="shared" si="2815"/>
        <v>322</v>
      </c>
      <c r="AN480" s="4">
        <f t="shared" si="2815"/>
        <v>336</v>
      </c>
      <c r="AO480" s="4">
        <f t="shared" si="2815"/>
        <v>350</v>
      </c>
      <c r="AP480" s="4">
        <f t="shared" si="2815"/>
        <v>364</v>
      </c>
      <c r="AQ480" s="4">
        <f t="shared" si="2815"/>
        <v>378</v>
      </c>
      <c r="AR480" s="4">
        <f t="shared" si="2815"/>
        <v>392</v>
      </c>
      <c r="AS480" s="4">
        <f t="shared" si="2815"/>
        <v>406</v>
      </c>
      <c r="AT480" s="4">
        <f t="shared" si="2815"/>
        <v>420</v>
      </c>
      <c r="AU480" s="4">
        <f t="shared" si="2815"/>
        <v>434</v>
      </c>
      <c r="AV480" s="4">
        <f t="shared" si="2815"/>
        <v>448</v>
      </c>
      <c r="AW480" s="4">
        <f t="shared" si="2815"/>
        <v>462</v>
      </c>
      <c r="AX480" s="4">
        <f t="shared" si="2815"/>
        <v>476</v>
      </c>
      <c r="AY480" s="4">
        <f t="shared" si="2815"/>
        <v>490</v>
      </c>
      <c r="AZ480" s="4">
        <f t="shared" si="2815"/>
        <v>504</v>
      </c>
      <c r="BA480" s="4">
        <f t="shared" si="2815"/>
        <v>518</v>
      </c>
      <c r="BB480" s="4">
        <f t="shared" si="2815"/>
        <v>532</v>
      </c>
      <c r="BC480" s="4">
        <f t="shared" si="2815"/>
        <v>546</v>
      </c>
      <c r="BD480" s="4">
        <f t="shared" si="2815"/>
        <v>560</v>
      </c>
      <c r="BE480" s="4">
        <f t="shared" si="2815"/>
        <v>574</v>
      </c>
      <c r="BF480" s="4">
        <f t="shared" si="2815"/>
        <v>588</v>
      </c>
      <c r="BG480" s="4">
        <f t="shared" si="2815"/>
        <v>602</v>
      </c>
      <c r="BH480" s="4">
        <f t="shared" si="2815"/>
        <v>616</v>
      </c>
      <c r="BI480" s="4">
        <f t="shared" si="2815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16">C481+4</f>
        <v>12</v>
      </c>
      <c r="E481" s="4">
        <f t="shared" si="2816"/>
        <v>16</v>
      </c>
      <c r="F481" s="4">
        <f t="shared" si="2816"/>
        <v>20</v>
      </c>
      <c r="G481" s="4">
        <f t="shared" si="2816"/>
        <v>24</v>
      </c>
      <c r="H481" s="4">
        <f t="shared" si="2816"/>
        <v>28</v>
      </c>
      <c r="I481" s="4">
        <f t="shared" si="2816"/>
        <v>32</v>
      </c>
      <c r="J481" s="4">
        <f>I481+5</f>
        <v>37</v>
      </c>
      <c r="K481" s="4">
        <f t="shared" ref="K481:Q481" si="2817">J481+5</f>
        <v>42</v>
      </c>
      <c r="L481" s="4">
        <f t="shared" si="2817"/>
        <v>47</v>
      </c>
      <c r="M481" s="4">
        <f t="shared" si="2817"/>
        <v>52</v>
      </c>
      <c r="N481" s="4">
        <f t="shared" si="2817"/>
        <v>57</v>
      </c>
      <c r="O481" s="4">
        <f t="shared" si="2817"/>
        <v>62</v>
      </c>
      <c r="P481" s="4">
        <f t="shared" si="2817"/>
        <v>67</v>
      </c>
      <c r="Q481" s="4">
        <f t="shared" si="2817"/>
        <v>72</v>
      </c>
      <c r="R481" s="4">
        <f>Q481+8</f>
        <v>80</v>
      </c>
      <c r="S481" s="4">
        <f t="shared" ref="S481:W481" si="2818">R481+8</f>
        <v>88</v>
      </c>
      <c r="T481" s="4">
        <f t="shared" si="2818"/>
        <v>96</v>
      </c>
      <c r="U481" s="4">
        <f t="shared" si="2818"/>
        <v>104</v>
      </c>
      <c r="V481" s="4">
        <f t="shared" si="2818"/>
        <v>112</v>
      </c>
      <c r="W481" s="4">
        <f t="shared" si="2818"/>
        <v>120</v>
      </c>
      <c r="X481" s="4">
        <f>W481+11</f>
        <v>131</v>
      </c>
      <c r="Y481" s="4">
        <f t="shared" ref="Y481:AC481" si="2819">X481+11</f>
        <v>142</v>
      </c>
      <c r="Z481" s="4">
        <f t="shared" si="2819"/>
        <v>153</v>
      </c>
      <c r="AA481" s="4">
        <f t="shared" si="2819"/>
        <v>164</v>
      </c>
      <c r="AB481" s="4">
        <f t="shared" si="2819"/>
        <v>175</v>
      </c>
      <c r="AC481" s="4">
        <f t="shared" si="2819"/>
        <v>186</v>
      </c>
      <c r="AD481" s="4">
        <f>AC481+14</f>
        <v>200</v>
      </c>
      <c r="AE481" s="4">
        <f t="shared" ref="AE481:BI481" si="2820">AD481+14</f>
        <v>214</v>
      </c>
      <c r="AF481" s="4">
        <f t="shared" si="2820"/>
        <v>228</v>
      </c>
      <c r="AG481" s="4">
        <f t="shared" si="2820"/>
        <v>242</v>
      </c>
      <c r="AH481" s="4">
        <f t="shared" si="2820"/>
        <v>256</v>
      </c>
      <c r="AI481" s="4">
        <f t="shared" si="2820"/>
        <v>270</v>
      </c>
      <c r="AJ481" s="4">
        <f t="shared" si="2820"/>
        <v>284</v>
      </c>
      <c r="AK481" s="4">
        <f t="shared" si="2820"/>
        <v>298</v>
      </c>
      <c r="AL481" s="4">
        <f t="shared" si="2820"/>
        <v>312</v>
      </c>
      <c r="AM481" s="4">
        <f t="shared" si="2820"/>
        <v>326</v>
      </c>
      <c r="AN481" s="4">
        <f t="shared" si="2820"/>
        <v>340</v>
      </c>
      <c r="AO481" s="4">
        <f t="shared" si="2820"/>
        <v>354</v>
      </c>
      <c r="AP481" s="4">
        <f t="shared" si="2820"/>
        <v>368</v>
      </c>
      <c r="AQ481" s="4">
        <f t="shared" si="2820"/>
        <v>382</v>
      </c>
      <c r="AR481" s="4">
        <f t="shared" si="2820"/>
        <v>396</v>
      </c>
      <c r="AS481" s="4">
        <f t="shared" si="2820"/>
        <v>410</v>
      </c>
      <c r="AT481" s="4">
        <f t="shared" si="2820"/>
        <v>424</v>
      </c>
      <c r="AU481" s="4">
        <f t="shared" si="2820"/>
        <v>438</v>
      </c>
      <c r="AV481" s="4">
        <f t="shared" si="2820"/>
        <v>452</v>
      </c>
      <c r="AW481" s="4">
        <f t="shared" si="2820"/>
        <v>466</v>
      </c>
      <c r="AX481" s="4">
        <f t="shared" si="2820"/>
        <v>480</v>
      </c>
      <c r="AY481" s="4">
        <f t="shared" si="2820"/>
        <v>494</v>
      </c>
      <c r="AZ481" s="4">
        <f t="shared" si="2820"/>
        <v>508</v>
      </c>
      <c r="BA481" s="4">
        <f t="shared" si="2820"/>
        <v>522</v>
      </c>
      <c r="BB481" s="4">
        <f t="shared" si="2820"/>
        <v>536</v>
      </c>
      <c r="BC481" s="4">
        <f t="shared" si="2820"/>
        <v>550</v>
      </c>
      <c r="BD481" s="4">
        <f t="shared" si="2820"/>
        <v>564</v>
      </c>
      <c r="BE481" s="4">
        <f t="shared" si="2820"/>
        <v>578</v>
      </c>
      <c r="BF481" s="4">
        <f t="shared" si="2820"/>
        <v>592</v>
      </c>
      <c r="BG481" s="4">
        <f t="shared" si="2820"/>
        <v>606</v>
      </c>
      <c r="BH481" s="4">
        <f t="shared" si="2820"/>
        <v>620</v>
      </c>
      <c r="BI481" s="4">
        <f t="shared" si="2820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21">C482+4</f>
        <v>18</v>
      </c>
      <c r="E482" s="4">
        <f t="shared" si="2821"/>
        <v>22</v>
      </c>
      <c r="F482" s="4">
        <f t="shared" si="2821"/>
        <v>26</v>
      </c>
      <c r="G482" s="4">
        <f t="shared" si="2821"/>
        <v>30</v>
      </c>
      <c r="H482" s="4">
        <f t="shared" si="2821"/>
        <v>34</v>
      </c>
      <c r="I482" s="4">
        <f t="shared" si="2821"/>
        <v>38</v>
      </c>
      <c r="J482" s="4">
        <f>I482+6</f>
        <v>44</v>
      </c>
      <c r="K482" s="4">
        <f t="shared" ref="K482:Q482" si="2822">J482+6</f>
        <v>50</v>
      </c>
      <c r="L482" s="4">
        <f t="shared" si="2822"/>
        <v>56</v>
      </c>
      <c r="M482" s="4">
        <f t="shared" si="2822"/>
        <v>62</v>
      </c>
      <c r="N482" s="4">
        <f t="shared" si="2822"/>
        <v>68</v>
      </c>
      <c r="O482" s="4">
        <f t="shared" si="2822"/>
        <v>74</v>
      </c>
      <c r="P482" s="4">
        <f t="shared" si="2822"/>
        <v>80</v>
      </c>
      <c r="Q482" s="4">
        <f t="shared" si="2822"/>
        <v>86</v>
      </c>
      <c r="R482" s="4">
        <f>Q482+7</f>
        <v>93</v>
      </c>
      <c r="S482" s="4">
        <f t="shared" ref="S482:W482" si="2823">R482+7</f>
        <v>100</v>
      </c>
      <c r="T482" s="4">
        <f t="shared" si="2823"/>
        <v>107</v>
      </c>
      <c r="U482" s="4">
        <f t="shared" si="2823"/>
        <v>114</v>
      </c>
      <c r="V482" s="4">
        <f t="shared" si="2823"/>
        <v>121</v>
      </c>
      <c r="W482" s="4">
        <f t="shared" si="2823"/>
        <v>128</v>
      </c>
      <c r="X482" s="4">
        <f>W482+10</f>
        <v>138</v>
      </c>
      <c r="Y482" s="4">
        <f t="shared" ref="Y482:AC482" si="2824">X482+10</f>
        <v>148</v>
      </c>
      <c r="Z482" s="4">
        <f t="shared" si="2824"/>
        <v>158</v>
      </c>
      <c r="AA482" s="4">
        <f t="shared" si="2824"/>
        <v>168</v>
      </c>
      <c r="AB482" s="4">
        <f t="shared" si="2824"/>
        <v>178</v>
      </c>
      <c r="AC482" s="4">
        <f t="shared" si="2824"/>
        <v>188</v>
      </c>
      <c r="AD482" s="4">
        <f>AC482+13</f>
        <v>201</v>
      </c>
      <c r="AE482" s="4">
        <f t="shared" ref="AE482:BI482" si="2825">AD482+13</f>
        <v>214</v>
      </c>
      <c r="AF482" s="4">
        <f t="shared" si="2825"/>
        <v>227</v>
      </c>
      <c r="AG482" s="4">
        <f t="shared" si="2825"/>
        <v>240</v>
      </c>
      <c r="AH482" s="4">
        <f t="shared" si="2825"/>
        <v>253</v>
      </c>
      <c r="AI482" s="4">
        <f t="shared" si="2825"/>
        <v>266</v>
      </c>
      <c r="AJ482" s="4">
        <f t="shared" si="2825"/>
        <v>279</v>
      </c>
      <c r="AK482" s="4">
        <f t="shared" si="2825"/>
        <v>292</v>
      </c>
      <c r="AL482" s="4">
        <f t="shared" si="2825"/>
        <v>305</v>
      </c>
      <c r="AM482" s="4">
        <f t="shared" si="2825"/>
        <v>318</v>
      </c>
      <c r="AN482" s="4">
        <f t="shared" si="2825"/>
        <v>331</v>
      </c>
      <c r="AO482" s="4">
        <f t="shared" si="2825"/>
        <v>344</v>
      </c>
      <c r="AP482" s="4">
        <f t="shared" si="2825"/>
        <v>357</v>
      </c>
      <c r="AQ482" s="4">
        <f t="shared" si="2825"/>
        <v>370</v>
      </c>
      <c r="AR482" s="4">
        <f t="shared" si="2825"/>
        <v>383</v>
      </c>
      <c r="AS482" s="4">
        <f t="shared" si="2825"/>
        <v>396</v>
      </c>
      <c r="AT482" s="4">
        <f t="shared" si="2825"/>
        <v>409</v>
      </c>
      <c r="AU482" s="4">
        <f t="shared" si="2825"/>
        <v>422</v>
      </c>
      <c r="AV482" s="4">
        <f t="shared" si="2825"/>
        <v>435</v>
      </c>
      <c r="AW482" s="4">
        <f t="shared" si="2825"/>
        <v>448</v>
      </c>
      <c r="AX482" s="4">
        <f t="shared" si="2825"/>
        <v>461</v>
      </c>
      <c r="AY482" s="4">
        <f t="shared" si="2825"/>
        <v>474</v>
      </c>
      <c r="AZ482" s="4">
        <f t="shared" si="2825"/>
        <v>487</v>
      </c>
      <c r="BA482" s="4">
        <f t="shared" si="2825"/>
        <v>500</v>
      </c>
      <c r="BB482" s="4">
        <f t="shared" si="2825"/>
        <v>513</v>
      </c>
      <c r="BC482" s="4">
        <f t="shared" si="2825"/>
        <v>526</v>
      </c>
      <c r="BD482" s="4">
        <f t="shared" si="2825"/>
        <v>539</v>
      </c>
      <c r="BE482" s="4">
        <f t="shared" si="2825"/>
        <v>552</v>
      </c>
      <c r="BF482" s="4">
        <f t="shared" si="2825"/>
        <v>565</v>
      </c>
      <c r="BG482" s="4">
        <f t="shared" si="2825"/>
        <v>578</v>
      </c>
      <c r="BH482" s="4">
        <f t="shared" si="2825"/>
        <v>591</v>
      </c>
      <c r="BI482" s="4">
        <f t="shared" si="2825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26">C484+0.5</f>
        <v>7</v>
      </c>
      <c r="E484" s="4">
        <f t="shared" si="2826"/>
        <v>7.5</v>
      </c>
      <c r="F484" s="4">
        <f t="shared" si="2826"/>
        <v>8</v>
      </c>
      <c r="G484" s="4">
        <f t="shared" si="2826"/>
        <v>8.5</v>
      </c>
      <c r="H484" s="4">
        <f t="shared" si="2826"/>
        <v>9</v>
      </c>
      <c r="I484" s="4">
        <f t="shared" si="2826"/>
        <v>9.5</v>
      </c>
      <c r="J484" s="4">
        <f t="shared" si="2826"/>
        <v>10</v>
      </c>
      <c r="K484" s="4">
        <f t="shared" si="2826"/>
        <v>10.5</v>
      </c>
      <c r="L484" s="4">
        <f t="shared" si="2826"/>
        <v>11</v>
      </c>
      <c r="M484" s="4">
        <f t="shared" si="2826"/>
        <v>11.5</v>
      </c>
      <c r="N484" s="4">
        <f t="shared" si="2826"/>
        <v>12</v>
      </c>
      <c r="O484" s="4">
        <f t="shared" si="2826"/>
        <v>12.5</v>
      </c>
      <c r="P484" s="4">
        <f t="shared" si="2826"/>
        <v>13</v>
      </c>
      <c r="Q484" s="4">
        <f t="shared" si="2826"/>
        <v>13.5</v>
      </c>
      <c r="R484" s="4">
        <f t="shared" si="2826"/>
        <v>14</v>
      </c>
      <c r="S484" s="4">
        <f t="shared" si="2826"/>
        <v>14.5</v>
      </c>
      <c r="T484" s="4">
        <f t="shared" si="2826"/>
        <v>15</v>
      </c>
      <c r="U484" s="4">
        <f t="shared" si="2826"/>
        <v>15.5</v>
      </c>
      <c r="V484" s="4">
        <f t="shared" si="2826"/>
        <v>16</v>
      </c>
      <c r="W484" s="4">
        <f t="shared" si="2826"/>
        <v>16.5</v>
      </c>
      <c r="X484" s="4">
        <f t="shared" si="2826"/>
        <v>17</v>
      </c>
      <c r="Y484" s="4">
        <f t="shared" si="2826"/>
        <v>17.5</v>
      </c>
      <c r="Z484" s="4">
        <f t="shared" si="2826"/>
        <v>18</v>
      </c>
      <c r="AA484" s="4">
        <f t="shared" si="2826"/>
        <v>18.5</v>
      </c>
      <c r="AB484" s="4">
        <f t="shared" si="2826"/>
        <v>19</v>
      </c>
      <c r="AC484" s="4">
        <f t="shared" si="2826"/>
        <v>19.5</v>
      </c>
      <c r="AD484" s="4">
        <f t="shared" si="2826"/>
        <v>20</v>
      </c>
      <c r="AE484" s="4">
        <f t="shared" si="2826"/>
        <v>20.5</v>
      </c>
      <c r="AF484" s="4">
        <f t="shared" si="2826"/>
        <v>21</v>
      </c>
      <c r="AG484" s="4">
        <f t="shared" si="2826"/>
        <v>21.5</v>
      </c>
      <c r="AH484" s="4">
        <f t="shared" si="2826"/>
        <v>22</v>
      </c>
      <c r="AI484" s="4">
        <f t="shared" si="2826"/>
        <v>22.5</v>
      </c>
      <c r="AJ484" s="4">
        <f t="shared" si="2826"/>
        <v>23</v>
      </c>
      <c r="AK484" s="4">
        <f t="shared" si="2826"/>
        <v>23.5</v>
      </c>
      <c r="AL484" s="4">
        <f t="shared" si="2826"/>
        <v>24</v>
      </c>
      <c r="AM484" s="4">
        <f t="shared" si="2826"/>
        <v>24.5</v>
      </c>
      <c r="AN484" s="4">
        <f t="shared" si="2826"/>
        <v>25</v>
      </c>
      <c r="AO484" s="4">
        <f t="shared" si="2826"/>
        <v>25.5</v>
      </c>
      <c r="AP484" s="4">
        <f t="shared" si="2826"/>
        <v>26</v>
      </c>
      <c r="AQ484" s="4">
        <f t="shared" si="2826"/>
        <v>26.5</v>
      </c>
      <c r="AR484" s="4">
        <f t="shared" si="2826"/>
        <v>27</v>
      </c>
      <c r="AS484" s="4">
        <f t="shared" si="2826"/>
        <v>27.5</v>
      </c>
      <c r="AT484" s="4">
        <f t="shared" si="2826"/>
        <v>28</v>
      </c>
      <c r="AU484" s="4">
        <f t="shared" si="2826"/>
        <v>28.5</v>
      </c>
      <c r="AV484" s="4">
        <f t="shared" si="2826"/>
        <v>29</v>
      </c>
      <c r="AW484" s="4">
        <f t="shared" si="2826"/>
        <v>29.5</v>
      </c>
      <c r="AX484" s="4">
        <f t="shared" si="2826"/>
        <v>30</v>
      </c>
      <c r="AY484" s="4">
        <f t="shared" si="2826"/>
        <v>30.5</v>
      </c>
      <c r="AZ484" s="4">
        <f t="shared" si="2826"/>
        <v>31</v>
      </c>
      <c r="BA484" s="4">
        <f t="shared" si="2826"/>
        <v>31.5</v>
      </c>
      <c r="BB484" s="4">
        <f t="shared" si="2826"/>
        <v>32</v>
      </c>
      <c r="BC484" s="4">
        <f t="shared" si="2826"/>
        <v>32.5</v>
      </c>
      <c r="BD484" s="4">
        <f t="shared" si="2826"/>
        <v>33</v>
      </c>
      <c r="BE484" s="4">
        <f t="shared" si="2826"/>
        <v>33.5</v>
      </c>
      <c r="BF484" s="4">
        <f t="shared" si="2826"/>
        <v>34</v>
      </c>
      <c r="BG484" s="4">
        <f t="shared" si="2826"/>
        <v>34.5</v>
      </c>
      <c r="BH484" s="4">
        <f t="shared" si="2826"/>
        <v>35</v>
      </c>
      <c r="BI484" s="4">
        <f t="shared" si="2826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27">C490+30</f>
        <v>291</v>
      </c>
      <c r="E490" s="4">
        <f t="shared" si="2827"/>
        <v>321</v>
      </c>
      <c r="F490" s="4">
        <f t="shared" si="2827"/>
        <v>351</v>
      </c>
      <c r="G490" s="4">
        <f t="shared" si="2827"/>
        <v>381</v>
      </c>
      <c r="H490" s="4">
        <f>G490+31</f>
        <v>412</v>
      </c>
      <c r="I490" s="4">
        <f t="shared" si="2827"/>
        <v>442</v>
      </c>
      <c r="J490" s="15">
        <f t="shared" si="2827"/>
        <v>472</v>
      </c>
      <c r="K490">
        <f t="shared" si="2827"/>
        <v>502</v>
      </c>
      <c r="L490" s="4">
        <f t="shared" si="2827"/>
        <v>532</v>
      </c>
      <c r="M490" s="4">
        <f t="shared" si="2827"/>
        <v>562</v>
      </c>
      <c r="N490" s="4">
        <f t="shared" si="2827"/>
        <v>592</v>
      </c>
      <c r="O490" s="4">
        <f t="shared" ref="O490:AO490" si="2828">N490+31</f>
        <v>623</v>
      </c>
      <c r="P490" s="4">
        <f t="shared" si="2827"/>
        <v>653</v>
      </c>
      <c r="Q490" s="4">
        <f t="shared" si="2827"/>
        <v>683</v>
      </c>
      <c r="R490" s="15">
        <f t="shared" si="2827"/>
        <v>713</v>
      </c>
      <c r="S490" s="4">
        <f t="shared" si="2827"/>
        <v>743</v>
      </c>
      <c r="T490" s="4">
        <f t="shared" si="2827"/>
        <v>773</v>
      </c>
      <c r="U490">
        <f>T490+31</f>
        <v>804</v>
      </c>
      <c r="V490" s="4">
        <f t="shared" si="2827"/>
        <v>834</v>
      </c>
      <c r="W490" s="4">
        <f t="shared" si="2827"/>
        <v>864</v>
      </c>
      <c r="X490" s="15">
        <f t="shared" si="2827"/>
        <v>894</v>
      </c>
      <c r="Y490" s="4">
        <f t="shared" si="2827"/>
        <v>924</v>
      </c>
      <c r="Z490" s="4">
        <f t="shared" si="2827"/>
        <v>954</v>
      </c>
      <c r="AA490" s="4">
        <f t="shared" si="2827"/>
        <v>984</v>
      </c>
      <c r="AB490" s="4">
        <f t="shared" si="2828"/>
        <v>1015</v>
      </c>
      <c r="AC490" s="4">
        <f t="shared" si="2827"/>
        <v>1045</v>
      </c>
      <c r="AD490" s="15">
        <f t="shared" si="2827"/>
        <v>1075</v>
      </c>
      <c r="AE490">
        <f t="shared" si="2827"/>
        <v>1105</v>
      </c>
      <c r="AF490" s="4">
        <f t="shared" si="2827"/>
        <v>1135</v>
      </c>
      <c r="AG490" s="4">
        <f t="shared" si="2827"/>
        <v>1165</v>
      </c>
      <c r="AH490" s="4">
        <f t="shared" ref="AH490" si="2829">AG490+31</f>
        <v>1196</v>
      </c>
      <c r="AI490" s="4">
        <f t="shared" si="2827"/>
        <v>1226</v>
      </c>
      <c r="AJ490" s="4">
        <f t="shared" si="2827"/>
        <v>1256</v>
      </c>
      <c r="AK490" s="4">
        <f t="shared" si="2827"/>
        <v>1286</v>
      </c>
      <c r="AL490" s="4">
        <f t="shared" si="2827"/>
        <v>1316</v>
      </c>
      <c r="AM490" s="4">
        <f t="shared" si="2827"/>
        <v>1346</v>
      </c>
      <c r="AN490" s="4">
        <f t="shared" si="2827"/>
        <v>1376</v>
      </c>
      <c r="AO490">
        <f t="shared" si="2828"/>
        <v>1407</v>
      </c>
      <c r="AP490" s="4">
        <f t="shared" si="2827"/>
        <v>1437</v>
      </c>
      <c r="AQ490" s="4">
        <f t="shared" si="2827"/>
        <v>1467</v>
      </c>
      <c r="AR490" s="4">
        <f t="shared" si="2827"/>
        <v>1497</v>
      </c>
      <c r="AS490" s="4">
        <f t="shared" si="2827"/>
        <v>1527</v>
      </c>
      <c r="AT490" s="4">
        <f t="shared" si="2827"/>
        <v>1557</v>
      </c>
      <c r="AU490" s="4">
        <f>AT490+30</f>
        <v>1587</v>
      </c>
      <c r="AV490" s="4">
        <f>AU490+31</f>
        <v>1618</v>
      </c>
      <c r="AW490" s="4">
        <f t="shared" si="2827"/>
        <v>1648</v>
      </c>
      <c r="AX490" s="4">
        <f t="shared" si="2827"/>
        <v>1678</v>
      </c>
      <c r="AY490">
        <f t="shared" si="2827"/>
        <v>1708</v>
      </c>
      <c r="AZ490" s="4">
        <f t="shared" si="2827"/>
        <v>1738</v>
      </c>
      <c r="BA490" s="4">
        <f t="shared" si="2827"/>
        <v>1768</v>
      </c>
      <c r="BB490" s="4">
        <f t="shared" si="2827"/>
        <v>1798</v>
      </c>
      <c r="BC490" s="4">
        <f>BB490+31</f>
        <v>1829</v>
      </c>
      <c r="BD490" s="4">
        <f t="shared" si="2827"/>
        <v>1859</v>
      </c>
      <c r="BE490" s="4">
        <f t="shared" si="2827"/>
        <v>1889</v>
      </c>
      <c r="BF490" s="4">
        <f t="shared" si="2827"/>
        <v>1919</v>
      </c>
      <c r="BG490" s="4">
        <f t="shared" si="2827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30">C491+58</f>
        <v>562</v>
      </c>
      <c r="E491" s="4">
        <f t="shared" si="2830"/>
        <v>620</v>
      </c>
      <c r="F491" s="4">
        <f>E491+59</f>
        <v>679</v>
      </c>
      <c r="G491" s="4">
        <f t="shared" si="2830"/>
        <v>737</v>
      </c>
      <c r="H491" s="4">
        <f t="shared" si="2830"/>
        <v>795</v>
      </c>
      <c r="I491" s="4">
        <f t="shared" si="2830"/>
        <v>853</v>
      </c>
      <c r="J491" s="15">
        <f t="shared" si="2830"/>
        <v>911</v>
      </c>
      <c r="K491">
        <f>J491+59</f>
        <v>970</v>
      </c>
      <c r="L491" s="4">
        <f t="shared" si="2830"/>
        <v>1028</v>
      </c>
      <c r="M491" s="4">
        <f t="shared" si="2830"/>
        <v>1086</v>
      </c>
      <c r="N491" s="4">
        <f t="shared" si="2830"/>
        <v>1144</v>
      </c>
      <c r="O491" s="4">
        <f t="shared" si="2830"/>
        <v>1202</v>
      </c>
      <c r="P491" s="4">
        <f t="shared" ref="P491" si="2831">O491+59</f>
        <v>1261</v>
      </c>
      <c r="Q491" s="4">
        <f t="shared" si="2830"/>
        <v>1319</v>
      </c>
      <c r="R491" s="15">
        <f t="shared" si="2830"/>
        <v>1377</v>
      </c>
      <c r="S491" s="4">
        <f t="shared" si="2830"/>
        <v>1435</v>
      </c>
      <c r="T491" s="4">
        <f t="shared" si="2830"/>
        <v>1493</v>
      </c>
      <c r="U491">
        <f t="shared" ref="U491" si="2832">T491+59</f>
        <v>1552</v>
      </c>
      <c r="V491" s="4">
        <f t="shared" si="2830"/>
        <v>1610</v>
      </c>
      <c r="W491" s="4">
        <f t="shared" si="2830"/>
        <v>1668</v>
      </c>
      <c r="X491" s="15">
        <f t="shared" si="2830"/>
        <v>1726</v>
      </c>
      <c r="Y491" s="4">
        <f t="shared" si="2830"/>
        <v>1784</v>
      </c>
      <c r="Z491" s="4">
        <f t="shared" ref="Z491" si="2833">Y491+59</f>
        <v>1843</v>
      </c>
      <c r="AA491" s="4">
        <f t="shared" si="2830"/>
        <v>1901</v>
      </c>
      <c r="AB491" s="4">
        <f t="shared" si="2830"/>
        <v>1959</v>
      </c>
      <c r="AC491" s="4">
        <f t="shared" si="2830"/>
        <v>2017</v>
      </c>
      <c r="AD491" s="15">
        <f t="shared" si="2830"/>
        <v>2075</v>
      </c>
      <c r="AE491">
        <f t="shared" ref="AE491" si="2834">AD491+59</f>
        <v>2134</v>
      </c>
      <c r="AF491" s="4">
        <f t="shared" si="2830"/>
        <v>2192</v>
      </c>
      <c r="AG491" s="4">
        <f t="shared" si="2830"/>
        <v>2250</v>
      </c>
      <c r="AH491" s="4">
        <f t="shared" si="2830"/>
        <v>2308</v>
      </c>
      <c r="AI491" s="4">
        <f t="shared" si="2830"/>
        <v>2366</v>
      </c>
      <c r="AJ491" s="4">
        <f t="shared" ref="AJ491" si="2835">AI491+59</f>
        <v>2425</v>
      </c>
      <c r="AK491" s="4">
        <f t="shared" si="2830"/>
        <v>2483</v>
      </c>
      <c r="AL491" s="4">
        <f t="shared" si="2830"/>
        <v>2541</v>
      </c>
      <c r="AM491" s="4">
        <f t="shared" si="2830"/>
        <v>2599</v>
      </c>
      <c r="AN491" s="4">
        <f t="shared" si="2830"/>
        <v>2657</v>
      </c>
      <c r="AO491">
        <f t="shared" ref="AO491" si="2836">AN491+59</f>
        <v>2716</v>
      </c>
      <c r="AP491" s="4">
        <f t="shared" si="2830"/>
        <v>2774</v>
      </c>
      <c r="AQ491" s="4">
        <f t="shared" si="2830"/>
        <v>2832</v>
      </c>
      <c r="AR491" s="4">
        <f t="shared" si="2830"/>
        <v>2890</v>
      </c>
      <c r="AS491" s="4">
        <f t="shared" si="2830"/>
        <v>2948</v>
      </c>
      <c r="AT491" s="4">
        <f t="shared" ref="AT491" si="2837">AS491+59</f>
        <v>3007</v>
      </c>
      <c r="AU491" s="4">
        <f t="shared" si="2830"/>
        <v>3065</v>
      </c>
      <c r="AV491" s="4">
        <f t="shared" si="2830"/>
        <v>3123</v>
      </c>
      <c r="AW491" s="4">
        <f t="shared" si="2830"/>
        <v>3181</v>
      </c>
      <c r="AX491" s="4">
        <f t="shared" si="2830"/>
        <v>3239</v>
      </c>
      <c r="AY491">
        <f t="shared" ref="AY491" si="2838">AX491+59</f>
        <v>3298</v>
      </c>
      <c r="AZ491" s="4">
        <f t="shared" si="2830"/>
        <v>3356</v>
      </c>
      <c r="BA491" s="4">
        <f t="shared" si="2830"/>
        <v>3414</v>
      </c>
      <c r="BB491" s="4">
        <f t="shared" si="2830"/>
        <v>3472</v>
      </c>
      <c r="BC491" s="4">
        <f t="shared" si="2830"/>
        <v>3530</v>
      </c>
      <c r="BD491" s="4">
        <f t="shared" ref="BD491" si="2839">BC491+59</f>
        <v>3589</v>
      </c>
      <c r="BE491" s="4">
        <f t="shared" si="2830"/>
        <v>3647</v>
      </c>
      <c r="BF491" s="4">
        <f t="shared" si="2830"/>
        <v>3705</v>
      </c>
      <c r="BG491" s="4">
        <f t="shared" si="2830"/>
        <v>3763</v>
      </c>
      <c r="BH491" s="4">
        <f t="shared" si="2830"/>
        <v>3821</v>
      </c>
      <c r="BI491">
        <f t="shared" ref="BI491" si="2840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41">D492+96</f>
        <v>1019</v>
      </c>
      <c r="F492" s="4">
        <f t="shared" ref="F492" si="2842">E492+95</f>
        <v>1114</v>
      </c>
      <c r="G492" s="4">
        <f t="shared" si="2841"/>
        <v>1210</v>
      </c>
      <c r="H492" s="4">
        <f t="shared" ref="H492" si="2843">G492+95</f>
        <v>1305</v>
      </c>
      <c r="I492" s="4">
        <f t="shared" si="2841"/>
        <v>1401</v>
      </c>
      <c r="J492" s="15">
        <f t="shared" ref="J492" si="2844">I492+95</f>
        <v>1496</v>
      </c>
      <c r="K492">
        <f t="shared" si="2841"/>
        <v>1592</v>
      </c>
      <c r="L492" s="4">
        <f t="shared" ref="L492" si="2845">K492+95</f>
        <v>1687</v>
      </c>
      <c r="M492" s="4">
        <f t="shared" si="2841"/>
        <v>1783</v>
      </c>
      <c r="N492" s="4">
        <f t="shared" ref="N492" si="2846">M492+95</f>
        <v>1878</v>
      </c>
      <c r="O492" s="4">
        <f t="shared" si="2841"/>
        <v>1974</v>
      </c>
      <c r="P492" s="4">
        <f t="shared" ref="P492" si="2847">O492+95</f>
        <v>2069</v>
      </c>
      <c r="Q492" s="4">
        <f t="shared" si="2841"/>
        <v>2165</v>
      </c>
      <c r="R492" s="15">
        <f t="shared" ref="R492" si="2848">Q492+95</f>
        <v>2260</v>
      </c>
      <c r="S492" s="4">
        <f t="shared" si="2841"/>
        <v>2356</v>
      </c>
      <c r="T492" s="4">
        <f>S492+96</f>
        <v>2452</v>
      </c>
      <c r="U492">
        <f t="shared" si="2841"/>
        <v>2548</v>
      </c>
      <c r="V492" s="4">
        <f t="shared" ref="V492" si="2849">U492+95</f>
        <v>2643</v>
      </c>
      <c r="W492" s="4">
        <f t="shared" si="2841"/>
        <v>2739</v>
      </c>
      <c r="X492" s="15">
        <f t="shared" ref="X492" si="2850">W492+95</f>
        <v>2834</v>
      </c>
      <c r="Y492" s="4">
        <f t="shared" si="2841"/>
        <v>2930</v>
      </c>
      <c r="Z492" s="4">
        <f t="shared" ref="Z492" si="2851">Y492+95</f>
        <v>3025</v>
      </c>
      <c r="AA492" s="4">
        <f t="shared" si="2841"/>
        <v>3121</v>
      </c>
      <c r="AB492" s="4">
        <f t="shared" ref="AB492" si="2852">AA492+95</f>
        <v>3216</v>
      </c>
      <c r="AC492" s="4">
        <f t="shared" si="2841"/>
        <v>3312</v>
      </c>
      <c r="AD492" s="15">
        <f t="shared" ref="AD492" si="2853">AC492+95</f>
        <v>3407</v>
      </c>
      <c r="AE492">
        <f t="shared" si="2841"/>
        <v>3503</v>
      </c>
      <c r="AF492" s="4">
        <f t="shared" ref="AF492" si="2854">AE492+95</f>
        <v>3598</v>
      </c>
      <c r="AG492" s="4">
        <f t="shared" si="2841"/>
        <v>3694</v>
      </c>
      <c r="AH492" s="4">
        <f t="shared" ref="AH492" si="2855">AG492+95</f>
        <v>3789</v>
      </c>
      <c r="AI492" s="4">
        <f t="shared" si="2841"/>
        <v>3885</v>
      </c>
      <c r="AJ492" s="4">
        <f t="shared" ref="AJ492" si="2856">AI492+95</f>
        <v>3980</v>
      </c>
      <c r="AK492" s="4">
        <f t="shared" si="2841"/>
        <v>4076</v>
      </c>
      <c r="AL492" s="4">
        <f t="shared" ref="AL492" si="2857">AK492+95</f>
        <v>4171</v>
      </c>
      <c r="AM492" s="4">
        <f t="shared" si="2841"/>
        <v>4267</v>
      </c>
      <c r="AN492" s="4">
        <f>AM492+96</f>
        <v>4363</v>
      </c>
      <c r="AO492">
        <f t="shared" si="2841"/>
        <v>4459</v>
      </c>
      <c r="AP492" s="4">
        <f t="shared" ref="AP492" si="2858">AO492+95</f>
        <v>4554</v>
      </c>
      <c r="AQ492" s="4">
        <f t="shared" si="2841"/>
        <v>4650</v>
      </c>
      <c r="AR492" s="4">
        <f t="shared" ref="AR492" si="2859">AQ492+95</f>
        <v>4745</v>
      </c>
      <c r="AS492" s="4">
        <f t="shared" si="2841"/>
        <v>4841</v>
      </c>
      <c r="AT492" s="4">
        <f t="shared" ref="AT492" si="2860">AS492+95</f>
        <v>4936</v>
      </c>
      <c r="AU492" s="4">
        <f t="shared" si="2841"/>
        <v>5032</v>
      </c>
      <c r="AV492" s="4">
        <f t="shared" ref="AV492" si="2861">AU492+95</f>
        <v>5127</v>
      </c>
      <c r="AW492" s="4">
        <f t="shared" si="2841"/>
        <v>5223</v>
      </c>
      <c r="AX492" s="4">
        <f t="shared" ref="AX492" si="2862">AW492+95</f>
        <v>5318</v>
      </c>
      <c r="AY492">
        <f t="shared" si="2841"/>
        <v>5414</v>
      </c>
      <c r="AZ492" s="4">
        <f t="shared" ref="AZ492" si="2863">AY492+95</f>
        <v>5509</v>
      </c>
      <c r="BA492" s="4">
        <f t="shared" si="2841"/>
        <v>5605</v>
      </c>
      <c r="BB492" s="4">
        <f t="shared" ref="BB492" si="2864">BA492+95</f>
        <v>5700</v>
      </c>
      <c r="BC492" s="4">
        <f t="shared" si="2841"/>
        <v>5796</v>
      </c>
      <c r="BD492" s="4">
        <f t="shared" ref="BD492" si="2865">BC492+95</f>
        <v>5891</v>
      </c>
      <c r="BE492" s="4">
        <f t="shared" si="2841"/>
        <v>5987</v>
      </c>
      <c r="BF492" s="4">
        <f t="shared" ref="BF492" si="2866">BE492+95</f>
        <v>6082</v>
      </c>
      <c r="BG492" s="4">
        <f t="shared" si="2841"/>
        <v>6178</v>
      </c>
      <c r="BH492" s="4">
        <f>BG492+96</f>
        <v>6274</v>
      </c>
      <c r="BI492">
        <f t="shared" si="2841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67">C494+1</f>
        <v>10</v>
      </c>
      <c r="E494" s="4">
        <f t="shared" si="2867"/>
        <v>11</v>
      </c>
      <c r="F494" s="4">
        <f t="shared" si="2867"/>
        <v>12</v>
      </c>
      <c r="G494" s="4">
        <f t="shared" si="2867"/>
        <v>13</v>
      </c>
      <c r="H494" s="4">
        <f t="shared" si="2867"/>
        <v>14</v>
      </c>
      <c r="I494" s="4">
        <f t="shared" si="2867"/>
        <v>15</v>
      </c>
      <c r="J494" s="4">
        <f t="shared" si="2867"/>
        <v>16</v>
      </c>
      <c r="K494" s="4">
        <f t="shared" si="2867"/>
        <v>17</v>
      </c>
      <c r="L494" s="4">
        <f t="shared" si="2867"/>
        <v>18</v>
      </c>
      <c r="M494" s="4">
        <f t="shared" si="2867"/>
        <v>19</v>
      </c>
      <c r="N494" s="4">
        <f t="shared" si="2867"/>
        <v>20</v>
      </c>
      <c r="O494" s="4">
        <f t="shared" si="2867"/>
        <v>21</v>
      </c>
      <c r="P494" s="4">
        <f t="shared" si="2867"/>
        <v>22</v>
      </c>
      <c r="Q494" s="4">
        <f t="shared" si="2867"/>
        <v>23</v>
      </c>
      <c r="R494" s="4">
        <f t="shared" si="2867"/>
        <v>24</v>
      </c>
      <c r="S494" s="4">
        <f t="shared" si="2867"/>
        <v>25</v>
      </c>
      <c r="T494" s="4">
        <f t="shared" si="2867"/>
        <v>26</v>
      </c>
      <c r="U494" s="4">
        <f t="shared" si="2867"/>
        <v>27</v>
      </c>
      <c r="V494" s="4">
        <f t="shared" si="2867"/>
        <v>28</v>
      </c>
      <c r="W494" s="4">
        <f t="shared" si="2867"/>
        <v>29</v>
      </c>
      <c r="X494" s="4">
        <f t="shared" si="2867"/>
        <v>30</v>
      </c>
      <c r="Y494" s="4">
        <f t="shared" si="2867"/>
        <v>31</v>
      </c>
      <c r="Z494" s="4">
        <f t="shared" si="2867"/>
        <v>32</v>
      </c>
      <c r="AA494" s="4">
        <f t="shared" si="2867"/>
        <v>33</v>
      </c>
      <c r="AB494" s="4">
        <f t="shared" si="2867"/>
        <v>34</v>
      </c>
      <c r="AC494" s="4">
        <f t="shared" si="2867"/>
        <v>35</v>
      </c>
      <c r="AD494" s="4">
        <f t="shared" si="2867"/>
        <v>36</v>
      </c>
      <c r="AE494" s="4">
        <f t="shared" si="2867"/>
        <v>37</v>
      </c>
      <c r="AF494" s="4">
        <f t="shared" si="2867"/>
        <v>38</v>
      </c>
      <c r="AG494" s="4">
        <f t="shared" si="2867"/>
        <v>39</v>
      </c>
      <c r="AH494" s="4">
        <f t="shared" si="2867"/>
        <v>40</v>
      </c>
      <c r="AI494" s="4">
        <f t="shared" si="2867"/>
        <v>41</v>
      </c>
      <c r="AJ494" s="4">
        <f t="shared" si="2867"/>
        <v>42</v>
      </c>
      <c r="AK494" s="4">
        <f t="shared" si="2867"/>
        <v>43</v>
      </c>
      <c r="AL494" s="4">
        <f t="shared" si="2867"/>
        <v>44</v>
      </c>
      <c r="AM494" s="4">
        <f t="shared" si="2867"/>
        <v>45</v>
      </c>
      <c r="AN494" s="4">
        <f t="shared" si="2867"/>
        <v>46</v>
      </c>
      <c r="AO494" s="4">
        <f t="shared" si="2867"/>
        <v>47</v>
      </c>
      <c r="AP494" s="4">
        <f t="shared" si="2867"/>
        <v>48</v>
      </c>
      <c r="AQ494" s="4">
        <f t="shared" si="2867"/>
        <v>49</v>
      </c>
      <c r="AR494" s="4">
        <f t="shared" si="2867"/>
        <v>50</v>
      </c>
      <c r="AS494" s="4">
        <f t="shared" si="2867"/>
        <v>51</v>
      </c>
      <c r="AT494" s="4">
        <f t="shared" si="2867"/>
        <v>52</v>
      </c>
      <c r="AU494" s="4">
        <f t="shared" si="2867"/>
        <v>53</v>
      </c>
      <c r="AV494" s="4">
        <f t="shared" si="2867"/>
        <v>54</v>
      </c>
      <c r="AW494" s="4">
        <f t="shared" si="2867"/>
        <v>55</v>
      </c>
      <c r="AX494" s="4">
        <f t="shared" si="2867"/>
        <v>56</v>
      </c>
      <c r="AY494" s="4">
        <f t="shared" si="2867"/>
        <v>57</v>
      </c>
      <c r="AZ494" s="4">
        <f t="shared" si="2867"/>
        <v>58</v>
      </c>
      <c r="BA494" s="4">
        <f t="shared" si="2867"/>
        <v>59</v>
      </c>
      <c r="BB494" s="4">
        <f t="shared" si="2867"/>
        <v>60</v>
      </c>
      <c r="BC494" s="4">
        <f t="shared" si="2867"/>
        <v>61</v>
      </c>
      <c r="BD494" s="4">
        <f t="shared" si="2867"/>
        <v>62</v>
      </c>
      <c r="BE494" s="4">
        <f t="shared" si="2867"/>
        <v>63</v>
      </c>
      <c r="BF494" s="4">
        <f t="shared" si="2867"/>
        <v>64</v>
      </c>
      <c r="BG494" s="4">
        <f t="shared" si="2867"/>
        <v>65</v>
      </c>
      <c r="BH494" s="4">
        <f t="shared" si="2867"/>
        <v>66</v>
      </c>
      <c r="BI494" s="4">
        <f t="shared" si="2867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68">C496+20</f>
        <v>67</v>
      </c>
      <c r="E496" s="4">
        <f t="shared" si="2868"/>
        <v>87</v>
      </c>
      <c r="F496" s="4">
        <f>E496+21</f>
        <v>108</v>
      </c>
      <c r="G496" s="4">
        <f t="shared" si="2868"/>
        <v>128</v>
      </c>
      <c r="H496" s="4">
        <f t="shared" si="2868"/>
        <v>148</v>
      </c>
      <c r="I496" s="4">
        <f t="shared" si="2868"/>
        <v>168</v>
      </c>
      <c r="J496" s="15">
        <f>I496+21</f>
        <v>189</v>
      </c>
      <c r="K496">
        <f t="shared" si="2868"/>
        <v>209</v>
      </c>
      <c r="L496" s="4">
        <f t="shared" si="2868"/>
        <v>229</v>
      </c>
      <c r="M496" s="4">
        <f t="shared" si="2868"/>
        <v>249</v>
      </c>
      <c r="N496" s="4">
        <f t="shared" ref="N496:N497" si="2869">M496+21</f>
        <v>270</v>
      </c>
      <c r="O496" s="4">
        <f t="shared" si="2868"/>
        <v>290</v>
      </c>
      <c r="P496" s="4">
        <f t="shared" si="2868"/>
        <v>310</v>
      </c>
      <c r="Q496" s="4">
        <f t="shared" si="2868"/>
        <v>330</v>
      </c>
      <c r="R496" s="15">
        <f t="shared" ref="R496:R497" si="2870">Q496+21</f>
        <v>351</v>
      </c>
      <c r="S496" s="4">
        <f t="shared" si="2868"/>
        <v>371</v>
      </c>
      <c r="T496" s="4">
        <f t="shared" si="2868"/>
        <v>391</v>
      </c>
      <c r="U496">
        <f t="shared" si="2868"/>
        <v>411</v>
      </c>
      <c r="V496" s="4">
        <f t="shared" ref="V496:V497" si="2871">U496+21</f>
        <v>432</v>
      </c>
      <c r="W496" s="4">
        <f t="shared" si="2868"/>
        <v>452</v>
      </c>
      <c r="X496" s="15">
        <f t="shared" si="2868"/>
        <v>472</v>
      </c>
      <c r="Y496" s="4">
        <f t="shared" si="2868"/>
        <v>492</v>
      </c>
      <c r="Z496" s="4">
        <f t="shared" ref="Z496:Z497" si="2872">Y496+21</f>
        <v>513</v>
      </c>
      <c r="AA496" s="4">
        <f t="shared" si="2868"/>
        <v>533</v>
      </c>
      <c r="AB496" s="4">
        <f t="shared" si="2868"/>
        <v>553</v>
      </c>
      <c r="AC496" s="4">
        <f t="shared" si="2868"/>
        <v>573</v>
      </c>
      <c r="AD496" s="15">
        <f t="shared" ref="AD496:AD497" si="2873">AC496+21</f>
        <v>594</v>
      </c>
      <c r="AE496">
        <f t="shared" si="2868"/>
        <v>614</v>
      </c>
      <c r="AF496" s="4">
        <f t="shared" si="2868"/>
        <v>634</v>
      </c>
      <c r="AG496" s="4">
        <f t="shared" si="2868"/>
        <v>654</v>
      </c>
      <c r="AH496" s="4">
        <f t="shared" ref="AH496:AH497" si="2874">AG496+21</f>
        <v>675</v>
      </c>
      <c r="AI496" s="4">
        <f t="shared" si="2868"/>
        <v>695</v>
      </c>
      <c r="AJ496" s="4">
        <f t="shared" si="2868"/>
        <v>715</v>
      </c>
      <c r="AK496" s="4">
        <f t="shared" si="2868"/>
        <v>735</v>
      </c>
      <c r="AL496" s="4">
        <f t="shared" ref="AL496:AL497" si="2875">AK496+21</f>
        <v>756</v>
      </c>
      <c r="AM496" s="4">
        <f t="shared" si="2868"/>
        <v>776</v>
      </c>
      <c r="AN496" s="4">
        <f t="shared" si="2868"/>
        <v>796</v>
      </c>
      <c r="AO496">
        <f t="shared" si="2868"/>
        <v>816</v>
      </c>
      <c r="AP496" s="4">
        <f t="shared" ref="AP496:AP497" si="2876">AO496+21</f>
        <v>837</v>
      </c>
      <c r="AQ496" s="4">
        <f t="shared" si="2868"/>
        <v>857</v>
      </c>
      <c r="AR496" s="4">
        <f t="shared" si="2868"/>
        <v>877</v>
      </c>
      <c r="AS496" s="4">
        <f t="shared" si="2868"/>
        <v>897</v>
      </c>
      <c r="AT496" s="4">
        <f t="shared" ref="AT496:AT497" si="2877">AS496+21</f>
        <v>918</v>
      </c>
      <c r="AU496" s="4">
        <f t="shared" si="2868"/>
        <v>938</v>
      </c>
      <c r="AV496" s="4">
        <f t="shared" si="2868"/>
        <v>958</v>
      </c>
      <c r="AW496" s="4">
        <f t="shared" si="2868"/>
        <v>978</v>
      </c>
      <c r="AX496" s="4">
        <f t="shared" ref="AX496:AX497" si="2878">AW496+21</f>
        <v>999</v>
      </c>
      <c r="AY496">
        <f t="shared" si="2868"/>
        <v>1019</v>
      </c>
      <c r="AZ496" s="4">
        <f t="shared" si="2868"/>
        <v>1039</v>
      </c>
      <c r="BA496" s="4">
        <f t="shared" si="2868"/>
        <v>1059</v>
      </c>
      <c r="BB496" s="4">
        <f t="shared" ref="BB496:BB497" si="2879">BA496+21</f>
        <v>1080</v>
      </c>
      <c r="BC496" s="4">
        <f t="shared" si="2868"/>
        <v>1100</v>
      </c>
      <c r="BD496" s="4">
        <f t="shared" si="2868"/>
        <v>1120</v>
      </c>
      <c r="BE496" s="4">
        <f t="shared" si="2868"/>
        <v>1140</v>
      </c>
      <c r="BF496" s="4">
        <f t="shared" ref="BF496:BF497" si="2880">BE496+21</f>
        <v>1161</v>
      </c>
      <c r="BG496" s="4">
        <f t="shared" si="2868"/>
        <v>1181</v>
      </c>
      <c r="BH496" s="4">
        <f t="shared" si="2868"/>
        <v>1201</v>
      </c>
      <c r="BI496">
        <f t="shared" si="2868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68"/>
        <v>67</v>
      </c>
      <c r="E497" s="4">
        <f t="shared" si="2868"/>
        <v>87</v>
      </c>
      <c r="F497" s="4">
        <f>E497+21</f>
        <v>108</v>
      </c>
      <c r="G497" s="4">
        <f t="shared" si="2868"/>
        <v>128</v>
      </c>
      <c r="H497" s="4">
        <f t="shared" si="2868"/>
        <v>148</v>
      </c>
      <c r="I497" s="4">
        <f t="shared" si="2868"/>
        <v>168</v>
      </c>
      <c r="J497" s="15">
        <f>I497+21</f>
        <v>189</v>
      </c>
      <c r="K497">
        <f t="shared" si="2868"/>
        <v>209</v>
      </c>
      <c r="L497" s="4">
        <f t="shared" si="2868"/>
        <v>229</v>
      </c>
      <c r="M497" s="4">
        <f t="shared" si="2868"/>
        <v>249</v>
      </c>
      <c r="N497" s="4">
        <f t="shared" si="2869"/>
        <v>270</v>
      </c>
      <c r="O497" s="4">
        <f t="shared" si="2868"/>
        <v>290</v>
      </c>
      <c r="P497" s="4">
        <f t="shared" si="2868"/>
        <v>310</v>
      </c>
      <c r="Q497" s="4">
        <f t="shared" si="2868"/>
        <v>330</v>
      </c>
      <c r="R497" s="15">
        <f t="shared" si="2870"/>
        <v>351</v>
      </c>
      <c r="S497" s="4">
        <f t="shared" si="2868"/>
        <v>371</v>
      </c>
      <c r="T497" s="4">
        <f t="shared" si="2868"/>
        <v>391</v>
      </c>
      <c r="U497">
        <f t="shared" si="2868"/>
        <v>411</v>
      </c>
      <c r="V497" s="4">
        <f t="shared" si="2871"/>
        <v>432</v>
      </c>
      <c r="W497" s="4">
        <f t="shared" si="2868"/>
        <v>452</v>
      </c>
      <c r="X497" s="15">
        <f t="shared" si="2868"/>
        <v>472</v>
      </c>
      <c r="Y497" s="4">
        <f t="shared" si="2868"/>
        <v>492</v>
      </c>
      <c r="Z497" s="4">
        <f t="shared" si="2872"/>
        <v>513</v>
      </c>
      <c r="AA497" s="4">
        <f t="shared" si="2868"/>
        <v>533</v>
      </c>
      <c r="AB497" s="4">
        <f t="shared" si="2868"/>
        <v>553</v>
      </c>
      <c r="AC497" s="4">
        <f t="shared" si="2868"/>
        <v>573</v>
      </c>
      <c r="AD497" s="15">
        <f t="shared" si="2873"/>
        <v>594</v>
      </c>
      <c r="AE497">
        <f t="shared" si="2868"/>
        <v>614</v>
      </c>
      <c r="AF497" s="4">
        <f t="shared" si="2868"/>
        <v>634</v>
      </c>
      <c r="AG497" s="4">
        <f t="shared" si="2868"/>
        <v>654</v>
      </c>
      <c r="AH497" s="4">
        <f t="shared" si="2874"/>
        <v>675</v>
      </c>
      <c r="AI497" s="4">
        <f t="shared" si="2868"/>
        <v>695</v>
      </c>
      <c r="AJ497" s="4">
        <f t="shared" si="2868"/>
        <v>715</v>
      </c>
      <c r="AK497" s="4">
        <f t="shared" si="2868"/>
        <v>735</v>
      </c>
      <c r="AL497" s="4">
        <f t="shared" si="2875"/>
        <v>756</v>
      </c>
      <c r="AM497" s="4">
        <f t="shared" si="2868"/>
        <v>776</v>
      </c>
      <c r="AN497" s="4">
        <f t="shared" si="2868"/>
        <v>796</v>
      </c>
      <c r="AO497">
        <f t="shared" si="2868"/>
        <v>816</v>
      </c>
      <c r="AP497" s="4">
        <f t="shared" si="2876"/>
        <v>837</v>
      </c>
      <c r="AQ497" s="4">
        <f t="shared" si="2868"/>
        <v>857</v>
      </c>
      <c r="AR497" s="4">
        <f t="shared" si="2868"/>
        <v>877</v>
      </c>
      <c r="AS497" s="4">
        <f t="shared" si="2868"/>
        <v>897</v>
      </c>
      <c r="AT497" s="4">
        <f t="shared" si="2877"/>
        <v>918</v>
      </c>
      <c r="AU497" s="4">
        <f t="shared" si="2868"/>
        <v>938</v>
      </c>
      <c r="AV497" s="4">
        <f t="shared" si="2868"/>
        <v>958</v>
      </c>
      <c r="AW497" s="4">
        <f t="shared" si="2868"/>
        <v>978</v>
      </c>
      <c r="AX497" s="4">
        <f t="shared" si="2878"/>
        <v>999</v>
      </c>
      <c r="AY497">
        <f t="shared" si="2868"/>
        <v>1019</v>
      </c>
      <c r="AZ497" s="4">
        <f t="shared" si="2868"/>
        <v>1039</v>
      </c>
      <c r="BA497" s="4">
        <f t="shared" si="2868"/>
        <v>1059</v>
      </c>
      <c r="BB497" s="4">
        <f t="shared" si="2879"/>
        <v>1080</v>
      </c>
      <c r="BC497" s="4">
        <f t="shared" si="2868"/>
        <v>1100</v>
      </c>
      <c r="BD497" s="4">
        <f t="shared" si="2868"/>
        <v>1120</v>
      </c>
      <c r="BE497" s="4">
        <f t="shared" si="2868"/>
        <v>1140</v>
      </c>
      <c r="BF497" s="4">
        <f t="shared" si="2880"/>
        <v>1161</v>
      </c>
      <c r="BG497" s="4">
        <f t="shared" si="2868"/>
        <v>1181</v>
      </c>
      <c r="BH497" s="4">
        <f t="shared" si="2868"/>
        <v>1201</v>
      </c>
      <c r="BI497">
        <f t="shared" si="2868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81">C498+45</f>
        <v>150</v>
      </c>
      <c r="E498" s="4">
        <f t="shared" si="2881"/>
        <v>195</v>
      </c>
      <c r="F498" s="4">
        <f t="shared" si="2881"/>
        <v>240</v>
      </c>
      <c r="G498" s="4">
        <f t="shared" si="2881"/>
        <v>285</v>
      </c>
      <c r="H498" s="4">
        <f t="shared" si="2881"/>
        <v>330</v>
      </c>
      <c r="I498" s="4">
        <f t="shared" si="2881"/>
        <v>375</v>
      </c>
      <c r="J498" s="15">
        <f t="shared" si="2881"/>
        <v>420</v>
      </c>
      <c r="K498">
        <f t="shared" si="2881"/>
        <v>465</v>
      </c>
      <c r="L498" s="4">
        <f t="shared" si="2881"/>
        <v>510</v>
      </c>
      <c r="M498" s="4">
        <f t="shared" si="2881"/>
        <v>555</v>
      </c>
      <c r="N498" s="4">
        <f t="shared" si="2881"/>
        <v>600</v>
      </c>
      <c r="O498" s="4">
        <f t="shared" si="2881"/>
        <v>645</v>
      </c>
      <c r="P498" s="4">
        <f t="shared" si="2881"/>
        <v>690</v>
      </c>
      <c r="Q498" s="4">
        <f t="shared" si="2881"/>
        <v>735</v>
      </c>
      <c r="R498" s="15">
        <f t="shared" si="2881"/>
        <v>780</v>
      </c>
      <c r="S498" s="4">
        <f t="shared" si="2881"/>
        <v>825</v>
      </c>
      <c r="T498" s="4">
        <f t="shared" si="2881"/>
        <v>870</v>
      </c>
      <c r="U498">
        <f t="shared" si="2881"/>
        <v>915</v>
      </c>
      <c r="V498" s="4">
        <f t="shared" si="2881"/>
        <v>960</v>
      </c>
      <c r="W498" s="4">
        <f t="shared" si="2881"/>
        <v>1005</v>
      </c>
      <c r="X498" s="15">
        <f t="shared" si="2881"/>
        <v>1050</v>
      </c>
      <c r="Y498" s="4">
        <f t="shared" si="2881"/>
        <v>1095</v>
      </c>
      <c r="Z498" s="4">
        <f t="shared" si="2881"/>
        <v>1140</v>
      </c>
      <c r="AA498" s="4">
        <f t="shared" si="2881"/>
        <v>1185</v>
      </c>
      <c r="AB498" s="4">
        <f t="shared" si="2881"/>
        <v>1230</v>
      </c>
      <c r="AC498" s="4">
        <f t="shared" si="2881"/>
        <v>1275</v>
      </c>
      <c r="AD498" s="15">
        <f t="shared" si="2881"/>
        <v>1320</v>
      </c>
      <c r="AE498">
        <f t="shared" si="2881"/>
        <v>1365</v>
      </c>
      <c r="AF498" s="4">
        <f t="shared" si="2881"/>
        <v>1410</v>
      </c>
      <c r="AG498" s="4">
        <f t="shared" si="2881"/>
        <v>1455</v>
      </c>
      <c r="AH498" s="4">
        <f t="shared" si="2881"/>
        <v>1500</v>
      </c>
      <c r="AI498" s="4">
        <f t="shared" si="2881"/>
        <v>1545</v>
      </c>
      <c r="AJ498" s="4">
        <f t="shared" si="2881"/>
        <v>1590</v>
      </c>
      <c r="AK498" s="4">
        <f t="shared" si="2881"/>
        <v>1635</v>
      </c>
      <c r="AL498" s="4">
        <f t="shared" si="2881"/>
        <v>1680</v>
      </c>
      <c r="AM498" s="4">
        <f t="shared" si="2881"/>
        <v>1725</v>
      </c>
      <c r="AN498" s="4">
        <f t="shared" si="2881"/>
        <v>1770</v>
      </c>
      <c r="AO498">
        <f t="shared" si="2881"/>
        <v>1815</v>
      </c>
      <c r="AP498" s="4">
        <f t="shared" si="2881"/>
        <v>1860</v>
      </c>
      <c r="AQ498" s="4">
        <f t="shared" si="2881"/>
        <v>1905</v>
      </c>
      <c r="AR498" s="4">
        <f t="shared" si="2881"/>
        <v>1950</v>
      </c>
      <c r="AS498" s="4">
        <f t="shared" si="2881"/>
        <v>1995</v>
      </c>
      <c r="AT498" s="4">
        <f t="shared" si="2881"/>
        <v>2040</v>
      </c>
      <c r="AU498" s="4">
        <f t="shared" si="2881"/>
        <v>2085</v>
      </c>
      <c r="AV498" s="4">
        <f t="shared" si="2881"/>
        <v>2130</v>
      </c>
      <c r="AW498" s="4">
        <f t="shared" si="2881"/>
        <v>2175</v>
      </c>
      <c r="AX498" s="4">
        <f t="shared" si="2881"/>
        <v>2220</v>
      </c>
      <c r="AY498">
        <f t="shared" si="2881"/>
        <v>2265</v>
      </c>
      <c r="AZ498" s="4">
        <f t="shared" si="2881"/>
        <v>2310</v>
      </c>
      <c r="BA498" s="4">
        <f t="shared" si="2881"/>
        <v>2355</v>
      </c>
      <c r="BB498" s="4">
        <f t="shared" si="2881"/>
        <v>2400</v>
      </c>
      <c r="BC498" s="4">
        <f t="shared" si="2881"/>
        <v>2445</v>
      </c>
      <c r="BD498" s="4">
        <f t="shared" si="2881"/>
        <v>2490</v>
      </c>
      <c r="BE498" s="4">
        <f t="shared" si="2881"/>
        <v>2535</v>
      </c>
      <c r="BF498" s="4">
        <f t="shared" si="2881"/>
        <v>2580</v>
      </c>
      <c r="BG498" s="4">
        <f t="shared" si="2881"/>
        <v>2625</v>
      </c>
      <c r="BH498" s="4">
        <f t="shared" si="2881"/>
        <v>2670</v>
      </c>
      <c r="BI498">
        <f t="shared" si="2881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82">C501+36</f>
        <v>120</v>
      </c>
      <c r="E501" s="4">
        <f t="shared" si="2882"/>
        <v>156</v>
      </c>
      <c r="F501" s="4">
        <f t="shared" si="2882"/>
        <v>192</v>
      </c>
      <c r="G501" s="4">
        <f t="shared" si="2882"/>
        <v>228</v>
      </c>
      <c r="H501" s="4">
        <f t="shared" si="2882"/>
        <v>264</v>
      </c>
      <c r="I501" s="4">
        <f t="shared" si="2882"/>
        <v>300</v>
      </c>
      <c r="J501" s="15">
        <f t="shared" si="2882"/>
        <v>336</v>
      </c>
      <c r="K501">
        <f t="shared" si="2882"/>
        <v>372</v>
      </c>
      <c r="L501" s="4">
        <f t="shared" si="2882"/>
        <v>408</v>
      </c>
      <c r="M501" s="4">
        <f t="shared" si="2882"/>
        <v>444</v>
      </c>
      <c r="N501" s="4">
        <f t="shared" si="2882"/>
        <v>480</v>
      </c>
      <c r="O501" s="4">
        <f t="shared" si="2882"/>
        <v>516</v>
      </c>
      <c r="P501" s="4">
        <f t="shared" si="2882"/>
        <v>552</v>
      </c>
      <c r="Q501" s="4">
        <f t="shared" si="2882"/>
        <v>588</v>
      </c>
      <c r="R501" s="15">
        <f t="shared" si="2882"/>
        <v>624</v>
      </c>
      <c r="S501" s="4">
        <f t="shared" si="2882"/>
        <v>660</v>
      </c>
      <c r="T501" s="4">
        <f t="shared" si="2882"/>
        <v>696</v>
      </c>
      <c r="U501">
        <f t="shared" si="2882"/>
        <v>732</v>
      </c>
      <c r="V501" s="4">
        <f t="shared" si="2882"/>
        <v>768</v>
      </c>
      <c r="W501" s="4">
        <f t="shared" si="2882"/>
        <v>804</v>
      </c>
      <c r="X501" s="15">
        <f t="shared" si="2882"/>
        <v>840</v>
      </c>
      <c r="Y501" s="4">
        <f t="shared" si="2882"/>
        <v>876</v>
      </c>
      <c r="Z501" s="4">
        <f t="shared" si="2882"/>
        <v>912</v>
      </c>
      <c r="AA501" s="4">
        <f t="shared" si="2882"/>
        <v>948</v>
      </c>
      <c r="AB501" s="4">
        <f t="shared" si="2882"/>
        <v>984</v>
      </c>
      <c r="AC501" s="4">
        <f t="shared" si="2882"/>
        <v>1020</v>
      </c>
      <c r="AD501" s="15">
        <f t="shared" si="2882"/>
        <v>1056</v>
      </c>
      <c r="AE501">
        <f t="shared" si="2882"/>
        <v>1092</v>
      </c>
      <c r="AF501" s="4">
        <f t="shared" si="2882"/>
        <v>1128</v>
      </c>
      <c r="AG501" s="4">
        <f t="shared" si="2882"/>
        <v>1164</v>
      </c>
      <c r="AH501" s="4">
        <f t="shared" si="2882"/>
        <v>1200</v>
      </c>
      <c r="AI501" s="4">
        <f t="shared" si="2882"/>
        <v>1236</v>
      </c>
      <c r="AJ501" s="4">
        <f t="shared" si="2882"/>
        <v>1272</v>
      </c>
      <c r="AK501" s="4">
        <f t="shared" si="2882"/>
        <v>1308</v>
      </c>
      <c r="AL501" s="4">
        <f t="shared" si="2882"/>
        <v>1344</v>
      </c>
      <c r="AM501" s="4">
        <f t="shared" si="2882"/>
        <v>1380</v>
      </c>
      <c r="AN501" s="4">
        <f t="shared" si="2882"/>
        <v>1416</v>
      </c>
      <c r="AO501">
        <f t="shared" si="2882"/>
        <v>1452</v>
      </c>
      <c r="AP501" s="4">
        <f t="shared" si="2882"/>
        <v>1488</v>
      </c>
      <c r="AQ501" s="4">
        <f t="shared" si="2882"/>
        <v>1524</v>
      </c>
      <c r="AR501" s="4">
        <f t="shared" si="2882"/>
        <v>1560</v>
      </c>
      <c r="AS501" s="4">
        <f t="shared" si="2882"/>
        <v>1596</v>
      </c>
      <c r="AT501" s="4">
        <f t="shared" si="2882"/>
        <v>1632</v>
      </c>
      <c r="AU501" s="4">
        <f t="shared" si="2882"/>
        <v>1668</v>
      </c>
      <c r="AV501" s="4">
        <f t="shared" si="2882"/>
        <v>1704</v>
      </c>
      <c r="AW501" s="4">
        <f t="shared" si="2882"/>
        <v>1740</v>
      </c>
      <c r="AX501" s="4">
        <f t="shared" si="2882"/>
        <v>1776</v>
      </c>
      <c r="AY501">
        <f t="shared" si="2882"/>
        <v>1812</v>
      </c>
      <c r="AZ501" s="4">
        <f t="shared" si="2882"/>
        <v>1848</v>
      </c>
      <c r="BA501" s="4">
        <f t="shared" si="2882"/>
        <v>1884</v>
      </c>
      <c r="BB501" s="4">
        <f t="shared" si="2882"/>
        <v>1920</v>
      </c>
      <c r="BC501" s="4">
        <f t="shared" si="2882"/>
        <v>1956</v>
      </c>
      <c r="BD501" s="4">
        <f t="shared" si="2882"/>
        <v>1992</v>
      </c>
      <c r="BE501" s="4">
        <f t="shared" si="2882"/>
        <v>2028</v>
      </c>
      <c r="BF501" s="4">
        <f t="shared" si="2882"/>
        <v>2064</v>
      </c>
      <c r="BG501" s="4">
        <f t="shared" si="2882"/>
        <v>2100</v>
      </c>
      <c r="BH501" s="4">
        <f t="shared" si="2882"/>
        <v>2136</v>
      </c>
      <c r="BI501">
        <f t="shared" si="2882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83">C502+72</f>
        <v>240</v>
      </c>
      <c r="E502" s="4">
        <f t="shared" si="2883"/>
        <v>312</v>
      </c>
      <c r="F502" s="4">
        <f t="shared" si="2883"/>
        <v>384</v>
      </c>
      <c r="G502" s="4">
        <f t="shared" si="2883"/>
        <v>456</v>
      </c>
      <c r="H502" s="4">
        <f t="shared" si="2883"/>
        <v>528</v>
      </c>
      <c r="I502" s="4">
        <f t="shared" si="2883"/>
        <v>600</v>
      </c>
      <c r="J502" s="15">
        <f t="shared" si="2883"/>
        <v>672</v>
      </c>
      <c r="K502">
        <f t="shared" si="2883"/>
        <v>744</v>
      </c>
      <c r="L502" s="4">
        <f t="shared" si="2883"/>
        <v>816</v>
      </c>
      <c r="M502" s="4">
        <f t="shared" si="2883"/>
        <v>888</v>
      </c>
      <c r="N502" s="4">
        <f t="shared" si="2883"/>
        <v>960</v>
      </c>
      <c r="O502" s="4">
        <f t="shared" si="2883"/>
        <v>1032</v>
      </c>
      <c r="P502" s="4">
        <f t="shared" si="2883"/>
        <v>1104</v>
      </c>
      <c r="Q502" s="4">
        <f t="shared" si="2883"/>
        <v>1176</v>
      </c>
      <c r="R502" s="15">
        <f t="shared" si="2883"/>
        <v>1248</v>
      </c>
      <c r="S502" s="4">
        <f t="shared" si="2883"/>
        <v>1320</v>
      </c>
      <c r="T502" s="4">
        <f t="shared" si="2883"/>
        <v>1392</v>
      </c>
      <c r="U502">
        <f t="shared" si="2883"/>
        <v>1464</v>
      </c>
      <c r="V502" s="4">
        <f t="shared" si="2883"/>
        <v>1536</v>
      </c>
      <c r="W502" s="4">
        <f t="shared" si="2883"/>
        <v>1608</v>
      </c>
      <c r="X502" s="15">
        <f t="shared" si="2883"/>
        <v>1680</v>
      </c>
      <c r="Y502" s="4">
        <f t="shared" si="2883"/>
        <v>1752</v>
      </c>
      <c r="Z502" s="4">
        <f t="shared" si="2883"/>
        <v>1824</v>
      </c>
      <c r="AA502" s="4">
        <f t="shared" si="2883"/>
        <v>1896</v>
      </c>
      <c r="AB502" s="4">
        <f t="shared" si="2883"/>
        <v>1968</v>
      </c>
      <c r="AC502" s="4">
        <f t="shared" si="2883"/>
        <v>2040</v>
      </c>
      <c r="AD502" s="15">
        <f t="shared" si="2883"/>
        <v>2112</v>
      </c>
      <c r="AE502">
        <f t="shared" si="2883"/>
        <v>2184</v>
      </c>
      <c r="AF502" s="4">
        <f t="shared" si="2883"/>
        <v>2256</v>
      </c>
      <c r="AG502" s="4">
        <f t="shared" si="2883"/>
        <v>2328</v>
      </c>
      <c r="AH502" s="4">
        <f t="shared" si="2883"/>
        <v>2400</v>
      </c>
      <c r="AI502" s="4">
        <f t="shared" si="2883"/>
        <v>2472</v>
      </c>
      <c r="AJ502" s="4">
        <f t="shared" si="2883"/>
        <v>2544</v>
      </c>
      <c r="AK502" s="4">
        <f t="shared" si="2883"/>
        <v>2616</v>
      </c>
      <c r="AL502" s="4">
        <f t="shared" si="2883"/>
        <v>2688</v>
      </c>
      <c r="AM502" s="4">
        <f t="shared" si="2883"/>
        <v>2760</v>
      </c>
      <c r="AN502" s="4">
        <f t="shared" si="2883"/>
        <v>2832</v>
      </c>
      <c r="AO502">
        <f t="shared" si="2883"/>
        <v>2904</v>
      </c>
      <c r="AP502" s="4">
        <f t="shared" si="2883"/>
        <v>2976</v>
      </c>
      <c r="AQ502" s="4">
        <f t="shared" si="2883"/>
        <v>3048</v>
      </c>
      <c r="AR502" s="4">
        <f t="shared" si="2883"/>
        <v>3120</v>
      </c>
      <c r="AS502" s="4">
        <f t="shared" si="2883"/>
        <v>3192</v>
      </c>
      <c r="AT502" s="4">
        <f t="shared" si="2883"/>
        <v>3264</v>
      </c>
      <c r="AU502" s="4">
        <f t="shared" si="2883"/>
        <v>3336</v>
      </c>
      <c r="AV502" s="4">
        <f t="shared" si="2883"/>
        <v>3408</v>
      </c>
      <c r="AW502" s="4">
        <f t="shared" si="2883"/>
        <v>3480</v>
      </c>
      <c r="AX502" s="4">
        <f t="shared" si="2883"/>
        <v>3552</v>
      </c>
      <c r="AY502">
        <f t="shared" si="2883"/>
        <v>3624</v>
      </c>
      <c r="AZ502" s="4">
        <f t="shared" si="2883"/>
        <v>3696</v>
      </c>
      <c r="BA502" s="4">
        <f t="shared" si="2883"/>
        <v>3768</v>
      </c>
      <c r="BB502" s="4">
        <f t="shared" si="2883"/>
        <v>3840</v>
      </c>
      <c r="BC502" s="4">
        <f t="shared" si="2883"/>
        <v>3912</v>
      </c>
      <c r="BD502" s="4">
        <f t="shared" si="2883"/>
        <v>3984</v>
      </c>
      <c r="BE502" s="4">
        <f t="shared" si="2883"/>
        <v>4056</v>
      </c>
      <c r="BF502" s="4">
        <f t="shared" si="2883"/>
        <v>4128</v>
      </c>
      <c r="BG502" s="4">
        <f t="shared" si="2883"/>
        <v>4200</v>
      </c>
      <c r="BH502" s="4">
        <f t="shared" si="2883"/>
        <v>4272</v>
      </c>
      <c r="BI502">
        <f t="shared" si="2883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84">C503+141</f>
        <v>470</v>
      </c>
      <c r="E503" s="4">
        <f t="shared" si="2884"/>
        <v>611</v>
      </c>
      <c r="F503" s="4">
        <f t="shared" si="2884"/>
        <v>752</v>
      </c>
      <c r="G503" s="4">
        <f t="shared" si="2884"/>
        <v>893</v>
      </c>
      <c r="H503" s="4">
        <f t="shared" si="2884"/>
        <v>1034</v>
      </c>
      <c r="I503" s="4">
        <f t="shared" si="2884"/>
        <v>1175</v>
      </c>
      <c r="J503" s="15">
        <f t="shared" si="2884"/>
        <v>1316</v>
      </c>
      <c r="K503">
        <f t="shared" si="2884"/>
        <v>1457</v>
      </c>
      <c r="L503" s="4">
        <f t="shared" si="2884"/>
        <v>1598</v>
      </c>
      <c r="M503" s="4">
        <f t="shared" si="2884"/>
        <v>1739</v>
      </c>
      <c r="N503" s="4">
        <f t="shared" si="2884"/>
        <v>1880</v>
      </c>
      <c r="O503" s="4">
        <f t="shared" si="2884"/>
        <v>2021</v>
      </c>
      <c r="P503" s="4">
        <f t="shared" si="2884"/>
        <v>2162</v>
      </c>
      <c r="Q503" s="4">
        <f t="shared" si="2884"/>
        <v>2303</v>
      </c>
      <c r="R503" s="15">
        <f t="shared" si="2884"/>
        <v>2444</v>
      </c>
      <c r="S503" s="4">
        <f t="shared" si="2884"/>
        <v>2585</v>
      </c>
      <c r="T503" s="4">
        <f t="shared" si="2884"/>
        <v>2726</v>
      </c>
      <c r="U503">
        <f t="shared" si="2884"/>
        <v>2867</v>
      </c>
      <c r="V503" s="4">
        <f t="shared" si="2884"/>
        <v>3008</v>
      </c>
      <c r="W503" s="4">
        <f t="shared" si="2884"/>
        <v>3149</v>
      </c>
      <c r="X503" s="15">
        <f t="shared" si="2884"/>
        <v>3290</v>
      </c>
      <c r="Y503" s="4">
        <f t="shared" si="2884"/>
        <v>3431</v>
      </c>
      <c r="Z503" s="4">
        <f t="shared" si="2884"/>
        <v>3572</v>
      </c>
      <c r="AA503" s="4">
        <f t="shared" si="2884"/>
        <v>3713</v>
      </c>
      <c r="AB503" s="4">
        <f t="shared" si="2884"/>
        <v>3854</v>
      </c>
      <c r="AC503" s="4">
        <f t="shared" si="2884"/>
        <v>3995</v>
      </c>
      <c r="AD503" s="15">
        <f t="shared" si="2884"/>
        <v>4136</v>
      </c>
      <c r="AE503">
        <f t="shared" si="2884"/>
        <v>4277</v>
      </c>
      <c r="AF503" s="4">
        <f t="shared" si="2884"/>
        <v>4418</v>
      </c>
      <c r="AG503" s="4">
        <f t="shared" si="2884"/>
        <v>4559</v>
      </c>
      <c r="AH503" s="4">
        <f t="shared" si="2884"/>
        <v>4700</v>
      </c>
      <c r="AI503" s="4">
        <f t="shared" si="2884"/>
        <v>4841</v>
      </c>
      <c r="AJ503" s="4">
        <f t="shared" si="2884"/>
        <v>4982</v>
      </c>
      <c r="AK503" s="4">
        <f t="shared" si="2884"/>
        <v>5123</v>
      </c>
      <c r="AL503" s="4">
        <f t="shared" si="2884"/>
        <v>5264</v>
      </c>
      <c r="AM503" s="4">
        <f t="shared" si="2884"/>
        <v>5405</v>
      </c>
      <c r="AN503" s="4">
        <f t="shared" si="2884"/>
        <v>5546</v>
      </c>
      <c r="AO503">
        <f t="shared" si="2884"/>
        <v>5687</v>
      </c>
      <c r="AP503" s="4">
        <f t="shared" si="2884"/>
        <v>5828</v>
      </c>
      <c r="AQ503" s="4">
        <f t="shared" si="2884"/>
        <v>5969</v>
      </c>
      <c r="AR503" s="4">
        <f t="shared" si="2884"/>
        <v>6110</v>
      </c>
      <c r="AS503" s="4">
        <f t="shared" si="2884"/>
        <v>6251</v>
      </c>
      <c r="AT503" s="4">
        <f t="shared" si="2884"/>
        <v>6392</v>
      </c>
      <c r="AU503" s="4">
        <f t="shared" si="2884"/>
        <v>6533</v>
      </c>
      <c r="AV503" s="4">
        <f t="shared" si="2884"/>
        <v>6674</v>
      </c>
      <c r="AW503" s="4">
        <f t="shared" si="2884"/>
        <v>6815</v>
      </c>
      <c r="AX503" s="4">
        <f t="shared" si="2884"/>
        <v>6956</v>
      </c>
      <c r="AY503">
        <f t="shared" si="2884"/>
        <v>7097</v>
      </c>
      <c r="AZ503" s="4">
        <f t="shared" si="2884"/>
        <v>7238</v>
      </c>
      <c r="BA503" s="4">
        <f t="shared" si="2884"/>
        <v>7379</v>
      </c>
      <c r="BB503" s="4">
        <f t="shared" si="2884"/>
        <v>7520</v>
      </c>
      <c r="BC503" s="4">
        <f t="shared" si="2884"/>
        <v>7661</v>
      </c>
      <c r="BD503" s="4">
        <f t="shared" si="2884"/>
        <v>7802</v>
      </c>
      <c r="BE503" s="4">
        <f t="shared" si="2884"/>
        <v>7943</v>
      </c>
      <c r="BF503" s="4">
        <f t="shared" si="2884"/>
        <v>8084</v>
      </c>
      <c r="BG503" s="4">
        <f t="shared" si="2884"/>
        <v>8225</v>
      </c>
      <c r="BH503" s="4">
        <f t="shared" si="2884"/>
        <v>8366</v>
      </c>
      <c r="BI503">
        <f t="shared" si="2884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885">C505+4</f>
        <v>33</v>
      </c>
      <c r="E505" s="4">
        <f t="shared" si="2885"/>
        <v>37</v>
      </c>
      <c r="F505" s="4">
        <f t="shared" si="2885"/>
        <v>41</v>
      </c>
      <c r="G505" s="4">
        <f t="shared" si="2885"/>
        <v>45</v>
      </c>
      <c r="H505" s="4">
        <f t="shared" si="2885"/>
        <v>49</v>
      </c>
      <c r="I505" s="4">
        <f t="shared" si="2885"/>
        <v>53</v>
      </c>
      <c r="J505" s="15">
        <f t="shared" si="2885"/>
        <v>57</v>
      </c>
      <c r="K505">
        <f t="shared" si="2885"/>
        <v>61</v>
      </c>
      <c r="L505" s="4">
        <f t="shared" si="2885"/>
        <v>65</v>
      </c>
      <c r="M505" s="4">
        <f t="shared" si="2885"/>
        <v>69</v>
      </c>
      <c r="N505" s="4">
        <f t="shared" si="2885"/>
        <v>73</v>
      </c>
      <c r="O505" s="4">
        <f t="shared" si="2885"/>
        <v>77</v>
      </c>
      <c r="P505" s="4">
        <f t="shared" si="2885"/>
        <v>81</v>
      </c>
      <c r="Q505" s="4">
        <f t="shared" si="2885"/>
        <v>85</v>
      </c>
      <c r="R505" s="15">
        <f t="shared" si="2885"/>
        <v>89</v>
      </c>
      <c r="S505" s="4">
        <f t="shared" si="2885"/>
        <v>93</v>
      </c>
      <c r="T505" s="4">
        <f t="shared" si="2885"/>
        <v>97</v>
      </c>
      <c r="U505">
        <f t="shared" si="2885"/>
        <v>101</v>
      </c>
      <c r="V505" s="4">
        <f t="shared" si="2885"/>
        <v>105</v>
      </c>
      <c r="W505" s="4">
        <f t="shared" si="2885"/>
        <v>109</v>
      </c>
      <c r="X505" s="15">
        <f t="shared" si="2885"/>
        <v>113</v>
      </c>
      <c r="Y505" s="4">
        <f t="shared" si="2885"/>
        <v>117</v>
      </c>
      <c r="Z505" s="4">
        <f t="shared" si="2885"/>
        <v>121</v>
      </c>
      <c r="AA505" s="4">
        <f t="shared" si="2885"/>
        <v>125</v>
      </c>
      <c r="AB505" s="4">
        <f t="shared" si="2885"/>
        <v>129</v>
      </c>
      <c r="AC505" s="4">
        <f t="shared" si="2885"/>
        <v>133</v>
      </c>
      <c r="AD505" s="15">
        <f t="shared" si="2885"/>
        <v>137</v>
      </c>
      <c r="AE505">
        <f t="shared" si="2885"/>
        <v>141</v>
      </c>
      <c r="AF505" s="4">
        <f t="shared" si="2885"/>
        <v>145</v>
      </c>
      <c r="AG505" s="4">
        <f t="shared" si="2885"/>
        <v>149</v>
      </c>
      <c r="AH505" s="4">
        <f t="shared" si="2885"/>
        <v>153</v>
      </c>
      <c r="AI505" s="4">
        <f t="shared" si="2885"/>
        <v>157</v>
      </c>
      <c r="AJ505" s="4">
        <f t="shared" si="2885"/>
        <v>161</v>
      </c>
      <c r="AK505" s="4">
        <f t="shared" si="2885"/>
        <v>165</v>
      </c>
      <c r="AL505" s="4">
        <f t="shared" si="2885"/>
        <v>169</v>
      </c>
      <c r="AM505" s="4">
        <f t="shared" si="2885"/>
        <v>173</v>
      </c>
      <c r="AN505" s="4">
        <f t="shared" si="2885"/>
        <v>177</v>
      </c>
      <c r="AO505">
        <f t="shared" si="2885"/>
        <v>181</v>
      </c>
      <c r="AP505" s="4">
        <f t="shared" si="2885"/>
        <v>185</v>
      </c>
      <c r="AQ505" s="4">
        <f t="shared" si="2885"/>
        <v>189</v>
      </c>
      <c r="AR505" s="4">
        <f t="shared" si="2885"/>
        <v>193</v>
      </c>
      <c r="AS505" s="4">
        <f t="shared" si="2885"/>
        <v>197</v>
      </c>
      <c r="AT505" s="4">
        <f t="shared" si="2885"/>
        <v>201</v>
      </c>
      <c r="AU505" s="4">
        <f t="shared" si="2885"/>
        <v>205</v>
      </c>
      <c r="AV505" s="4">
        <f t="shared" si="2885"/>
        <v>209</v>
      </c>
      <c r="AW505" s="4">
        <f t="shared" si="2885"/>
        <v>213</v>
      </c>
      <c r="AX505" s="4">
        <f t="shared" si="2885"/>
        <v>217</v>
      </c>
      <c r="AY505">
        <f t="shared" si="2885"/>
        <v>221</v>
      </c>
      <c r="AZ505" s="4">
        <f t="shared" si="2885"/>
        <v>225</v>
      </c>
      <c r="BA505" s="4">
        <f t="shared" si="2885"/>
        <v>229</v>
      </c>
      <c r="BB505" s="4">
        <f t="shared" si="2885"/>
        <v>233</v>
      </c>
      <c r="BC505" s="4">
        <f t="shared" si="2885"/>
        <v>237</v>
      </c>
      <c r="BD505" s="4">
        <f t="shared" si="2885"/>
        <v>241</v>
      </c>
      <c r="BE505" s="4">
        <f t="shared" si="2885"/>
        <v>245</v>
      </c>
      <c r="BF505" s="4">
        <f t="shared" si="2885"/>
        <v>249</v>
      </c>
      <c r="BG505" s="4">
        <f t="shared" si="2885"/>
        <v>253</v>
      </c>
      <c r="BH505" s="4">
        <f t="shared" si="2885"/>
        <v>257</v>
      </c>
      <c r="BI505">
        <f t="shared" si="2885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886">C508-0.2</f>
        <v>5.3999999999999995</v>
      </c>
      <c r="E508" s="4">
        <f t="shared" si="2886"/>
        <v>5.1999999999999993</v>
      </c>
      <c r="F508" s="4">
        <f t="shared" si="2886"/>
        <v>4.9999999999999991</v>
      </c>
      <c r="G508" s="4">
        <f t="shared" si="2886"/>
        <v>4.7999999999999989</v>
      </c>
      <c r="H508" s="4">
        <f t="shared" si="2886"/>
        <v>4.5999999999999988</v>
      </c>
      <c r="I508" s="4">
        <f t="shared" si="2886"/>
        <v>4.3999999999999986</v>
      </c>
      <c r="J508" s="15">
        <f t="shared" si="2886"/>
        <v>4.1999999999999984</v>
      </c>
      <c r="K508">
        <f t="shared" si="2886"/>
        <v>3.9999999999999982</v>
      </c>
      <c r="L508" s="4">
        <f t="shared" si="2886"/>
        <v>3.799999999999998</v>
      </c>
      <c r="M508" s="4">
        <f t="shared" si="2886"/>
        <v>3.5999999999999979</v>
      </c>
      <c r="N508" s="4">
        <f t="shared" si="2886"/>
        <v>3.3999999999999977</v>
      </c>
      <c r="O508" s="4">
        <f t="shared" si="2886"/>
        <v>3.1999999999999975</v>
      </c>
      <c r="P508" s="4">
        <f t="shared" si="2886"/>
        <v>2.9999999999999973</v>
      </c>
      <c r="Q508" s="4">
        <f t="shared" si="2886"/>
        <v>2.7999999999999972</v>
      </c>
      <c r="R508" s="15">
        <f t="shared" si="2886"/>
        <v>2.599999999999997</v>
      </c>
      <c r="S508" s="4">
        <f t="shared" si="2886"/>
        <v>2.3999999999999968</v>
      </c>
      <c r="T508" s="4">
        <f t="shared" si="2886"/>
        <v>2.1999999999999966</v>
      </c>
      <c r="U508">
        <f t="shared" si="2886"/>
        <v>1.9999999999999967</v>
      </c>
      <c r="V508" s="4">
        <f t="shared" si="2886"/>
        <v>1.7999999999999967</v>
      </c>
      <c r="W508" s="4">
        <f t="shared" si="2886"/>
        <v>1.5999999999999968</v>
      </c>
      <c r="X508" s="15">
        <f t="shared" si="2886"/>
        <v>1.3999999999999968</v>
      </c>
      <c r="Y508" s="4">
        <f t="shared" si="2886"/>
        <v>1.1999999999999968</v>
      </c>
      <c r="Z508" s="4">
        <f t="shared" si="2886"/>
        <v>0.99999999999999689</v>
      </c>
      <c r="AA508" s="4">
        <f t="shared" si="2886"/>
        <v>0.79999999999999694</v>
      </c>
      <c r="AB508" s="4">
        <f t="shared" si="2886"/>
        <v>0.59999999999999698</v>
      </c>
      <c r="AC508" s="4">
        <f t="shared" si="2886"/>
        <v>0.39999999999999697</v>
      </c>
      <c r="AD508" s="15">
        <f t="shared" si="2886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887">C509+2</f>
        <v>6</v>
      </c>
      <c r="E509" s="4">
        <f t="shared" si="2887"/>
        <v>8</v>
      </c>
      <c r="F509" s="4">
        <f t="shared" si="2887"/>
        <v>10</v>
      </c>
      <c r="G509" s="4">
        <f t="shared" si="2887"/>
        <v>12</v>
      </c>
      <c r="H509" s="4">
        <f t="shared" si="2887"/>
        <v>14</v>
      </c>
      <c r="I509" s="4">
        <f t="shared" si="2887"/>
        <v>16</v>
      </c>
      <c r="J509" s="4">
        <f t="shared" si="2887"/>
        <v>18</v>
      </c>
      <c r="K509" s="4">
        <f t="shared" si="2887"/>
        <v>20</v>
      </c>
      <c r="L509" s="4">
        <f t="shared" si="2887"/>
        <v>22</v>
      </c>
      <c r="M509" s="4">
        <f t="shared" si="2887"/>
        <v>24</v>
      </c>
      <c r="N509" s="4">
        <f t="shared" si="2887"/>
        <v>26</v>
      </c>
      <c r="O509" s="4">
        <f t="shared" si="2887"/>
        <v>28</v>
      </c>
      <c r="P509" s="4">
        <f t="shared" si="2887"/>
        <v>30</v>
      </c>
      <c r="Q509" s="4">
        <f>P509</f>
        <v>30</v>
      </c>
      <c r="R509" s="4">
        <f t="shared" ref="R509:BI509" si="2888">Q509</f>
        <v>30</v>
      </c>
      <c r="S509" s="4">
        <f t="shared" si="2888"/>
        <v>30</v>
      </c>
      <c r="T509" s="4">
        <f t="shared" si="2888"/>
        <v>30</v>
      </c>
      <c r="U509" s="4">
        <f t="shared" si="2888"/>
        <v>30</v>
      </c>
      <c r="V509" s="4">
        <f t="shared" si="2888"/>
        <v>30</v>
      </c>
      <c r="W509" s="4">
        <f t="shared" si="2888"/>
        <v>30</v>
      </c>
      <c r="X509" s="4">
        <f t="shared" si="2888"/>
        <v>30</v>
      </c>
      <c r="Y509" s="4">
        <f t="shared" si="2888"/>
        <v>30</v>
      </c>
      <c r="Z509" s="4">
        <f t="shared" si="2888"/>
        <v>30</v>
      </c>
      <c r="AA509" s="4">
        <f t="shared" si="2888"/>
        <v>30</v>
      </c>
      <c r="AB509" s="4">
        <f t="shared" si="2888"/>
        <v>30</v>
      </c>
      <c r="AC509" s="4">
        <f t="shared" si="2888"/>
        <v>30</v>
      </c>
      <c r="AD509" s="4">
        <f t="shared" si="2888"/>
        <v>30</v>
      </c>
      <c r="AE509" s="4">
        <f t="shared" si="2888"/>
        <v>30</v>
      </c>
      <c r="AF509" s="4">
        <f t="shared" si="2888"/>
        <v>30</v>
      </c>
      <c r="AG509" s="4">
        <f t="shared" si="2888"/>
        <v>30</v>
      </c>
      <c r="AH509" s="4">
        <f t="shared" si="2888"/>
        <v>30</v>
      </c>
      <c r="AI509" s="4">
        <f t="shared" si="2888"/>
        <v>30</v>
      </c>
      <c r="AJ509" s="4">
        <f t="shared" si="2888"/>
        <v>30</v>
      </c>
      <c r="AK509" s="4">
        <f t="shared" si="2888"/>
        <v>30</v>
      </c>
      <c r="AL509" s="4">
        <f t="shared" si="2888"/>
        <v>30</v>
      </c>
      <c r="AM509" s="4">
        <f t="shared" si="2888"/>
        <v>30</v>
      </c>
      <c r="AN509" s="4">
        <f t="shared" si="2888"/>
        <v>30</v>
      </c>
      <c r="AO509" s="4">
        <f t="shared" si="2888"/>
        <v>30</v>
      </c>
      <c r="AP509" s="4">
        <f t="shared" si="2888"/>
        <v>30</v>
      </c>
      <c r="AQ509" s="4">
        <f t="shared" si="2888"/>
        <v>30</v>
      </c>
      <c r="AR509" s="4">
        <f t="shared" si="2888"/>
        <v>30</v>
      </c>
      <c r="AS509" s="4">
        <f t="shared" si="2888"/>
        <v>30</v>
      </c>
      <c r="AT509" s="4">
        <f t="shared" si="2888"/>
        <v>30</v>
      </c>
      <c r="AU509" s="4">
        <f t="shared" si="2888"/>
        <v>30</v>
      </c>
      <c r="AV509" s="4">
        <f t="shared" si="2888"/>
        <v>30</v>
      </c>
      <c r="AW509" s="4">
        <f t="shared" si="2888"/>
        <v>30</v>
      </c>
      <c r="AX509" s="4">
        <f t="shared" si="2888"/>
        <v>30</v>
      </c>
      <c r="AY509" s="4">
        <f t="shared" si="2888"/>
        <v>30</v>
      </c>
      <c r="AZ509" s="4">
        <f t="shared" si="2888"/>
        <v>30</v>
      </c>
      <c r="BA509" s="4">
        <f t="shared" si="2888"/>
        <v>30</v>
      </c>
      <c r="BB509" s="4">
        <f t="shared" si="2888"/>
        <v>30</v>
      </c>
      <c r="BC509" s="4">
        <f t="shared" si="2888"/>
        <v>30</v>
      </c>
      <c r="BD509" s="4">
        <f t="shared" si="2888"/>
        <v>30</v>
      </c>
      <c r="BE509" s="4">
        <f t="shared" si="2888"/>
        <v>30</v>
      </c>
      <c r="BF509" s="4">
        <f t="shared" si="2888"/>
        <v>30</v>
      </c>
      <c r="BG509" s="4">
        <f t="shared" si="2888"/>
        <v>30</v>
      </c>
      <c r="BH509" s="4">
        <f t="shared" si="2888"/>
        <v>30</v>
      </c>
      <c r="BI509" s="4">
        <f t="shared" si="2888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889">C515+35</f>
        <v>280</v>
      </c>
      <c r="E515" s="4">
        <f t="shared" si="2889"/>
        <v>315</v>
      </c>
      <c r="F515" s="4">
        <f t="shared" si="2889"/>
        <v>350</v>
      </c>
      <c r="G515" s="4">
        <f t="shared" si="2889"/>
        <v>385</v>
      </c>
      <c r="H515" s="4">
        <f t="shared" si="2889"/>
        <v>420</v>
      </c>
      <c r="I515" s="4">
        <f t="shared" si="2889"/>
        <v>455</v>
      </c>
      <c r="J515" s="15">
        <f t="shared" si="2889"/>
        <v>490</v>
      </c>
      <c r="K515">
        <f t="shared" si="2889"/>
        <v>525</v>
      </c>
      <c r="L515" s="4">
        <f t="shared" si="2889"/>
        <v>560</v>
      </c>
      <c r="M515" s="4">
        <f t="shared" si="2889"/>
        <v>595</v>
      </c>
      <c r="N515" s="4">
        <f t="shared" si="2889"/>
        <v>630</v>
      </c>
      <c r="O515" s="4">
        <f t="shared" si="2889"/>
        <v>665</v>
      </c>
      <c r="P515" s="4">
        <f t="shared" si="2889"/>
        <v>700</v>
      </c>
      <c r="Q515" s="4">
        <f t="shared" si="2889"/>
        <v>735</v>
      </c>
      <c r="R515" s="15">
        <f t="shared" si="2889"/>
        <v>770</v>
      </c>
      <c r="S515" s="4">
        <f t="shared" si="2889"/>
        <v>805</v>
      </c>
      <c r="T515" s="4">
        <f t="shared" si="2889"/>
        <v>840</v>
      </c>
      <c r="U515">
        <f t="shared" si="2889"/>
        <v>875</v>
      </c>
      <c r="V515" s="4">
        <f t="shared" si="2889"/>
        <v>910</v>
      </c>
      <c r="W515" s="4">
        <f t="shared" si="2889"/>
        <v>945</v>
      </c>
      <c r="X515" s="15">
        <f t="shared" si="2889"/>
        <v>980</v>
      </c>
      <c r="Y515" s="4">
        <f t="shared" si="2889"/>
        <v>1015</v>
      </c>
      <c r="Z515" s="4">
        <f t="shared" si="2889"/>
        <v>1050</v>
      </c>
      <c r="AA515" s="4">
        <f t="shared" si="2889"/>
        <v>1085</v>
      </c>
      <c r="AB515" s="4">
        <f t="shared" si="2889"/>
        <v>1120</v>
      </c>
      <c r="AC515" s="4">
        <f t="shared" si="2889"/>
        <v>1155</v>
      </c>
      <c r="AD515" s="15">
        <f t="shared" si="2889"/>
        <v>1190</v>
      </c>
      <c r="AE515">
        <f t="shared" si="2889"/>
        <v>1225</v>
      </c>
      <c r="AF515" s="4">
        <f t="shared" si="2889"/>
        <v>1260</v>
      </c>
      <c r="AG515" s="4">
        <f t="shared" si="2889"/>
        <v>1295</v>
      </c>
      <c r="AH515" s="4">
        <f t="shared" si="2889"/>
        <v>1330</v>
      </c>
      <c r="AI515" s="4">
        <f t="shared" si="2889"/>
        <v>1365</v>
      </c>
      <c r="AJ515" s="4">
        <f t="shared" si="2889"/>
        <v>1400</v>
      </c>
      <c r="AK515" s="4">
        <f t="shared" si="2889"/>
        <v>1435</v>
      </c>
      <c r="AL515" s="4">
        <f t="shared" si="2889"/>
        <v>1470</v>
      </c>
      <c r="AM515" s="4">
        <f t="shared" si="2889"/>
        <v>1505</v>
      </c>
      <c r="AN515" s="4">
        <f t="shared" si="2889"/>
        <v>1540</v>
      </c>
      <c r="AO515">
        <f t="shared" si="2889"/>
        <v>1575</v>
      </c>
      <c r="AP515" s="4">
        <f t="shared" si="2889"/>
        <v>1610</v>
      </c>
      <c r="AQ515" s="4">
        <f t="shared" si="2889"/>
        <v>1645</v>
      </c>
      <c r="AR515" s="4">
        <f t="shared" si="2889"/>
        <v>1680</v>
      </c>
      <c r="AS515" s="4">
        <f t="shared" si="2889"/>
        <v>1715</v>
      </c>
      <c r="AT515" s="4">
        <f t="shared" si="2889"/>
        <v>1750</v>
      </c>
      <c r="AU515" s="4">
        <f t="shared" si="2889"/>
        <v>1785</v>
      </c>
      <c r="AV515" s="4">
        <f t="shared" si="2889"/>
        <v>1820</v>
      </c>
      <c r="AW515" s="4">
        <f t="shared" si="2889"/>
        <v>1855</v>
      </c>
      <c r="AX515" s="4">
        <f t="shared" si="2889"/>
        <v>1890</v>
      </c>
      <c r="AY515">
        <f t="shared" si="2889"/>
        <v>1925</v>
      </c>
      <c r="AZ515" s="4">
        <f t="shared" si="2889"/>
        <v>1960</v>
      </c>
      <c r="BA515" s="4">
        <f t="shared" si="2889"/>
        <v>1995</v>
      </c>
      <c r="BB515" s="4">
        <f t="shared" si="2889"/>
        <v>2030</v>
      </c>
      <c r="BC515" s="4">
        <f t="shared" si="2889"/>
        <v>2065</v>
      </c>
      <c r="BD515" s="4">
        <f t="shared" si="2889"/>
        <v>2100</v>
      </c>
      <c r="BE515" s="4">
        <f t="shared" si="2889"/>
        <v>2135</v>
      </c>
      <c r="BF515" s="4">
        <f t="shared" si="2889"/>
        <v>2170</v>
      </c>
      <c r="BG515" s="4">
        <f t="shared" si="2889"/>
        <v>2205</v>
      </c>
      <c r="BH515" s="4">
        <f t="shared" si="2889"/>
        <v>2240</v>
      </c>
      <c r="BI515">
        <f t="shared" si="2889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890">C517+15</f>
        <v>351</v>
      </c>
      <c r="E517" s="4">
        <f>D517+16</f>
        <v>367</v>
      </c>
      <c r="F517" s="4">
        <f t="shared" si="2890"/>
        <v>382</v>
      </c>
      <c r="G517" s="4">
        <f t="shared" si="2890"/>
        <v>397</v>
      </c>
      <c r="H517" s="4">
        <f>G517+16</f>
        <v>413</v>
      </c>
      <c r="I517" s="4">
        <f t="shared" si="2890"/>
        <v>428</v>
      </c>
      <c r="J517" s="15">
        <f t="shared" si="2890"/>
        <v>443</v>
      </c>
      <c r="K517">
        <f t="shared" ref="K517:AY517" si="2891">J517+16</f>
        <v>459</v>
      </c>
      <c r="L517" s="4">
        <f t="shared" si="2890"/>
        <v>474</v>
      </c>
      <c r="M517" s="4">
        <f t="shared" si="2890"/>
        <v>489</v>
      </c>
      <c r="N517" s="4">
        <f>M517+15</f>
        <v>504</v>
      </c>
      <c r="O517" s="4">
        <f>N517+16</f>
        <v>520</v>
      </c>
      <c r="P517" s="4">
        <f t="shared" si="2890"/>
        <v>535</v>
      </c>
      <c r="Q517" s="4">
        <f>P517+15</f>
        <v>550</v>
      </c>
      <c r="R517" s="15">
        <f>Q517+16</f>
        <v>566</v>
      </c>
      <c r="S517" s="4">
        <f t="shared" si="2890"/>
        <v>581</v>
      </c>
      <c r="T517" s="4">
        <f t="shared" si="2890"/>
        <v>596</v>
      </c>
      <c r="U517">
        <f>T517+16</f>
        <v>612</v>
      </c>
      <c r="V517" s="4">
        <f>U517+15</f>
        <v>627</v>
      </c>
      <c r="W517" s="4">
        <f t="shared" si="2890"/>
        <v>642</v>
      </c>
      <c r="X517" s="15">
        <f t="shared" si="2890"/>
        <v>657</v>
      </c>
      <c r="Y517" s="4">
        <f t="shared" si="2891"/>
        <v>673</v>
      </c>
      <c r="Z517" s="4">
        <f t="shared" si="2890"/>
        <v>688</v>
      </c>
      <c r="AA517" s="4">
        <f t="shared" si="2890"/>
        <v>703</v>
      </c>
      <c r="AB517" s="4">
        <f t="shared" ref="AB517" si="2892">AA517+16</f>
        <v>719</v>
      </c>
      <c r="AC517" s="4">
        <f t="shared" si="2890"/>
        <v>734</v>
      </c>
      <c r="AD517" s="15">
        <f t="shared" si="2890"/>
        <v>749</v>
      </c>
      <c r="AE517">
        <f t="shared" ref="AE517" si="2893">AD517+16</f>
        <v>765</v>
      </c>
      <c r="AF517" s="4">
        <f t="shared" si="2890"/>
        <v>780</v>
      </c>
      <c r="AG517" s="4">
        <f t="shared" si="2890"/>
        <v>795</v>
      </c>
      <c r="AH517" s="4">
        <f t="shared" ref="AH517" si="2894">AG517+16</f>
        <v>811</v>
      </c>
      <c r="AI517" s="4">
        <f t="shared" ref="AI517" si="2895">AH517+15</f>
        <v>826</v>
      </c>
      <c r="AJ517" s="4">
        <f t="shared" si="2890"/>
        <v>841</v>
      </c>
      <c r="AK517" s="4">
        <f t="shared" si="2890"/>
        <v>856</v>
      </c>
      <c r="AL517" s="4">
        <f t="shared" si="2891"/>
        <v>872</v>
      </c>
      <c r="AM517" s="4">
        <f t="shared" si="2890"/>
        <v>887</v>
      </c>
      <c r="AN517" s="4">
        <f t="shared" si="2890"/>
        <v>902</v>
      </c>
      <c r="AO517">
        <f t="shared" ref="AO517" si="2896">AN517+16</f>
        <v>918</v>
      </c>
      <c r="AP517" s="4">
        <f t="shared" si="2890"/>
        <v>933</v>
      </c>
      <c r="AQ517" s="4">
        <f t="shared" si="2890"/>
        <v>948</v>
      </c>
      <c r="AR517" s="4">
        <f t="shared" ref="AR517" si="2897">AQ517+16</f>
        <v>964</v>
      </c>
      <c r="AS517" s="4">
        <f t="shared" si="2890"/>
        <v>979</v>
      </c>
      <c r="AT517" s="4">
        <f t="shared" si="2890"/>
        <v>994</v>
      </c>
      <c r="AU517" s="4">
        <f t="shared" ref="AU517" si="2898">AT517+16</f>
        <v>1010</v>
      </c>
      <c r="AV517" s="4">
        <f t="shared" ref="AV517" si="2899">AU517+15</f>
        <v>1025</v>
      </c>
      <c r="AW517" s="4">
        <f t="shared" si="2890"/>
        <v>1040</v>
      </c>
      <c r="AX517" s="4">
        <f t="shared" si="2890"/>
        <v>1055</v>
      </c>
      <c r="AY517">
        <f t="shared" si="2891"/>
        <v>1071</v>
      </c>
      <c r="AZ517" s="4">
        <f t="shared" si="2890"/>
        <v>1086</v>
      </c>
      <c r="BA517" s="4">
        <f t="shared" si="2890"/>
        <v>1101</v>
      </c>
      <c r="BB517" s="4">
        <f t="shared" ref="BB517" si="2900">BA517+16</f>
        <v>1117</v>
      </c>
      <c r="BC517" s="4">
        <f t="shared" si="2890"/>
        <v>1132</v>
      </c>
      <c r="BD517" s="4">
        <f t="shared" si="2890"/>
        <v>1147</v>
      </c>
      <c r="BE517" s="4">
        <f t="shared" ref="BE517" si="2901">BD517+16</f>
        <v>1163</v>
      </c>
      <c r="BF517" s="4">
        <f t="shared" si="2890"/>
        <v>1178</v>
      </c>
      <c r="BG517" s="4">
        <f t="shared" si="2890"/>
        <v>1193</v>
      </c>
      <c r="BH517" s="4">
        <f t="shared" ref="BH517" si="2902">BG517+16</f>
        <v>1209</v>
      </c>
      <c r="BI517">
        <f t="shared" ref="BI517" si="2903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04">C518+30</f>
        <v>684</v>
      </c>
      <c r="E518" s="4">
        <f t="shared" si="2904"/>
        <v>714</v>
      </c>
      <c r="F518" s="4">
        <f>E518+29</f>
        <v>743</v>
      </c>
      <c r="G518" s="4">
        <f t="shared" si="2904"/>
        <v>773</v>
      </c>
      <c r="H518" s="4">
        <f t="shared" si="2904"/>
        <v>803</v>
      </c>
      <c r="I518" s="4">
        <f t="shared" si="2904"/>
        <v>833</v>
      </c>
      <c r="J518" s="15">
        <f>I518+29</f>
        <v>862</v>
      </c>
      <c r="K518">
        <f t="shared" si="2904"/>
        <v>892</v>
      </c>
      <c r="L518" s="4">
        <f t="shared" si="2904"/>
        <v>922</v>
      </c>
      <c r="M518" s="4">
        <f t="shared" si="2904"/>
        <v>952</v>
      </c>
      <c r="N518" s="4">
        <f t="shared" ref="N518" si="2905">M518+29</f>
        <v>981</v>
      </c>
      <c r="O518" s="4">
        <f t="shared" si="2904"/>
        <v>1011</v>
      </c>
      <c r="P518" s="4">
        <f t="shared" si="2904"/>
        <v>1041</v>
      </c>
      <c r="Q518" s="4">
        <f t="shared" si="2904"/>
        <v>1071</v>
      </c>
      <c r="R518" s="15">
        <f t="shared" ref="R518" si="2906">Q518+29</f>
        <v>1100</v>
      </c>
      <c r="S518" s="4">
        <f t="shared" si="2904"/>
        <v>1130</v>
      </c>
      <c r="T518" s="4">
        <f t="shared" si="2904"/>
        <v>1160</v>
      </c>
      <c r="U518">
        <f t="shared" si="2904"/>
        <v>1190</v>
      </c>
      <c r="V518" s="4">
        <f t="shared" ref="V518" si="2907">U518+29</f>
        <v>1219</v>
      </c>
      <c r="W518" s="4">
        <f t="shared" si="2904"/>
        <v>1249</v>
      </c>
      <c r="X518" s="15">
        <f t="shared" si="2904"/>
        <v>1279</v>
      </c>
      <c r="Y518" s="4">
        <f t="shared" si="2904"/>
        <v>1309</v>
      </c>
      <c r="Z518" s="4">
        <f t="shared" ref="Z518" si="2908">Y518+29</f>
        <v>1338</v>
      </c>
      <c r="AA518" s="4">
        <f t="shared" si="2904"/>
        <v>1368</v>
      </c>
      <c r="AB518" s="4">
        <f t="shared" si="2904"/>
        <v>1398</v>
      </c>
      <c r="AC518" s="4">
        <f t="shared" si="2904"/>
        <v>1428</v>
      </c>
      <c r="AD518" s="15">
        <f t="shared" ref="AD518" si="2909">AC518+29</f>
        <v>1457</v>
      </c>
      <c r="AE518">
        <f t="shared" si="2904"/>
        <v>1487</v>
      </c>
      <c r="AF518" s="4">
        <f t="shared" si="2904"/>
        <v>1517</v>
      </c>
      <c r="AG518" s="4">
        <f t="shared" si="2904"/>
        <v>1547</v>
      </c>
      <c r="AH518" s="4">
        <f t="shared" ref="AH518" si="2910">AG518+29</f>
        <v>1576</v>
      </c>
      <c r="AI518" s="4">
        <f t="shared" si="2904"/>
        <v>1606</v>
      </c>
      <c r="AJ518" s="4">
        <f t="shared" si="2904"/>
        <v>1636</v>
      </c>
      <c r="AK518" s="4">
        <f t="shared" si="2904"/>
        <v>1666</v>
      </c>
      <c r="AL518" s="4">
        <f t="shared" ref="AL518" si="2911">AK518+29</f>
        <v>1695</v>
      </c>
      <c r="AM518" s="4">
        <f t="shared" si="2904"/>
        <v>1725</v>
      </c>
      <c r="AN518" s="4">
        <f t="shared" si="2904"/>
        <v>1755</v>
      </c>
      <c r="AO518">
        <f t="shared" si="2904"/>
        <v>1785</v>
      </c>
      <c r="AP518" s="4">
        <f t="shared" ref="AP518" si="2912">AO518+29</f>
        <v>1814</v>
      </c>
      <c r="AQ518" s="4">
        <f t="shared" si="2904"/>
        <v>1844</v>
      </c>
      <c r="AR518" s="4">
        <f t="shared" si="2904"/>
        <v>1874</v>
      </c>
      <c r="AS518" s="4">
        <f t="shared" si="2904"/>
        <v>1904</v>
      </c>
      <c r="AT518" s="4">
        <f t="shared" ref="AT518" si="2913">AS518+29</f>
        <v>1933</v>
      </c>
      <c r="AU518" s="4">
        <f t="shared" si="2904"/>
        <v>1963</v>
      </c>
      <c r="AV518" s="4">
        <f t="shared" si="2904"/>
        <v>1993</v>
      </c>
      <c r="AW518" s="4">
        <f t="shared" si="2904"/>
        <v>2023</v>
      </c>
      <c r="AX518" s="4">
        <f t="shared" ref="AX518" si="2914">AW518+29</f>
        <v>2052</v>
      </c>
      <c r="AY518">
        <f t="shared" si="2904"/>
        <v>2082</v>
      </c>
      <c r="AZ518" s="4">
        <f t="shared" si="2904"/>
        <v>2112</v>
      </c>
      <c r="BA518" s="4">
        <f t="shared" si="2904"/>
        <v>2142</v>
      </c>
      <c r="BB518" s="4">
        <f t="shared" ref="BB518" si="2915">BA518+29</f>
        <v>2171</v>
      </c>
      <c r="BC518" s="4">
        <f t="shared" si="2904"/>
        <v>2201</v>
      </c>
      <c r="BD518" s="4">
        <f t="shared" si="2904"/>
        <v>2231</v>
      </c>
      <c r="BE518" s="4">
        <f t="shared" si="2904"/>
        <v>2261</v>
      </c>
      <c r="BF518" s="4">
        <f t="shared" ref="BF518" si="2916">BE518+29</f>
        <v>2290</v>
      </c>
      <c r="BG518" s="4">
        <f t="shared" si="2904"/>
        <v>2320</v>
      </c>
      <c r="BH518" s="4">
        <f t="shared" si="2904"/>
        <v>2350</v>
      </c>
      <c r="BI518">
        <f t="shared" si="2904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17">C519+49</f>
        <v>1127</v>
      </c>
      <c r="E519" s="4">
        <f t="shared" si="2917"/>
        <v>1176</v>
      </c>
      <c r="F519" s="4">
        <f t="shared" si="2917"/>
        <v>1225</v>
      </c>
      <c r="G519" s="4">
        <f t="shared" si="2917"/>
        <v>1274</v>
      </c>
      <c r="H519" s="4">
        <f t="shared" si="2917"/>
        <v>1323</v>
      </c>
      <c r="I519" s="4">
        <f t="shared" si="2917"/>
        <v>1372</v>
      </c>
      <c r="J519" s="15">
        <f t="shared" si="2917"/>
        <v>1421</v>
      </c>
      <c r="K519">
        <f t="shared" si="2917"/>
        <v>1470</v>
      </c>
      <c r="L519" s="4">
        <f t="shared" si="2917"/>
        <v>1519</v>
      </c>
      <c r="M519" s="4">
        <f t="shared" si="2917"/>
        <v>1568</v>
      </c>
      <c r="N519" s="4">
        <f t="shared" si="2917"/>
        <v>1617</v>
      </c>
      <c r="O519" s="4">
        <f t="shared" si="2917"/>
        <v>1666</v>
      </c>
      <c r="P519" s="4">
        <f t="shared" si="2917"/>
        <v>1715</v>
      </c>
      <c r="Q519" s="4">
        <f t="shared" si="2917"/>
        <v>1764</v>
      </c>
      <c r="R519" s="15">
        <f t="shared" si="2917"/>
        <v>1813</v>
      </c>
      <c r="S519" s="4">
        <f t="shared" si="2917"/>
        <v>1862</v>
      </c>
      <c r="T519" s="4">
        <f t="shared" si="2917"/>
        <v>1911</v>
      </c>
      <c r="U519">
        <f t="shared" si="2917"/>
        <v>1960</v>
      </c>
      <c r="V519" s="4">
        <f t="shared" si="2917"/>
        <v>2009</v>
      </c>
      <c r="W519" s="4">
        <f t="shared" si="2917"/>
        <v>2058</v>
      </c>
      <c r="X519" s="15">
        <f t="shared" si="2917"/>
        <v>2107</v>
      </c>
      <c r="Y519" s="4">
        <f t="shared" si="2917"/>
        <v>2156</v>
      </c>
      <c r="Z519" s="4">
        <f t="shared" si="2917"/>
        <v>2205</v>
      </c>
      <c r="AA519" s="4">
        <f t="shared" si="2917"/>
        <v>2254</v>
      </c>
      <c r="AB519" s="4">
        <f t="shared" si="2917"/>
        <v>2303</v>
      </c>
      <c r="AC519" s="4">
        <f t="shared" si="2917"/>
        <v>2352</v>
      </c>
      <c r="AD519" s="15">
        <f t="shared" si="2917"/>
        <v>2401</v>
      </c>
      <c r="AE519">
        <f t="shared" si="2917"/>
        <v>2450</v>
      </c>
      <c r="AF519" s="4">
        <f t="shared" si="2917"/>
        <v>2499</v>
      </c>
      <c r="AG519" s="4">
        <f t="shared" si="2917"/>
        <v>2548</v>
      </c>
      <c r="AH519" s="4">
        <f t="shared" si="2917"/>
        <v>2597</v>
      </c>
      <c r="AI519" s="4">
        <f t="shared" si="2917"/>
        <v>2646</v>
      </c>
      <c r="AJ519" s="4">
        <f t="shared" si="2917"/>
        <v>2695</v>
      </c>
      <c r="AK519" s="4">
        <f t="shared" si="2917"/>
        <v>2744</v>
      </c>
      <c r="AL519" s="4">
        <f t="shared" si="2917"/>
        <v>2793</v>
      </c>
      <c r="AM519" s="4">
        <f t="shared" si="2917"/>
        <v>2842</v>
      </c>
      <c r="AN519" s="4">
        <f t="shared" si="2917"/>
        <v>2891</v>
      </c>
      <c r="AO519">
        <f t="shared" si="2917"/>
        <v>2940</v>
      </c>
      <c r="AP519" s="4">
        <f t="shared" si="2917"/>
        <v>2989</v>
      </c>
      <c r="AQ519" s="4">
        <f t="shared" si="2917"/>
        <v>3038</v>
      </c>
      <c r="AR519" s="4">
        <f t="shared" si="2917"/>
        <v>3087</v>
      </c>
      <c r="AS519" s="4">
        <f t="shared" si="2917"/>
        <v>3136</v>
      </c>
      <c r="AT519" s="4">
        <f t="shared" si="2917"/>
        <v>3185</v>
      </c>
      <c r="AU519" s="4">
        <f t="shared" si="2917"/>
        <v>3234</v>
      </c>
      <c r="AV519" s="4">
        <f t="shared" si="2917"/>
        <v>3283</v>
      </c>
      <c r="AW519" s="4">
        <f t="shared" si="2917"/>
        <v>3332</v>
      </c>
      <c r="AX519" s="4">
        <f t="shared" si="2917"/>
        <v>3381</v>
      </c>
      <c r="AY519">
        <f t="shared" si="2917"/>
        <v>3430</v>
      </c>
      <c r="AZ519" s="4">
        <f t="shared" si="2917"/>
        <v>3479</v>
      </c>
      <c r="BA519" s="4">
        <f t="shared" si="2917"/>
        <v>3528</v>
      </c>
      <c r="BB519" s="4">
        <f t="shared" si="2917"/>
        <v>3577</v>
      </c>
      <c r="BC519" s="4">
        <f t="shared" si="2917"/>
        <v>3626</v>
      </c>
      <c r="BD519" s="4">
        <f t="shared" si="2917"/>
        <v>3675</v>
      </c>
      <c r="BE519" s="4">
        <f t="shared" si="2917"/>
        <v>3724</v>
      </c>
      <c r="BF519" s="4">
        <f t="shared" si="2917"/>
        <v>3773</v>
      </c>
      <c r="BG519" s="4">
        <f t="shared" si="2917"/>
        <v>3822</v>
      </c>
      <c r="BH519" s="4">
        <f t="shared" si="2917"/>
        <v>3871</v>
      </c>
      <c r="BI519">
        <f t="shared" si="2917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18">C521+15</f>
        <v>180</v>
      </c>
      <c r="E521" s="4">
        <f t="shared" si="2918"/>
        <v>195</v>
      </c>
      <c r="F521" s="4">
        <f t="shared" si="2918"/>
        <v>210</v>
      </c>
      <c r="G521" s="4">
        <f t="shared" si="2918"/>
        <v>225</v>
      </c>
      <c r="H521" s="4">
        <f t="shared" si="2918"/>
        <v>240</v>
      </c>
      <c r="I521" s="4">
        <f t="shared" si="2918"/>
        <v>255</v>
      </c>
      <c r="J521" s="15">
        <f t="shared" si="2918"/>
        <v>270</v>
      </c>
      <c r="K521">
        <f t="shared" si="2918"/>
        <v>285</v>
      </c>
      <c r="L521" s="4">
        <f t="shared" si="2918"/>
        <v>300</v>
      </c>
      <c r="M521" s="4">
        <f t="shared" si="2918"/>
        <v>315</v>
      </c>
      <c r="N521" s="4">
        <f t="shared" si="2918"/>
        <v>330</v>
      </c>
      <c r="O521" s="4">
        <f t="shared" si="2918"/>
        <v>345</v>
      </c>
      <c r="P521" s="4">
        <f t="shared" si="2918"/>
        <v>360</v>
      </c>
      <c r="Q521" s="4">
        <f t="shared" si="2918"/>
        <v>375</v>
      </c>
      <c r="R521" s="15">
        <f t="shared" si="2918"/>
        <v>390</v>
      </c>
      <c r="S521" s="4">
        <f t="shared" si="2918"/>
        <v>405</v>
      </c>
      <c r="T521" s="4">
        <f t="shared" si="2918"/>
        <v>420</v>
      </c>
      <c r="U521">
        <f t="shared" si="2918"/>
        <v>435</v>
      </c>
      <c r="V521" s="4">
        <f t="shared" si="2918"/>
        <v>450</v>
      </c>
      <c r="W521" s="4">
        <f t="shared" si="2918"/>
        <v>465</v>
      </c>
      <c r="X521" s="15">
        <f t="shared" si="2918"/>
        <v>480</v>
      </c>
      <c r="Y521" s="4">
        <f t="shared" si="2918"/>
        <v>495</v>
      </c>
      <c r="Z521" s="4">
        <f t="shared" si="2918"/>
        <v>510</v>
      </c>
      <c r="AA521" s="4">
        <f t="shared" si="2918"/>
        <v>525</v>
      </c>
      <c r="AB521" s="4">
        <f t="shared" si="2918"/>
        <v>540</v>
      </c>
      <c r="AC521" s="4">
        <f t="shared" si="2918"/>
        <v>555</v>
      </c>
      <c r="AD521" s="15">
        <f t="shared" si="2918"/>
        <v>570</v>
      </c>
      <c r="AE521">
        <f t="shared" si="2918"/>
        <v>585</v>
      </c>
      <c r="AF521" s="4">
        <f t="shared" si="2918"/>
        <v>600</v>
      </c>
      <c r="AG521" s="4">
        <f t="shared" si="2918"/>
        <v>615</v>
      </c>
      <c r="AH521" s="4">
        <f t="shared" si="2918"/>
        <v>630</v>
      </c>
      <c r="AI521" s="4">
        <f t="shared" si="2918"/>
        <v>645</v>
      </c>
      <c r="AJ521" s="4">
        <f t="shared" si="2918"/>
        <v>660</v>
      </c>
      <c r="AK521" s="4">
        <f t="shared" si="2918"/>
        <v>675</v>
      </c>
      <c r="AL521" s="4">
        <f t="shared" si="2918"/>
        <v>690</v>
      </c>
      <c r="AM521" s="4">
        <f t="shared" si="2918"/>
        <v>705</v>
      </c>
      <c r="AN521" s="4">
        <f t="shared" si="2918"/>
        <v>720</v>
      </c>
      <c r="AO521">
        <f t="shared" si="2918"/>
        <v>735</v>
      </c>
      <c r="AP521" s="4">
        <f t="shared" si="2918"/>
        <v>750</v>
      </c>
      <c r="AQ521" s="4">
        <f t="shared" si="2918"/>
        <v>765</v>
      </c>
      <c r="AR521" s="4">
        <f t="shared" si="2918"/>
        <v>780</v>
      </c>
      <c r="AS521" s="4">
        <f t="shared" si="2918"/>
        <v>795</v>
      </c>
      <c r="AT521" s="4">
        <f t="shared" si="2918"/>
        <v>810</v>
      </c>
      <c r="AU521" s="4">
        <f t="shared" si="2918"/>
        <v>825</v>
      </c>
      <c r="AV521" s="4">
        <f t="shared" si="2918"/>
        <v>840</v>
      </c>
      <c r="AW521" s="4">
        <f t="shared" si="2918"/>
        <v>855</v>
      </c>
      <c r="AX521" s="4">
        <f t="shared" si="2918"/>
        <v>870</v>
      </c>
      <c r="AY521">
        <f t="shared" si="2918"/>
        <v>885</v>
      </c>
      <c r="AZ521" s="4">
        <f t="shared" si="2918"/>
        <v>900</v>
      </c>
      <c r="BA521" s="4">
        <f t="shared" si="2918"/>
        <v>915</v>
      </c>
      <c r="BB521" s="4">
        <f t="shared" si="2918"/>
        <v>930</v>
      </c>
      <c r="BC521" s="4">
        <f t="shared" si="2918"/>
        <v>945</v>
      </c>
      <c r="BD521" s="4">
        <f t="shared" si="2918"/>
        <v>960</v>
      </c>
      <c r="BE521" s="4">
        <f t="shared" si="2918"/>
        <v>975</v>
      </c>
      <c r="BF521" s="4">
        <f t="shared" si="2918"/>
        <v>990</v>
      </c>
      <c r="BG521" s="4">
        <f t="shared" si="2918"/>
        <v>1005</v>
      </c>
      <c r="BH521" s="4">
        <f t="shared" si="2918"/>
        <v>1020</v>
      </c>
      <c r="BI521">
        <f t="shared" si="2918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19">C522+35</f>
        <v>105</v>
      </c>
      <c r="E522" s="4">
        <f t="shared" si="2919"/>
        <v>140</v>
      </c>
      <c r="F522" s="4">
        <f t="shared" si="2919"/>
        <v>175</v>
      </c>
      <c r="G522" s="4">
        <f t="shared" si="2919"/>
        <v>210</v>
      </c>
      <c r="H522" s="4">
        <f t="shared" si="2919"/>
        <v>245</v>
      </c>
      <c r="I522" s="4">
        <f t="shared" si="2919"/>
        <v>280</v>
      </c>
      <c r="J522" s="15">
        <f t="shared" si="2919"/>
        <v>315</v>
      </c>
      <c r="K522">
        <f t="shared" si="2919"/>
        <v>350</v>
      </c>
      <c r="L522" s="4">
        <f t="shared" si="2919"/>
        <v>385</v>
      </c>
      <c r="M522" s="4">
        <f t="shared" si="2919"/>
        <v>420</v>
      </c>
      <c r="N522" s="4">
        <f t="shared" si="2919"/>
        <v>455</v>
      </c>
      <c r="O522" s="4">
        <f t="shared" si="2919"/>
        <v>490</v>
      </c>
      <c r="P522" s="4">
        <f t="shared" si="2919"/>
        <v>525</v>
      </c>
      <c r="Q522" s="4">
        <f t="shared" si="2919"/>
        <v>560</v>
      </c>
      <c r="R522" s="15">
        <f t="shared" si="2919"/>
        <v>595</v>
      </c>
      <c r="S522" s="4">
        <f t="shared" si="2919"/>
        <v>630</v>
      </c>
      <c r="T522" s="4">
        <f t="shared" si="2919"/>
        <v>665</v>
      </c>
      <c r="U522">
        <f t="shared" si="2919"/>
        <v>700</v>
      </c>
      <c r="V522" s="4">
        <f t="shared" si="2919"/>
        <v>735</v>
      </c>
      <c r="W522" s="4">
        <f t="shared" si="2919"/>
        <v>770</v>
      </c>
      <c r="X522" s="15">
        <f t="shared" si="2919"/>
        <v>805</v>
      </c>
      <c r="Y522" s="4">
        <f t="shared" si="2919"/>
        <v>840</v>
      </c>
      <c r="Z522" s="4">
        <f t="shared" si="2919"/>
        <v>875</v>
      </c>
      <c r="AA522" s="4">
        <f t="shared" si="2919"/>
        <v>910</v>
      </c>
      <c r="AB522" s="4">
        <f t="shared" si="2919"/>
        <v>945</v>
      </c>
      <c r="AC522" s="4">
        <f t="shared" si="2919"/>
        <v>980</v>
      </c>
      <c r="AD522" s="15">
        <f t="shared" si="2919"/>
        <v>1015</v>
      </c>
      <c r="AE522">
        <f t="shared" si="2919"/>
        <v>1050</v>
      </c>
      <c r="AF522" s="4">
        <f t="shared" si="2919"/>
        <v>1085</v>
      </c>
      <c r="AG522" s="4">
        <f t="shared" si="2919"/>
        <v>1120</v>
      </c>
      <c r="AH522" s="4">
        <f t="shared" si="2919"/>
        <v>1155</v>
      </c>
      <c r="AI522" s="4">
        <f t="shared" si="2919"/>
        <v>1190</v>
      </c>
      <c r="AJ522" s="4">
        <f t="shared" si="2919"/>
        <v>1225</v>
      </c>
      <c r="AK522" s="4">
        <f t="shared" si="2919"/>
        <v>1260</v>
      </c>
      <c r="AL522" s="4">
        <f t="shared" si="2919"/>
        <v>1295</v>
      </c>
      <c r="AM522" s="4">
        <f t="shared" si="2919"/>
        <v>1330</v>
      </c>
      <c r="AN522" s="4">
        <f t="shared" si="2919"/>
        <v>1365</v>
      </c>
      <c r="AO522">
        <f t="shared" si="2919"/>
        <v>1400</v>
      </c>
      <c r="AP522" s="4">
        <f t="shared" si="2919"/>
        <v>1435</v>
      </c>
      <c r="AQ522" s="4">
        <f t="shared" si="2919"/>
        <v>1470</v>
      </c>
      <c r="AR522" s="4">
        <f t="shared" si="2919"/>
        <v>1505</v>
      </c>
      <c r="AS522" s="4">
        <f t="shared" si="2919"/>
        <v>1540</v>
      </c>
      <c r="AT522" s="4">
        <f t="shared" si="2919"/>
        <v>1575</v>
      </c>
      <c r="AU522" s="4">
        <f t="shared" si="2919"/>
        <v>1610</v>
      </c>
      <c r="AV522" s="4">
        <f t="shared" si="2919"/>
        <v>1645</v>
      </c>
      <c r="AW522" s="4">
        <f t="shared" si="2919"/>
        <v>1680</v>
      </c>
      <c r="AX522" s="4">
        <f t="shared" si="2919"/>
        <v>1715</v>
      </c>
      <c r="AY522">
        <f t="shared" si="2919"/>
        <v>1750</v>
      </c>
      <c r="AZ522" s="4">
        <f t="shared" si="2919"/>
        <v>1785</v>
      </c>
      <c r="BA522" s="4">
        <f t="shared" si="2919"/>
        <v>1820</v>
      </c>
      <c r="BB522" s="4">
        <f t="shared" si="2919"/>
        <v>1855</v>
      </c>
      <c r="BC522" s="4">
        <f t="shared" si="2919"/>
        <v>1890</v>
      </c>
      <c r="BD522" s="4">
        <f t="shared" si="2919"/>
        <v>1925</v>
      </c>
      <c r="BE522" s="4">
        <f t="shared" si="2919"/>
        <v>1960</v>
      </c>
      <c r="BF522" s="4">
        <f t="shared" si="2919"/>
        <v>1995</v>
      </c>
      <c r="BG522" s="4">
        <f t="shared" si="2919"/>
        <v>2030</v>
      </c>
      <c r="BH522" s="4">
        <f t="shared" si="2919"/>
        <v>2065</v>
      </c>
      <c r="BI522">
        <f t="shared" si="2919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20">D528+24</f>
        <v>251</v>
      </c>
      <c r="F528" s="4">
        <f t="shared" ref="F528" si="2921">E528+23</f>
        <v>274</v>
      </c>
      <c r="G528" s="4">
        <f t="shared" ref="G528" si="2922">F528+24</f>
        <v>298</v>
      </c>
      <c r="H528" s="4">
        <f t="shared" ref="H528" si="2923">G528+23</f>
        <v>321</v>
      </c>
      <c r="I528" s="4">
        <f t="shared" ref="I528" si="2924">H528+24</f>
        <v>345</v>
      </c>
      <c r="J528" s="15">
        <f t="shared" ref="J528" si="2925">I528+23</f>
        <v>368</v>
      </c>
      <c r="K528">
        <f t="shared" ref="K528" si="2926">J528+24</f>
        <v>392</v>
      </c>
      <c r="L528" s="4">
        <f t="shared" ref="L528" si="2927">K528+23</f>
        <v>415</v>
      </c>
      <c r="M528" s="4">
        <f t="shared" ref="M528" si="2928">L528+24</f>
        <v>439</v>
      </c>
      <c r="N528" s="4">
        <f t="shared" ref="N528" si="2929">M528+23</f>
        <v>462</v>
      </c>
      <c r="O528" s="4">
        <f t="shared" ref="O528" si="2930">N528+24</f>
        <v>486</v>
      </c>
      <c r="P528" s="4">
        <f t="shared" ref="P528" si="2931">O528+23</f>
        <v>509</v>
      </c>
      <c r="Q528" s="4">
        <f t="shared" ref="Q528" si="2932">P528+24</f>
        <v>533</v>
      </c>
      <c r="R528" s="15">
        <f t="shared" ref="R528" si="2933">Q528+23</f>
        <v>556</v>
      </c>
      <c r="S528" s="4">
        <f t="shared" ref="S528" si="2934">R528+24</f>
        <v>580</v>
      </c>
      <c r="T528" s="4">
        <f t="shared" ref="T528" si="2935">S528+23</f>
        <v>603</v>
      </c>
      <c r="U528">
        <f t="shared" ref="U528" si="2936">T528+24</f>
        <v>627</v>
      </c>
      <c r="V528" s="4">
        <f t="shared" ref="V528" si="2937">U528+23</f>
        <v>650</v>
      </c>
      <c r="W528" s="4">
        <f t="shared" ref="W528" si="2938">V528+24</f>
        <v>674</v>
      </c>
      <c r="X528" s="15">
        <f t="shared" ref="X528" si="2939">W528+23</f>
        <v>697</v>
      </c>
      <c r="Y528" s="4">
        <f t="shared" ref="Y528" si="2940">X528+24</f>
        <v>721</v>
      </c>
      <c r="Z528" s="4">
        <f t="shared" ref="Z528:BH528" si="2941">Y528+23</f>
        <v>744</v>
      </c>
      <c r="AA528" s="4">
        <f t="shared" ref="AA528:BI528" si="2942">Z528+24</f>
        <v>768</v>
      </c>
      <c r="AB528" s="4">
        <f t="shared" si="2941"/>
        <v>791</v>
      </c>
      <c r="AC528" s="4">
        <f t="shared" si="2942"/>
        <v>815</v>
      </c>
      <c r="AD528" s="15">
        <f t="shared" si="2941"/>
        <v>838</v>
      </c>
      <c r="AE528">
        <f t="shared" si="2942"/>
        <v>862</v>
      </c>
      <c r="AF528" s="4">
        <f t="shared" si="2941"/>
        <v>885</v>
      </c>
      <c r="AG528" s="4">
        <f t="shared" si="2942"/>
        <v>909</v>
      </c>
      <c r="AH528" s="4">
        <f t="shared" si="2941"/>
        <v>932</v>
      </c>
      <c r="AI528" s="4">
        <f t="shared" si="2942"/>
        <v>956</v>
      </c>
      <c r="AJ528" s="4">
        <f t="shared" si="2941"/>
        <v>979</v>
      </c>
      <c r="AK528" s="4">
        <f t="shared" si="2942"/>
        <v>1003</v>
      </c>
      <c r="AL528" s="4">
        <f t="shared" si="2941"/>
        <v>1026</v>
      </c>
      <c r="AM528" s="4">
        <f t="shared" si="2942"/>
        <v>1050</v>
      </c>
      <c r="AN528" s="4">
        <f t="shared" si="2941"/>
        <v>1073</v>
      </c>
      <c r="AO528">
        <f t="shared" si="2942"/>
        <v>1097</v>
      </c>
      <c r="AP528" s="4">
        <f t="shared" si="2941"/>
        <v>1120</v>
      </c>
      <c r="AQ528" s="4">
        <f t="shared" si="2942"/>
        <v>1144</v>
      </c>
      <c r="AR528" s="4">
        <f t="shared" si="2941"/>
        <v>1167</v>
      </c>
      <c r="AS528" s="4">
        <f t="shared" si="2942"/>
        <v>1191</v>
      </c>
      <c r="AT528" s="4">
        <f t="shared" si="2941"/>
        <v>1214</v>
      </c>
      <c r="AU528" s="4">
        <f t="shared" si="2942"/>
        <v>1238</v>
      </c>
      <c r="AV528" s="4">
        <f t="shared" si="2941"/>
        <v>1261</v>
      </c>
      <c r="AW528" s="4">
        <f t="shared" si="2942"/>
        <v>1285</v>
      </c>
      <c r="AX528" s="4">
        <f t="shared" si="2941"/>
        <v>1308</v>
      </c>
      <c r="AY528">
        <f t="shared" si="2942"/>
        <v>1332</v>
      </c>
      <c r="AZ528" s="4">
        <f t="shared" si="2941"/>
        <v>1355</v>
      </c>
      <c r="BA528" s="4">
        <f t="shared" si="2942"/>
        <v>1379</v>
      </c>
      <c r="BB528" s="4">
        <f t="shared" si="2941"/>
        <v>1402</v>
      </c>
      <c r="BC528" s="4">
        <f t="shared" si="2942"/>
        <v>1426</v>
      </c>
      <c r="BD528" s="4">
        <f t="shared" si="2941"/>
        <v>1449</v>
      </c>
      <c r="BE528" s="4">
        <f t="shared" si="2942"/>
        <v>1473</v>
      </c>
      <c r="BF528" s="4">
        <f t="shared" si="2941"/>
        <v>1496</v>
      </c>
      <c r="BG528" s="4">
        <f t="shared" si="2942"/>
        <v>1520</v>
      </c>
      <c r="BH528" s="4">
        <f t="shared" si="2941"/>
        <v>1543</v>
      </c>
      <c r="BI528">
        <f t="shared" si="2942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43">D529+39</f>
        <v>411</v>
      </c>
      <c r="F529" s="4">
        <f t="shared" ref="F529" si="2944">E529+38</f>
        <v>449</v>
      </c>
      <c r="G529" s="4">
        <f t="shared" ref="G529" si="2945">F529+39</f>
        <v>488</v>
      </c>
      <c r="H529" s="4">
        <f t="shared" ref="H529" si="2946">G529+38</f>
        <v>526</v>
      </c>
      <c r="I529" s="4">
        <f t="shared" ref="I529" si="2947">H529+39</f>
        <v>565</v>
      </c>
      <c r="J529" s="15">
        <f t="shared" ref="J529" si="2948">I529+38</f>
        <v>603</v>
      </c>
      <c r="K529">
        <f t="shared" ref="K529" si="2949">J529+39</f>
        <v>642</v>
      </c>
      <c r="L529" s="4">
        <f>K529+39</f>
        <v>681</v>
      </c>
      <c r="M529" s="4">
        <f>L529+38</f>
        <v>719</v>
      </c>
      <c r="N529" s="4">
        <f t="shared" ref="N529:BF529" si="2950">M529+39</f>
        <v>758</v>
      </c>
      <c r="O529" s="4">
        <f t="shared" ref="O529:BG529" si="2951">N529+38</f>
        <v>796</v>
      </c>
      <c r="P529" s="4">
        <f t="shared" ref="P529:BH529" si="2952">O529+39</f>
        <v>835</v>
      </c>
      <c r="Q529" s="4">
        <f t="shared" ref="Q529:BI529" si="2953">P529+38</f>
        <v>873</v>
      </c>
      <c r="R529" s="15">
        <f t="shared" ref="R529:AY529" si="2954">Q529+39</f>
        <v>912</v>
      </c>
      <c r="S529" s="4">
        <f t="shared" ref="S529:AZ529" si="2955">R529+38</f>
        <v>950</v>
      </c>
      <c r="T529" s="4">
        <f t="shared" ref="T529:BA529" si="2956">S529+39</f>
        <v>989</v>
      </c>
      <c r="U529">
        <f t="shared" ref="U529:BB529" si="2957">T529+38</f>
        <v>1027</v>
      </c>
      <c r="V529" s="4">
        <f t="shared" ref="V529:BD529" si="2958">U529+39</f>
        <v>1066</v>
      </c>
      <c r="W529" s="4">
        <f t="shared" si="2958"/>
        <v>1105</v>
      </c>
      <c r="X529" s="15">
        <f t="shared" ref="X529" si="2959">W529+38</f>
        <v>1143</v>
      </c>
      <c r="Y529" s="4">
        <f t="shared" si="2950"/>
        <v>1182</v>
      </c>
      <c r="Z529" s="4">
        <f t="shared" si="2951"/>
        <v>1220</v>
      </c>
      <c r="AA529" s="4">
        <f t="shared" si="2952"/>
        <v>1259</v>
      </c>
      <c r="AB529" s="4">
        <f t="shared" si="2953"/>
        <v>1297</v>
      </c>
      <c r="AC529" s="4">
        <f t="shared" si="2954"/>
        <v>1336</v>
      </c>
      <c r="AD529" s="15">
        <f t="shared" si="2955"/>
        <v>1374</v>
      </c>
      <c r="AE529">
        <f t="shared" si="2956"/>
        <v>1413</v>
      </c>
      <c r="AF529" s="4">
        <f>AE529+39</f>
        <v>1452</v>
      </c>
      <c r="AG529" s="4">
        <f>AF529+38</f>
        <v>1490</v>
      </c>
      <c r="AH529" s="4">
        <f t="shared" si="2958"/>
        <v>1529</v>
      </c>
      <c r="AI529" s="4">
        <f t="shared" ref="AI529" si="2960">AH529+38</f>
        <v>1567</v>
      </c>
      <c r="AJ529" s="4">
        <f t="shared" si="2950"/>
        <v>1606</v>
      </c>
      <c r="AK529" s="4">
        <f t="shared" si="2951"/>
        <v>1644</v>
      </c>
      <c r="AL529" s="4">
        <f t="shared" si="2952"/>
        <v>1683</v>
      </c>
      <c r="AM529" s="4">
        <f t="shared" si="2953"/>
        <v>1721</v>
      </c>
      <c r="AN529" s="4">
        <f t="shared" si="2954"/>
        <v>1760</v>
      </c>
      <c r="AO529">
        <f t="shared" si="2955"/>
        <v>1798</v>
      </c>
      <c r="AP529" s="4">
        <f t="shared" si="2956"/>
        <v>1837</v>
      </c>
      <c r="AQ529" s="4">
        <f t="shared" si="2957"/>
        <v>1875</v>
      </c>
      <c r="AR529" s="4">
        <f t="shared" si="2958"/>
        <v>1914</v>
      </c>
      <c r="AS529" s="4">
        <f t="shared" si="2958"/>
        <v>1953</v>
      </c>
      <c r="AT529" s="4">
        <f t="shared" ref="AT529" si="2961">AS529+38</f>
        <v>1991</v>
      </c>
      <c r="AU529" s="4">
        <f t="shared" si="2950"/>
        <v>2030</v>
      </c>
      <c r="AV529" s="4">
        <f t="shared" si="2951"/>
        <v>2068</v>
      </c>
      <c r="AW529" s="4">
        <f t="shared" si="2952"/>
        <v>2107</v>
      </c>
      <c r="AX529" s="4">
        <f t="shared" si="2953"/>
        <v>2145</v>
      </c>
      <c r="AY529">
        <f t="shared" si="2954"/>
        <v>2184</v>
      </c>
      <c r="AZ529" s="4">
        <f t="shared" si="2955"/>
        <v>2222</v>
      </c>
      <c r="BA529" s="4">
        <f t="shared" si="2956"/>
        <v>2261</v>
      </c>
      <c r="BB529" s="4">
        <f t="shared" si="2957"/>
        <v>2299</v>
      </c>
      <c r="BC529" s="4">
        <f t="shared" si="2958"/>
        <v>2338</v>
      </c>
      <c r="BD529" s="4">
        <f t="shared" si="2958"/>
        <v>2377</v>
      </c>
      <c r="BE529" s="4">
        <f t="shared" ref="BE529" si="2962">BD529+38</f>
        <v>2415</v>
      </c>
      <c r="BF529" s="4">
        <f t="shared" si="2950"/>
        <v>2454</v>
      </c>
      <c r="BG529" s="4">
        <f t="shared" si="2951"/>
        <v>2492</v>
      </c>
      <c r="BH529" s="4">
        <f t="shared" si="2952"/>
        <v>2531</v>
      </c>
      <c r="BI529">
        <f t="shared" si="2953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63">C530+61</f>
        <v>590</v>
      </c>
      <c r="E530" s="4">
        <f t="shared" si="2963"/>
        <v>651</v>
      </c>
      <c r="F530" s="4">
        <f t="shared" si="2963"/>
        <v>712</v>
      </c>
      <c r="G530" s="4">
        <f t="shared" si="2963"/>
        <v>773</v>
      </c>
      <c r="H530" s="4">
        <f t="shared" si="2963"/>
        <v>834</v>
      </c>
      <c r="I530" s="4">
        <f t="shared" si="2963"/>
        <v>895</v>
      </c>
      <c r="J530" s="15">
        <f t="shared" si="2963"/>
        <v>956</v>
      </c>
      <c r="K530">
        <f t="shared" si="2963"/>
        <v>1017</v>
      </c>
      <c r="L530" s="4">
        <f t="shared" si="2963"/>
        <v>1078</v>
      </c>
      <c r="M530" s="4">
        <f t="shared" si="2963"/>
        <v>1139</v>
      </c>
      <c r="N530" s="4">
        <f t="shared" si="2963"/>
        <v>1200</v>
      </c>
      <c r="O530" s="4">
        <f t="shared" si="2963"/>
        <v>1261</v>
      </c>
      <c r="P530" s="4">
        <f t="shared" si="2963"/>
        <v>1322</v>
      </c>
      <c r="Q530" s="4">
        <f t="shared" si="2963"/>
        <v>1383</v>
      </c>
      <c r="R530" s="15">
        <f t="shared" si="2963"/>
        <v>1444</v>
      </c>
      <c r="S530" s="4">
        <f t="shared" si="2963"/>
        <v>1505</v>
      </c>
      <c r="T530" s="4">
        <f t="shared" si="2963"/>
        <v>1566</v>
      </c>
      <c r="U530">
        <f>T530+62</f>
        <v>1628</v>
      </c>
      <c r="V530" s="4">
        <f t="shared" si="2963"/>
        <v>1689</v>
      </c>
      <c r="W530" s="4">
        <f t="shared" si="2963"/>
        <v>1750</v>
      </c>
      <c r="X530" s="15">
        <f t="shared" si="2963"/>
        <v>1811</v>
      </c>
      <c r="Y530" s="4">
        <f t="shared" si="2963"/>
        <v>1872</v>
      </c>
      <c r="Z530" s="4">
        <f t="shared" si="2963"/>
        <v>1933</v>
      </c>
      <c r="AA530" s="4">
        <f t="shared" si="2963"/>
        <v>1994</v>
      </c>
      <c r="AB530" s="4">
        <f t="shared" si="2963"/>
        <v>2055</v>
      </c>
      <c r="AC530" s="4">
        <f t="shared" si="2963"/>
        <v>2116</v>
      </c>
      <c r="AD530" s="15">
        <f t="shared" si="2963"/>
        <v>2177</v>
      </c>
      <c r="AE530">
        <f t="shared" si="2963"/>
        <v>2238</v>
      </c>
      <c r="AF530" s="4">
        <f t="shared" si="2963"/>
        <v>2299</v>
      </c>
      <c r="AG530" s="4">
        <f t="shared" si="2963"/>
        <v>2360</v>
      </c>
      <c r="AH530" s="4">
        <f t="shared" si="2963"/>
        <v>2421</v>
      </c>
      <c r="AI530" s="4">
        <f t="shared" si="2963"/>
        <v>2482</v>
      </c>
      <c r="AJ530" s="4">
        <f t="shared" si="2963"/>
        <v>2543</v>
      </c>
      <c r="AK530" s="4">
        <f t="shared" si="2963"/>
        <v>2604</v>
      </c>
      <c r="AL530" s="4">
        <f t="shared" si="2963"/>
        <v>2665</v>
      </c>
      <c r="AM530" s="4">
        <f t="shared" si="2963"/>
        <v>2726</v>
      </c>
      <c r="AN530" s="4">
        <f t="shared" si="2963"/>
        <v>2787</v>
      </c>
      <c r="AO530">
        <f>AN530+62</f>
        <v>2849</v>
      </c>
      <c r="AP530" s="4">
        <f t="shared" si="2963"/>
        <v>2910</v>
      </c>
      <c r="AQ530" s="4">
        <f t="shared" si="2963"/>
        <v>2971</v>
      </c>
      <c r="AR530" s="4">
        <f t="shared" si="2963"/>
        <v>3032</v>
      </c>
      <c r="AS530" s="4">
        <f t="shared" si="2963"/>
        <v>3093</v>
      </c>
      <c r="AT530" s="4">
        <f t="shared" si="2963"/>
        <v>3154</v>
      </c>
      <c r="AU530" s="4">
        <f t="shared" si="2963"/>
        <v>3215</v>
      </c>
      <c r="AV530" s="4">
        <f t="shared" si="2963"/>
        <v>3276</v>
      </c>
      <c r="AW530" s="4">
        <f t="shared" si="2963"/>
        <v>3337</v>
      </c>
      <c r="AX530" s="4">
        <f t="shared" si="2963"/>
        <v>3398</v>
      </c>
      <c r="AY530">
        <f t="shared" si="2963"/>
        <v>3459</v>
      </c>
      <c r="AZ530" s="4">
        <f t="shared" si="2963"/>
        <v>3520</v>
      </c>
      <c r="BA530" s="4">
        <f t="shared" si="2963"/>
        <v>3581</v>
      </c>
      <c r="BB530" s="4">
        <f t="shared" si="2963"/>
        <v>3642</v>
      </c>
      <c r="BC530" s="4">
        <f t="shared" si="2963"/>
        <v>3703</v>
      </c>
      <c r="BD530" s="4">
        <f t="shared" si="2963"/>
        <v>3764</v>
      </c>
      <c r="BE530" s="4">
        <f t="shared" si="2963"/>
        <v>3825</v>
      </c>
      <c r="BF530" s="4">
        <f t="shared" si="2963"/>
        <v>3886</v>
      </c>
      <c r="BG530" s="4">
        <f t="shared" si="2963"/>
        <v>3947</v>
      </c>
      <c r="BH530" s="4">
        <f t="shared" si="2963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64">C536+0.5</f>
        <v>11</v>
      </c>
      <c r="E536" s="4">
        <f t="shared" si="2964"/>
        <v>11.5</v>
      </c>
      <c r="F536" s="4">
        <f t="shared" si="2964"/>
        <v>12</v>
      </c>
      <c r="G536" s="4">
        <f t="shared" si="2964"/>
        <v>12.5</v>
      </c>
      <c r="H536" s="4">
        <f t="shared" si="2964"/>
        <v>13</v>
      </c>
      <c r="I536" s="4">
        <f t="shared" si="2964"/>
        <v>13.5</v>
      </c>
      <c r="J536" s="15">
        <v>14</v>
      </c>
      <c r="K536">
        <f t="shared" si="2964"/>
        <v>14.5</v>
      </c>
      <c r="L536" s="4">
        <f t="shared" si="2964"/>
        <v>15</v>
      </c>
      <c r="M536" s="4">
        <f t="shared" si="2964"/>
        <v>15.5</v>
      </c>
      <c r="N536" s="4">
        <f t="shared" si="2964"/>
        <v>16</v>
      </c>
      <c r="O536" s="4">
        <f t="shared" si="2964"/>
        <v>16.5</v>
      </c>
      <c r="P536" s="4">
        <f t="shared" si="2964"/>
        <v>17</v>
      </c>
      <c r="Q536" s="4">
        <f t="shared" si="2964"/>
        <v>17.5</v>
      </c>
      <c r="R536" s="15">
        <f t="shared" si="2964"/>
        <v>18</v>
      </c>
      <c r="S536" s="4">
        <f t="shared" si="2964"/>
        <v>18.5</v>
      </c>
      <c r="T536" s="4">
        <f t="shared" si="2964"/>
        <v>19</v>
      </c>
      <c r="U536">
        <f t="shared" si="2964"/>
        <v>19.5</v>
      </c>
      <c r="V536" s="4">
        <f t="shared" si="2964"/>
        <v>20</v>
      </c>
      <c r="W536" s="4">
        <f>V536+0.5</f>
        <v>20.5</v>
      </c>
      <c r="X536" s="15">
        <f t="shared" si="2964"/>
        <v>21</v>
      </c>
      <c r="Y536" s="4">
        <f>X536</f>
        <v>21</v>
      </c>
      <c r="Z536" s="4">
        <f>Y536+1</f>
        <v>22</v>
      </c>
      <c r="AA536" s="4">
        <f t="shared" ref="AA536" si="2965">Z536</f>
        <v>22</v>
      </c>
      <c r="AB536" s="4">
        <f t="shared" ref="AB536" si="2966">AA536+1</f>
        <v>23</v>
      </c>
      <c r="AC536" s="4">
        <f t="shared" ref="AC536" si="2967">AB536</f>
        <v>23</v>
      </c>
      <c r="AD536" s="15">
        <f t="shared" ref="AD536" si="2968">AC536+1</f>
        <v>24</v>
      </c>
      <c r="AE536">
        <f t="shared" ref="AE536" si="2969">AD536</f>
        <v>24</v>
      </c>
      <c r="AF536" s="4">
        <f t="shared" ref="AF536" si="2970">AE536+1</f>
        <v>25</v>
      </c>
      <c r="AG536" s="4">
        <f t="shared" ref="AG536" si="2971">AF536</f>
        <v>25</v>
      </c>
      <c r="AH536" s="4">
        <f t="shared" ref="AH536" si="2972">AG536+1</f>
        <v>26</v>
      </c>
      <c r="AI536" s="4">
        <f t="shared" ref="AI536" si="2973">AH536</f>
        <v>26</v>
      </c>
      <c r="AJ536" s="4">
        <f t="shared" ref="AJ536" si="2974">AI536+1</f>
        <v>27</v>
      </c>
      <c r="AK536" s="4">
        <f t="shared" ref="AK536" si="2975">AJ536</f>
        <v>27</v>
      </c>
      <c r="AL536" s="4">
        <f t="shared" ref="AL536" si="2976">AK536+1</f>
        <v>28</v>
      </c>
      <c r="AM536" s="4">
        <f t="shared" ref="AM536" si="2977">AL536</f>
        <v>28</v>
      </c>
      <c r="AN536" s="4">
        <f t="shared" ref="AN536" si="2978">AM536+1</f>
        <v>29</v>
      </c>
      <c r="AO536">
        <f t="shared" ref="AO536" si="2979">AN536</f>
        <v>29</v>
      </c>
      <c r="AP536" s="4">
        <f t="shared" ref="AP536" si="2980">AO536+1</f>
        <v>30</v>
      </c>
      <c r="AQ536" s="4">
        <f t="shared" ref="AQ536" si="2981">AP536</f>
        <v>30</v>
      </c>
      <c r="AR536" s="4">
        <f t="shared" ref="AR536" si="2982">AQ536+1</f>
        <v>31</v>
      </c>
      <c r="AS536" s="4">
        <f t="shared" ref="AS536" si="2983">AR536</f>
        <v>31</v>
      </c>
      <c r="AT536" s="4">
        <f t="shared" ref="AT536" si="2984">AS536+1</f>
        <v>32</v>
      </c>
      <c r="AU536" s="4">
        <f t="shared" ref="AU536" si="2985">AT536</f>
        <v>32</v>
      </c>
      <c r="AV536" s="4">
        <f t="shared" ref="AV536" si="2986">AU536+1</f>
        <v>33</v>
      </c>
      <c r="AW536" s="4">
        <f t="shared" ref="AW536" si="2987">AV536</f>
        <v>33</v>
      </c>
      <c r="AX536" s="4">
        <f t="shared" ref="AX536" si="2988">AW536+1</f>
        <v>34</v>
      </c>
      <c r="AY536">
        <f t="shared" ref="AY536" si="2989">AX536</f>
        <v>34</v>
      </c>
      <c r="AZ536" s="4">
        <f t="shared" ref="AZ536" si="2990">AY536+1</f>
        <v>35</v>
      </c>
      <c r="BA536" s="4">
        <f t="shared" ref="BA536" si="2991">AZ536</f>
        <v>35</v>
      </c>
      <c r="BB536" s="4">
        <f t="shared" ref="BB536" si="2992">BA536+1</f>
        <v>36</v>
      </c>
      <c r="BC536" s="4">
        <f t="shared" ref="BC536" si="2993">BB536</f>
        <v>36</v>
      </c>
      <c r="BD536" s="4">
        <f t="shared" ref="BD536" si="2994">BC536+1</f>
        <v>37</v>
      </c>
      <c r="BE536" s="4">
        <f t="shared" ref="BE536" si="2995">BD536</f>
        <v>37</v>
      </c>
      <c r="BF536" s="4">
        <f t="shared" ref="BF536" si="2996">BE536+1</f>
        <v>38</v>
      </c>
      <c r="BG536" s="4">
        <f t="shared" ref="BG536:BI536" si="2997">BF536</f>
        <v>38</v>
      </c>
      <c r="BH536" s="4">
        <f t="shared" ref="BH536" si="2998">BG536+1</f>
        <v>39</v>
      </c>
      <c r="BI536">
        <f t="shared" si="2997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2999">C541+20</f>
        <v>60</v>
      </c>
      <c r="E541" s="4">
        <f t="shared" si="2999"/>
        <v>80</v>
      </c>
      <c r="F541" s="4">
        <f t="shared" si="2999"/>
        <v>100</v>
      </c>
      <c r="G541" s="4">
        <f t="shared" si="2999"/>
        <v>120</v>
      </c>
      <c r="H541" s="4">
        <f t="shared" si="2999"/>
        <v>140</v>
      </c>
      <c r="I541" s="4">
        <f t="shared" si="2999"/>
        <v>160</v>
      </c>
      <c r="J541" s="4">
        <f t="shared" si="2999"/>
        <v>180</v>
      </c>
      <c r="K541" s="4">
        <f t="shared" si="2999"/>
        <v>200</v>
      </c>
      <c r="L541" s="4">
        <f t="shared" si="2999"/>
        <v>220</v>
      </c>
      <c r="M541" s="4">
        <f t="shared" si="2999"/>
        <v>240</v>
      </c>
      <c r="N541" s="4">
        <f t="shared" si="2999"/>
        <v>260</v>
      </c>
      <c r="O541" s="4">
        <f t="shared" si="2999"/>
        <v>280</v>
      </c>
      <c r="P541" s="4">
        <f t="shared" si="2999"/>
        <v>300</v>
      </c>
      <c r="Q541" s="4">
        <f t="shared" si="2999"/>
        <v>320</v>
      </c>
      <c r="R541" s="4">
        <f t="shared" si="2999"/>
        <v>340</v>
      </c>
      <c r="S541" s="4">
        <f t="shared" si="2999"/>
        <v>360</v>
      </c>
      <c r="T541" s="4">
        <f t="shared" si="2999"/>
        <v>380</v>
      </c>
      <c r="U541" s="4">
        <f t="shared" si="2999"/>
        <v>400</v>
      </c>
      <c r="V541" s="4">
        <f t="shared" si="2999"/>
        <v>420</v>
      </c>
      <c r="W541" s="4">
        <f t="shared" si="2999"/>
        <v>440</v>
      </c>
      <c r="X541" s="4">
        <f t="shared" si="2999"/>
        <v>460</v>
      </c>
      <c r="Y541" s="4">
        <f t="shared" si="2999"/>
        <v>480</v>
      </c>
      <c r="Z541" s="4">
        <f t="shared" si="2999"/>
        <v>500</v>
      </c>
      <c r="AA541" s="4">
        <f t="shared" si="2999"/>
        <v>520</v>
      </c>
      <c r="AB541" s="4">
        <f t="shared" si="2999"/>
        <v>540</v>
      </c>
      <c r="AC541" s="4">
        <f t="shared" si="2999"/>
        <v>560</v>
      </c>
      <c r="AD541" s="4">
        <f t="shared" si="2999"/>
        <v>580</v>
      </c>
      <c r="AE541" s="4">
        <f t="shared" si="2999"/>
        <v>600</v>
      </c>
      <c r="AF541" s="4">
        <f t="shared" si="2999"/>
        <v>620</v>
      </c>
      <c r="AG541" s="4">
        <f t="shared" si="2999"/>
        <v>640</v>
      </c>
      <c r="AH541" s="4">
        <f t="shared" si="2999"/>
        <v>660</v>
      </c>
      <c r="AI541" s="4">
        <f t="shared" si="2999"/>
        <v>680</v>
      </c>
      <c r="AJ541" s="4">
        <f t="shared" si="2999"/>
        <v>700</v>
      </c>
      <c r="AK541" s="4">
        <f t="shared" si="2999"/>
        <v>720</v>
      </c>
      <c r="AL541" s="4">
        <f t="shared" si="2999"/>
        <v>740</v>
      </c>
      <c r="AM541" s="4">
        <f t="shared" si="2999"/>
        <v>760</v>
      </c>
      <c r="AN541" s="4">
        <f t="shared" si="2999"/>
        <v>780</v>
      </c>
      <c r="AO541" s="4">
        <f t="shared" si="2999"/>
        <v>800</v>
      </c>
      <c r="AP541" s="4">
        <f t="shared" si="2999"/>
        <v>820</v>
      </c>
      <c r="AQ541" s="4">
        <f t="shared" si="2999"/>
        <v>840</v>
      </c>
      <c r="AR541" s="4">
        <f t="shared" si="2999"/>
        <v>860</v>
      </c>
      <c r="AS541" s="4">
        <f t="shared" si="2999"/>
        <v>880</v>
      </c>
      <c r="AT541" s="4">
        <f t="shared" si="2999"/>
        <v>900</v>
      </c>
      <c r="AU541" s="4">
        <f t="shared" si="2999"/>
        <v>920</v>
      </c>
      <c r="AV541" s="4">
        <f t="shared" si="2999"/>
        <v>940</v>
      </c>
      <c r="AW541" s="4">
        <f t="shared" si="2999"/>
        <v>960</v>
      </c>
      <c r="AX541" s="4">
        <f t="shared" si="2999"/>
        <v>980</v>
      </c>
      <c r="AY541" s="4">
        <f t="shared" si="2999"/>
        <v>1000</v>
      </c>
      <c r="AZ541" s="4">
        <f t="shared" si="2999"/>
        <v>1020</v>
      </c>
      <c r="BA541" s="4">
        <f t="shared" si="2999"/>
        <v>1040</v>
      </c>
      <c r="BB541" s="4">
        <f t="shared" si="2999"/>
        <v>1060</v>
      </c>
      <c r="BC541" s="4">
        <f t="shared" si="2999"/>
        <v>1080</v>
      </c>
      <c r="BD541" s="4">
        <f t="shared" si="2999"/>
        <v>1100</v>
      </c>
      <c r="BE541" s="4">
        <f t="shared" si="2999"/>
        <v>1120</v>
      </c>
      <c r="BF541" s="4">
        <f t="shared" si="2999"/>
        <v>1140</v>
      </c>
      <c r="BG541" s="4">
        <f t="shared" si="2999"/>
        <v>1160</v>
      </c>
      <c r="BH541" s="4">
        <f t="shared" si="2999"/>
        <v>1180</v>
      </c>
      <c r="BI541" s="4">
        <f t="shared" si="2999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00">C542+30</f>
        <v>90</v>
      </c>
      <c r="E542" s="4">
        <f t="shared" si="3000"/>
        <v>120</v>
      </c>
      <c r="F542" s="4">
        <f t="shared" si="3000"/>
        <v>150</v>
      </c>
      <c r="G542" s="4">
        <f t="shared" si="3000"/>
        <v>180</v>
      </c>
      <c r="H542" s="4">
        <f t="shared" si="3000"/>
        <v>210</v>
      </c>
      <c r="I542" s="4">
        <f t="shared" si="3000"/>
        <v>240</v>
      </c>
      <c r="J542" s="4">
        <f t="shared" si="3000"/>
        <v>270</v>
      </c>
      <c r="K542" s="4">
        <f t="shared" si="3000"/>
        <v>300</v>
      </c>
      <c r="L542" s="4">
        <f t="shared" si="3000"/>
        <v>330</v>
      </c>
      <c r="M542" s="4">
        <f t="shared" si="3000"/>
        <v>360</v>
      </c>
      <c r="N542" s="4">
        <f t="shared" si="3000"/>
        <v>390</v>
      </c>
      <c r="O542" s="4">
        <f t="shared" si="3000"/>
        <v>420</v>
      </c>
      <c r="P542" s="4">
        <f t="shared" si="3000"/>
        <v>450</v>
      </c>
      <c r="Q542" s="4">
        <f t="shared" si="3000"/>
        <v>480</v>
      </c>
      <c r="R542" s="4">
        <f t="shared" si="3000"/>
        <v>510</v>
      </c>
      <c r="S542" s="4">
        <f t="shared" si="3000"/>
        <v>540</v>
      </c>
      <c r="T542" s="4">
        <f t="shared" si="3000"/>
        <v>570</v>
      </c>
      <c r="U542" s="4">
        <f t="shared" si="3000"/>
        <v>600</v>
      </c>
      <c r="V542" s="4">
        <f t="shared" si="3000"/>
        <v>630</v>
      </c>
      <c r="W542" s="4">
        <f t="shared" si="3000"/>
        <v>660</v>
      </c>
      <c r="X542" s="4">
        <f t="shared" si="3000"/>
        <v>690</v>
      </c>
      <c r="Y542" s="4">
        <f t="shared" si="3000"/>
        <v>720</v>
      </c>
      <c r="Z542" s="4">
        <f t="shared" si="3000"/>
        <v>750</v>
      </c>
      <c r="AA542" s="4">
        <f t="shared" si="3000"/>
        <v>780</v>
      </c>
      <c r="AB542" s="4">
        <f t="shared" si="3000"/>
        <v>810</v>
      </c>
      <c r="AC542" s="4">
        <f t="shared" si="3000"/>
        <v>840</v>
      </c>
      <c r="AD542" s="4">
        <f t="shared" si="3000"/>
        <v>870</v>
      </c>
      <c r="AE542" s="4">
        <f t="shared" si="3000"/>
        <v>900</v>
      </c>
      <c r="AF542" s="4">
        <f t="shared" si="3000"/>
        <v>930</v>
      </c>
      <c r="AG542" s="4">
        <f t="shared" si="3000"/>
        <v>960</v>
      </c>
      <c r="AH542" s="4">
        <f t="shared" si="3000"/>
        <v>990</v>
      </c>
      <c r="AI542" s="4">
        <f t="shared" si="3000"/>
        <v>1020</v>
      </c>
      <c r="AJ542" s="4">
        <f t="shared" si="3000"/>
        <v>1050</v>
      </c>
      <c r="AK542" s="4">
        <f t="shared" si="3000"/>
        <v>1080</v>
      </c>
      <c r="AL542" s="4">
        <f t="shared" si="3000"/>
        <v>1110</v>
      </c>
      <c r="AM542" s="4">
        <f t="shared" si="3000"/>
        <v>1140</v>
      </c>
      <c r="AN542" s="4">
        <f t="shared" si="3000"/>
        <v>1170</v>
      </c>
      <c r="AO542" s="4">
        <f t="shared" si="3000"/>
        <v>1200</v>
      </c>
      <c r="AP542" s="4">
        <f t="shared" si="3000"/>
        <v>1230</v>
      </c>
      <c r="AQ542" s="4">
        <f t="shared" si="3000"/>
        <v>1260</v>
      </c>
      <c r="AR542" s="4">
        <f t="shared" si="3000"/>
        <v>1290</v>
      </c>
      <c r="AS542" s="4">
        <f t="shared" si="3000"/>
        <v>1320</v>
      </c>
      <c r="AT542" s="4">
        <f t="shared" si="3000"/>
        <v>1350</v>
      </c>
      <c r="AU542" s="4">
        <f t="shared" si="3000"/>
        <v>1380</v>
      </c>
      <c r="AV542" s="4">
        <f t="shared" si="3000"/>
        <v>1410</v>
      </c>
      <c r="AW542" s="4">
        <f t="shared" si="3000"/>
        <v>1440</v>
      </c>
      <c r="AX542" s="4">
        <f t="shared" si="3000"/>
        <v>1470</v>
      </c>
      <c r="AY542" s="4">
        <f t="shared" si="3000"/>
        <v>1500</v>
      </c>
      <c r="AZ542" s="4">
        <f t="shared" si="3000"/>
        <v>1530</v>
      </c>
      <c r="BA542" s="4">
        <f t="shared" si="3000"/>
        <v>1560</v>
      </c>
      <c r="BB542" s="4">
        <f t="shared" si="3000"/>
        <v>1590</v>
      </c>
      <c r="BC542" s="4">
        <f t="shared" si="3000"/>
        <v>1620</v>
      </c>
      <c r="BD542" s="4">
        <f t="shared" si="3000"/>
        <v>1650</v>
      </c>
      <c r="BE542" s="4">
        <f t="shared" si="3000"/>
        <v>1680</v>
      </c>
      <c r="BF542" s="4">
        <f t="shared" si="3000"/>
        <v>1710</v>
      </c>
      <c r="BG542" s="4">
        <f t="shared" si="3000"/>
        <v>1740</v>
      </c>
      <c r="BH542" s="4">
        <f t="shared" si="3000"/>
        <v>1770</v>
      </c>
      <c r="BI542" s="4">
        <f t="shared" si="3000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01">C543+10</f>
        <v>320</v>
      </c>
      <c r="E543" s="4">
        <f t="shared" si="3001"/>
        <v>330</v>
      </c>
      <c r="F543" s="4">
        <f t="shared" si="3001"/>
        <v>340</v>
      </c>
      <c r="G543" s="4">
        <f t="shared" si="3001"/>
        <v>350</v>
      </c>
      <c r="H543" s="4">
        <f t="shared" si="3001"/>
        <v>360</v>
      </c>
      <c r="I543" s="4">
        <f t="shared" si="3001"/>
        <v>370</v>
      </c>
      <c r="J543" s="15">
        <f t="shared" si="3001"/>
        <v>380</v>
      </c>
      <c r="K543">
        <f t="shared" si="3001"/>
        <v>390</v>
      </c>
      <c r="L543" s="4">
        <f t="shared" si="3001"/>
        <v>400</v>
      </c>
      <c r="M543" s="4">
        <f t="shared" si="3001"/>
        <v>410</v>
      </c>
      <c r="N543" s="4">
        <f t="shared" si="3001"/>
        <v>420</v>
      </c>
      <c r="O543" s="4">
        <f t="shared" si="3001"/>
        <v>430</v>
      </c>
      <c r="P543" s="4">
        <f t="shared" si="3001"/>
        <v>440</v>
      </c>
      <c r="Q543" s="4">
        <f t="shared" si="3001"/>
        <v>450</v>
      </c>
      <c r="R543" s="15">
        <f t="shared" si="3001"/>
        <v>460</v>
      </c>
      <c r="S543" s="4">
        <f t="shared" si="3001"/>
        <v>470</v>
      </c>
      <c r="T543" s="4">
        <f t="shared" si="3001"/>
        <v>480</v>
      </c>
      <c r="U543">
        <f t="shared" si="3001"/>
        <v>490</v>
      </c>
      <c r="V543" s="4">
        <f t="shared" si="3001"/>
        <v>500</v>
      </c>
      <c r="W543" s="4">
        <f t="shared" si="3001"/>
        <v>510</v>
      </c>
      <c r="X543" s="15">
        <f t="shared" ref="X543:BI543" si="3002">W543+10</f>
        <v>520</v>
      </c>
      <c r="Y543" s="4">
        <f t="shared" si="3002"/>
        <v>530</v>
      </c>
      <c r="Z543" s="4">
        <f t="shared" si="3002"/>
        <v>540</v>
      </c>
      <c r="AA543" s="4">
        <f t="shared" si="3002"/>
        <v>550</v>
      </c>
      <c r="AB543" s="4">
        <f t="shared" si="3002"/>
        <v>560</v>
      </c>
      <c r="AC543" s="4">
        <f t="shared" si="3002"/>
        <v>570</v>
      </c>
      <c r="AD543" s="15">
        <f t="shared" si="3002"/>
        <v>580</v>
      </c>
      <c r="AE543">
        <f t="shared" si="3002"/>
        <v>590</v>
      </c>
      <c r="AF543" s="4">
        <f t="shared" si="3002"/>
        <v>600</v>
      </c>
      <c r="AG543" s="4">
        <f t="shared" si="3002"/>
        <v>610</v>
      </c>
      <c r="AH543" s="4">
        <f t="shared" si="3002"/>
        <v>620</v>
      </c>
      <c r="AI543" s="4">
        <f t="shared" si="3002"/>
        <v>630</v>
      </c>
      <c r="AJ543" s="4">
        <f t="shared" si="3002"/>
        <v>640</v>
      </c>
      <c r="AK543" s="4">
        <f t="shared" si="3002"/>
        <v>650</v>
      </c>
      <c r="AL543" s="4">
        <f t="shared" si="3002"/>
        <v>660</v>
      </c>
      <c r="AM543" s="4">
        <f t="shared" si="3002"/>
        <v>670</v>
      </c>
      <c r="AN543" s="4">
        <f t="shared" si="3002"/>
        <v>680</v>
      </c>
      <c r="AO543">
        <f t="shared" si="3002"/>
        <v>690</v>
      </c>
      <c r="AP543" s="4">
        <f t="shared" si="3002"/>
        <v>700</v>
      </c>
      <c r="AQ543" s="4">
        <f t="shared" si="3002"/>
        <v>710</v>
      </c>
      <c r="AR543" s="4">
        <f t="shared" si="3002"/>
        <v>720</v>
      </c>
      <c r="AS543" s="4">
        <f t="shared" si="3002"/>
        <v>730</v>
      </c>
      <c r="AT543" s="4">
        <f t="shared" si="3002"/>
        <v>740</v>
      </c>
      <c r="AU543" s="4">
        <f t="shared" si="3002"/>
        <v>750</v>
      </c>
      <c r="AV543" s="4">
        <f t="shared" si="3002"/>
        <v>760</v>
      </c>
      <c r="AW543" s="4">
        <f t="shared" si="3002"/>
        <v>770</v>
      </c>
      <c r="AX543" s="4">
        <f t="shared" si="3002"/>
        <v>780</v>
      </c>
      <c r="AY543">
        <f t="shared" si="3002"/>
        <v>790</v>
      </c>
      <c r="AZ543" s="4">
        <f t="shared" si="3002"/>
        <v>800</v>
      </c>
      <c r="BA543" s="4">
        <f t="shared" si="3002"/>
        <v>810</v>
      </c>
      <c r="BB543" s="4">
        <f t="shared" si="3002"/>
        <v>820</v>
      </c>
      <c r="BC543" s="4">
        <f t="shared" si="3002"/>
        <v>830</v>
      </c>
      <c r="BD543" s="4">
        <f t="shared" si="3002"/>
        <v>840</v>
      </c>
      <c r="BE543" s="4">
        <f t="shared" si="3002"/>
        <v>850</v>
      </c>
      <c r="BF543" s="4">
        <f t="shared" si="3002"/>
        <v>860</v>
      </c>
      <c r="BG543" s="4">
        <f t="shared" si="3002"/>
        <v>870</v>
      </c>
      <c r="BH543" s="4">
        <f t="shared" si="3002"/>
        <v>880</v>
      </c>
      <c r="BI543">
        <f t="shared" si="3002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03">D547-1</f>
        <v>-5</v>
      </c>
      <c r="F547" s="4">
        <f t="shared" si="3003"/>
        <v>-6</v>
      </c>
      <c r="G547" s="4">
        <f t="shared" si="3003"/>
        <v>-7</v>
      </c>
      <c r="H547" s="4">
        <f t="shared" si="3003"/>
        <v>-8</v>
      </c>
      <c r="I547" s="4">
        <f t="shared" si="3003"/>
        <v>-9</v>
      </c>
      <c r="J547" s="4">
        <f t="shared" si="3003"/>
        <v>-10</v>
      </c>
      <c r="K547" s="4">
        <f t="shared" si="3003"/>
        <v>-11</v>
      </c>
      <c r="L547" s="4">
        <f t="shared" si="3003"/>
        <v>-12</v>
      </c>
      <c r="M547" s="4">
        <f t="shared" si="3003"/>
        <v>-13</v>
      </c>
      <c r="N547" s="4">
        <f t="shared" si="3003"/>
        <v>-14</v>
      </c>
      <c r="O547" s="4">
        <f t="shared" si="3003"/>
        <v>-15</v>
      </c>
      <c r="P547" s="4">
        <f t="shared" si="3003"/>
        <v>-16</v>
      </c>
      <c r="Q547" s="4">
        <f t="shared" si="3003"/>
        <v>-17</v>
      </c>
      <c r="R547" s="4">
        <f t="shared" si="3003"/>
        <v>-18</v>
      </c>
      <c r="S547" s="4">
        <f t="shared" si="3003"/>
        <v>-19</v>
      </c>
      <c r="T547" s="4">
        <f t="shared" si="3003"/>
        <v>-20</v>
      </c>
      <c r="U547" s="4">
        <f t="shared" si="3003"/>
        <v>-21</v>
      </c>
      <c r="V547" s="4">
        <f t="shared" si="3003"/>
        <v>-22</v>
      </c>
      <c r="W547" s="4">
        <f t="shared" si="3003"/>
        <v>-23</v>
      </c>
      <c r="X547" s="4">
        <f t="shared" si="3003"/>
        <v>-24</v>
      </c>
      <c r="Y547" s="4">
        <f t="shared" si="3003"/>
        <v>-25</v>
      </c>
      <c r="Z547" s="4">
        <f t="shared" si="3003"/>
        <v>-26</v>
      </c>
      <c r="AA547" s="4">
        <f t="shared" si="3003"/>
        <v>-27</v>
      </c>
      <c r="AB547" s="4">
        <f t="shared" si="3003"/>
        <v>-28</v>
      </c>
      <c r="AC547" s="4">
        <f t="shared" si="3003"/>
        <v>-29</v>
      </c>
      <c r="AD547" s="4">
        <f t="shared" ref="AD547" si="3004">AC547-1</f>
        <v>-30</v>
      </c>
      <c r="AE547" s="4">
        <f t="shared" ref="AE547" si="3005">AD547-1</f>
        <v>-31</v>
      </c>
      <c r="AF547" s="4">
        <f t="shared" ref="AF547" si="3006">AE547-1</f>
        <v>-32</v>
      </c>
      <c r="AG547" s="4">
        <f t="shared" ref="AG547" si="3007">AF547-1</f>
        <v>-33</v>
      </c>
      <c r="AH547" s="4">
        <f t="shared" ref="AH547" si="3008">AG547-1</f>
        <v>-34</v>
      </c>
      <c r="AI547" s="4">
        <f t="shared" ref="AI547" si="3009">AH547-1</f>
        <v>-35</v>
      </c>
      <c r="AJ547" s="4">
        <f t="shared" ref="AJ547" si="3010">AI547-1</f>
        <v>-36</v>
      </c>
      <c r="AK547" s="4">
        <f t="shared" ref="AK547" si="3011">AJ547-1</f>
        <v>-37</v>
      </c>
      <c r="AL547" s="4">
        <f t="shared" ref="AL547" si="3012">AK547-1</f>
        <v>-38</v>
      </c>
      <c r="AM547" s="4">
        <f t="shared" ref="AM547:AN547" si="3013">AL547-1</f>
        <v>-39</v>
      </c>
      <c r="AN547" s="4">
        <f t="shared" si="3013"/>
        <v>-40</v>
      </c>
      <c r="AO547">
        <f t="shared" ref="AO547:BI547" si="3014">AN547</f>
        <v>-40</v>
      </c>
      <c r="AP547" s="4">
        <f t="shared" si="3014"/>
        <v>-40</v>
      </c>
      <c r="AQ547" s="4">
        <f t="shared" si="3014"/>
        <v>-40</v>
      </c>
      <c r="AR547" s="4">
        <f t="shared" si="3014"/>
        <v>-40</v>
      </c>
      <c r="AS547" s="4">
        <f t="shared" si="3014"/>
        <v>-40</v>
      </c>
      <c r="AT547" s="4">
        <f t="shared" si="3014"/>
        <v>-40</v>
      </c>
      <c r="AU547" s="4">
        <f t="shared" si="3014"/>
        <v>-40</v>
      </c>
      <c r="AV547" s="4">
        <f t="shared" si="3014"/>
        <v>-40</v>
      </c>
      <c r="AW547" s="4">
        <f t="shared" si="3014"/>
        <v>-40</v>
      </c>
      <c r="AX547" s="4">
        <f t="shared" si="3014"/>
        <v>-40</v>
      </c>
      <c r="AY547">
        <f t="shared" si="3014"/>
        <v>-40</v>
      </c>
      <c r="AZ547" s="4">
        <f t="shared" si="3014"/>
        <v>-40</v>
      </c>
      <c r="BA547" s="4">
        <f t="shared" si="3014"/>
        <v>-40</v>
      </c>
      <c r="BB547" s="4">
        <f t="shared" si="3014"/>
        <v>-40</v>
      </c>
      <c r="BC547" s="4">
        <f t="shared" si="3014"/>
        <v>-40</v>
      </c>
      <c r="BD547" s="4">
        <f t="shared" si="3014"/>
        <v>-40</v>
      </c>
      <c r="BE547" s="4">
        <f t="shared" si="3014"/>
        <v>-40</v>
      </c>
      <c r="BF547" s="4">
        <f t="shared" si="3014"/>
        <v>-40</v>
      </c>
      <c r="BG547" s="4">
        <f t="shared" si="3014"/>
        <v>-40</v>
      </c>
      <c r="BH547" s="4">
        <f t="shared" si="3014"/>
        <v>-40</v>
      </c>
      <c r="BI547">
        <f t="shared" si="3014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15">C548+3</f>
        <v>9</v>
      </c>
      <c r="E548" s="4">
        <f t="shared" si="3015"/>
        <v>12</v>
      </c>
      <c r="F548" s="4">
        <f t="shared" si="3015"/>
        <v>15</v>
      </c>
      <c r="G548" s="4">
        <f t="shared" si="3015"/>
        <v>18</v>
      </c>
      <c r="H548" s="4">
        <f t="shared" si="3015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16">S548+37</f>
        <v>237</v>
      </c>
      <c r="U548" s="15">
        <f t="shared" ref="U548" si="3017">T548+38</f>
        <v>275</v>
      </c>
      <c r="V548" s="15">
        <f t="shared" ref="V548" si="3018">U548+37</f>
        <v>312</v>
      </c>
      <c r="W548" s="15">
        <f t="shared" ref="W548:W549" si="3019">V548+38</f>
        <v>350</v>
      </c>
      <c r="X548" s="15">
        <f>W548+62</f>
        <v>412</v>
      </c>
      <c r="Y548" s="15">
        <f>X548+63</f>
        <v>475</v>
      </c>
      <c r="Z548" s="15">
        <f t="shared" ref="Z548" si="3020">Y548+62</f>
        <v>537</v>
      </c>
      <c r="AA548" s="15">
        <f t="shared" ref="AA548" si="3021">Z548+63</f>
        <v>600</v>
      </c>
      <c r="AB548" s="15">
        <f t="shared" ref="AB548" si="3022">AA548+62</f>
        <v>662</v>
      </c>
      <c r="AC548" s="15">
        <f t="shared" ref="AC548:AC549" si="3023">AB548+63</f>
        <v>725</v>
      </c>
      <c r="AD548" s="15">
        <f>AC548+87</f>
        <v>812</v>
      </c>
      <c r="AE548" s="15">
        <f>AD548+88</f>
        <v>900</v>
      </c>
      <c r="AF548" s="15">
        <f t="shared" ref="AF548" si="3024">AE548+87</f>
        <v>987</v>
      </c>
      <c r="AG548" s="15">
        <f t="shared" ref="AG548" si="3025">AF548+88</f>
        <v>1075</v>
      </c>
      <c r="AH548" s="15">
        <f t="shared" ref="AH548" si="3026">AG548+87</f>
        <v>1162</v>
      </c>
      <c r="AI548" s="15">
        <f t="shared" ref="AI548" si="3027">AH548+88</f>
        <v>1250</v>
      </c>
      <c r="AJ548" s="15">
        <f t="shared" ref="AJ548" si="3028">AI548+87</f>
        <v>1337</v>
      </c>
      <c r="AK548" s="15">
        <f t="shared" ref="AK548" si="3029">AJ548+88</f>
        <v>1425</v>
      </c>
      <c r="AL548" s="15">
        <f t="shared" ref="AL548" si="3030">AK548+87</f>
        <v>1512</v>
      </c>
      <c r="AM548" s="15">
        <f t="shared" ref="AM548" si="3031">AL548+88</f>
        <v>1600</v>
      </c>
      <c r="AN548" s="15">
        <f t="shared" ref="AN548" si="3032">AM548+87</f>
        <v>1687</v>
      </c>
      <c r="AO548" s="15">
        <f t="shared" ref="AO548" si="3033">AN548+88</f>
        <v>1775</v>
      </c>
      <c r="AP548" s="15">
        <f t="shared" ref="AP548" si="3034">AO548+87</f>
        <v>1862</v>
      </c>
      <c r="AQ548" s="15">
        <f t="shared" ref="AQ548" si="3035">AP548+88</f>
        <v>1950</v>
      </c>
      <c r="AR548" s="15">
        <f t="shared" ref="AR548" si="3036">AQ548+87</f>
        <v>2037</v>
      </c>
      <c r="AS548" s="15">
        <f t="shared" ref="AS548" si="3037">AR548+88</f>
        <v>2125</v>
      </c>
      <c r="AT548" s="15">
        <f t="shared" ref="AT548" si="3038">AS548+87</f>
        <v>2212</v>
      </c>
      <c r="AU548" s="15">
        <f t="shared" ref="AU548" si="3039">AT548+88</f>
        <v>2300</v>
      </c>
      <c r="AV548" s="15">
        <f t="shared" ref="AV548" si="3040">AU548+87</f>
        <v>2387</v>
      </c>
      <c r="AW548" s="15">
        <f t="shared" ref="AW548" si="3041">AV548+88</f>
        <v>2475</v>
      </c>
      <c r="AX548" s="15">
        <f t="shared" ref="AX548" si="3042">AW548+87</f>
        <v>2562</v>
      </c>
      <c r="AY548" s="15">
        <f t="shared" ref="AY548" si="3043">AX548+88</f>
        <v>2650</v>
      </c>
      <c r="AZ548" s="15">
        <f t="shared" ref="AZ548" si="3044">AY548+87</f>
        <v>2737</v>
      </c>
      <c r="BA548" s="15">
        <f t="shared" ref="BA548" si="3045">AZ548+88</f>
        <v>2825</v>
      </c>
      <c r="BB548" s="15">
        <f t="shared" ref="BB548" si="3046">BA548+87</f>
        <v>2912</v>
      </c>
      <c r="BC548" s="15">
        <f t="shared" ref="BC548" si="3047">BB548+88</f>
        <v>3000</v>
      </c>
      <c r="BD548" s="15">
        <f t="shared" ref="BD548" si="3048">BC548+87</f>
        <v>3087</v>
      </c>
      <c r="BE548" s="15">
        <f t="shared" ref="BE548" si="3049">BD548+88</f>
        <v>3175</v>
      </c>
      <c r="BF548" s="15">
        <f t="shared" ref="BF548" si="3050">BE548+87</f>
        <v>3262</v>
      </c>
      <c r="BG548" s="15">
        <f t="shared" ref="BG548" si="3051">BF548+88</f>
        <v>3350</v>
      </c>
      <c r="BH548" s="15">
        <f t="shared" ref="BH548" si="3052">BG548+87</f>
        <v>3437</v>
      </c>
      <c r="BI548" s="15">
        <f t="shared" ref="BI548:BI549" si="3053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54">C549+3</f>
        <v>12</v>
      </c>
      <c r="E549" s="4">
        <f t="shared" si="3054"/>
        <v>15</v>
      </c>
      <c r="F549" s="4">
        <f t="shared" si="3054"/>
        <v>18</v>
      </c>
      <c r="G549" s="4">
        <f t="shared" si="3054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55">S549+37</f>
        <v>240</v>
      </c>
      <c r="U549" s="15">
        <f t="shared" ref="U549" si="3056">T549+38</f>
        <v>278</v>
      </c>
      <c r="V549" s="15">
        <f t="shared" ref="V549" si="3057">U549+37</f>
        <v>315</v>
      </c>
      <c r="W549" s="15">
        <f t="shared" si="3019"/>
        <v>353</v>
      </c>
      <c r="X549" s="15">
        <f>W549+62</f>
        <v>415</v>
      </c>
      <c r="Y549" s="15">
        <f>X549+63</f>
        <v>478</v>
      </c>
      <c r="Z549" s="15">
        <f t="shared" ref="Z549" si="3058">Y549+62</f>
        <v>540</v>
      </c>
      <c r="AA549" s="15">
        <f t="shared" ref="AA549" si="3059">Z549+63</f>
        <v>603</v>
      </c>
      <c r="AB549" s="15">
        <f t="shared" ref="AB549" si="3060">AA549+62</f>
        <v>665</v>
      </c>
      <c r="AC549" s="15">
        <f t="shared" si="3023"/>
        <v>728</v>
      </c>
      <c r="AD549" s="15">
        <f>AC549+87</f>
        <v>815</v>
      </c>
      <c r="AE549" s="15">
        <f>AD549+88</f>
        <v>903</v>
      </c>
      <c r="AF549" s="15">
        <f t="shared" ref="AF549" si="3061">AE549+87</f>
        <v>990</v>
      </c>
      <c r="AG549" s="15">
        <f t="shared" ref="AG549" si="3062">AF549+88</f>
        <v>1078</v>
      </c>
      <c r="AH549" s="15">
        <f t="shared" ref="AH549" si="3063">AG549+87</f>
        <v>1165</v>
      </c>
      <c r="AI549" s="15">
        <f t="shared" ref="AI549" si="3064">AH549+88</f>
        <v>1253</v>
      </c>
      <c r="AJ549" s="15">
        <f t="shared" ref="AJ549" si="3065">AI549+87</f>
        <v>1340</v>
      </c>
      <c r="AK549" s="15">
        <f t="shared" ref="AK549" si="3066">AJ549+88</f>
        <v>1428</v>
      </c>
      <c r="AL549" s="15">
        <f t="shared" ref="AL549" si="3067">AK549+87</f>
        <v>1515</v>
      </c>
      <c r="AM549" s="15">
        <f t="shared" ref="AM549" si="3068">AL549+88</f>
        <v>1603</v>
      </c>
      <c r="AN549" s="15">
        <f t="shared" ref="AN549" si="3069">AM549+87</f>
        <v>1690</v>
      </c>
      <c r="AO549" s="15">
        <f t="shared" ref="AO549" si="3070">AN549+88</f>
        <v>1778</v>
      </c>
      <c r="AP549" s="15">
        <f t="shared" ref="AP549" si="3071">AO549+87</f>
        <v>1865</v>
      </c>
      <c r="AQ549" s="15">
        <f t="shared" ref="AQ549" si="3072">AP549+88</f>
        <v>1953</v>
      </c>
      <c r="AR549" s="15">
        <f t="shared" ref="AR549" si="3073">AQ549+87</f>
        <v>2040</v>
      </c>
      <c r="AS549" s="15">
        <f t="shared" ref="AS549" si="3074">AR549+88</f>
        <v>2128</v>
      </c>
      <c r="AT549" s="15">
        <f t="shared" ref="AT549" si="3075">AS549+87</f>
        <v>2215</v>
      </c>
      <c r="AU549" s="15">
        <f t="shared" ref="AU549" si="3076">AT549+88</f>
        <v>2303</v>
      </c>
      <c r="AV549" s="15">
        <f t="shared" ref="AV549" si="3077">AU549+87</f>
        <v>2390</v>
      </c>
      <c r="AW549" s="15">
        <f t="shared" ref="AW549" si="3078">AV549+88</f>
        <v>2478</v>
      </c>
      <c r="AX549" s="15">
        <f t="shared" ref="AX549" si="3079">AW549+87</f>
        <v>2565</v>
      </c>
      <c r="AY549" s="15">
        <f t="shared" ref="AY549" si="3080">AX549+88</f>
        <v>2653</v>
      </c>
      <c r="AZ549" s="15">
        <f t="shared" ref="AZ549" si="3081">AY549+87</f>
        <v>2740</v>
      </c>
      <c r="BA549" s="15">
        <f t="shared" ref="BA549" si="3082">AZ549+88</f>
        <v>2828</v>
      </c>
      <c r="BB549" s="15">
        <f t="shared" ref="BB549" si="3083">BA549+87</f>
        <v>2915</v>
      </c>
      <c r="BC549" s="15">
        <f t="shared" ref="BC549" si="3084">BB549+88</f>
        <v>3003</v>
      </c>
      <c r="BD549" s="15">
        <f t="shared" ref="BD549" si="3085">BC549+87</f>
        <v>3090</v>
      </c>
      <c r="BE549" s="15">
        <f t="shared" ref="BE549" si="3086">BD549+88</f>
        <v>3178</v>
      </c>
      <c r="BF549" s="15">
        <f t="shared" ref="BF549" si="3087">BE549+87</f>
        <v>3265</v>
      </c>
      <c r="BG549" s="15">
        <f t="shared" ref="BG549" si="3088">BF549+88</f>
        <v>3353</v>
      </c>
      <c r="BH549" s="15">
        <f t="shared" ref="BH549" si="3089">BG549+87</f>
        <v>3440</v>
      </c>
      <c r="BI549" s="15">
        <f t="shared" si="3053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090">C550+30</f>
        <v>110</v>
      </c>
      <c r="E550" s="4">
        <f t="shared" si="3090"/>
        <v>140</v>
      </c>
      <c r="F550" s="4">
        <f t="shared" si="3090"/>
        <v>170</v>
      </c>
      <c r="G550" s="4">
        <f t="shared" si="3090"/>
        <v>200</v>
      </c>
      <c r="H550" s="4">
        <f t="shared" si="3090"/>
        <v>230</v>
      </c>
      <c r="I550" s="4">
        <f t="shared" si="3090"/>
        <v>260</v>
      </c>
      <c r="J550" s="4">
        <f t="shared" si="3090"/>
        <v>290</v>
      </c>
      <c r="K550" s="4">
        <f t="shared" si="3090"/>
        <v>320</v>
      </c>
      <c r="L550" s="4">
        <f t="shared" si="3090"/>
        <v>350</v>
      </c>
      <c r="M550" s="4">
        <f t="shared" si="3090"/>
        <v>380</v>
      </c>
      <c r="N550" s="4">
        <f t="shared" si="3090"/>
        <v>410</v>
      </c>
      <c r="O550" s="4">
        <f t="shared" si="3090"/>
        <v>440</v>
      </c>
      <c r="P550" s="4">
        <f t="shared" si="3090"/>
        <v>470</v>
      </c>
      <c r="Q550" s="4">
        <f t="shared" si="3090"/>
        <v>500</v>
      </c>
      <c r="R550" s="4">
        <f t="shared" si="3090"/>
        <v>530</v>
      </c>
      <c r="S550" s="4">
        <f t="shared" si="3090"/>
        <v>560</v>
      </c>
      <c r="T550" s="4">
        <f t="shared" si="3090"/>
        <v>590</v>
      </c>
      <c r="U550" s="4">
        <f t="shared" si="3090"/>
        <v>620</v>
      </c>
      <c r="V550" s="4">
        <f t="shared" si="3090"/>
        <v>650</v>
      </c>
      <c r="W550" s="4">
        <f t="shared" si="3090"/>
        <v>680</v>
      </c>
      <c r="X550" s="4">
        <f t="shared" si="3090"/>
        <v>710</v>
      </c>
      <c r="Y550" s="4">
        <f t="shared" si="3090"/>
        <v>740</v>
      </c>
      <c r="Z550" s="4">
        <f t="shared" si="3090"/>
        <v>770</v>
      </c>
      <c r="AA550" s="4">
        <f t="shared" si="3090"/>
        <v>800</v>
      </c>
      <c r="AB550" s="4">
        <f t="shared" si="3090"/>
        <v>830</v>
      </c>
      <c r="AC550" s="4">
        <f t="shared" si="3090"/>
        <v>860</v>
      </c>
      <c r="AD550" s="4">
        <f t="shared" si="3090"/>
        <v>890</v>
      </c>
      <c r="AE550" s="4">
        <f t="shared" si="3090"/>
        <v>920</v>
      </c>
      <c r="AF550" s="4">
        <f t="shared" si="3090"/>
        <v>950</v>
      </c>
      <c r="AG550" s="4">
        <f t="shared" si="3090"/>
        <v>980</v>
      </c>
      <c r="AH550" s="4">
        <f t="shared" si="3090"/>
        <v>1010</v>
      </c>
      <c r="AI550" s="4">
        <f t="shared" si="3090"/>
        <v>1040</v>
      </c>
      <c r="AJ550" s="4">
        <f t="shared" si="3090"/>
        <v>1070</v>
      </c>
      <c r="AK550" s="4">
        <f t="shared" si="3090"/>
        <v>1100</v>
      </c>
      <c r="AL550" s="4">
        <f t="shared" si="3090"/>
        <v>1130</v>
      </c>
      <c r="AM550" s="4">
        <f t="shared" si="3090"/>
        <v>1160</v>
      </c>
      <c r="AN550" s="4">
        <f t="shared" si="3090"/>
        <v>1190</v>
      </c>
      <c r="AO550" s="4">
        <f t="shared" si="3090"/>
        <v>1220</v>
      </c>
      <c r="AP550" s="4">
        <f t="shared" si="3090"/>
        <v>1250</v>
      </c>
      <c r="AQ550" s="4">
        <f t="shared" si="3090"/>
        <v>1280</v>
      </c>
      <c r="AR550" s="4">
        <f t="shared" si="3090"/>
        <v>1310</v>
      </c>
      <c r="AS550" s="4">
        <f t="shared" si="3090"/>
        <v>1340</v>
      </c>
      <c r="AT550" s="4">
        <f t="shared" si="3090"/>
        <v>1370</v>
      </c>
      <c r="AU550" s="4">
        <f t="shared" si="3090"/>
        <v>1400</v>
      </c>
      <c r="AV550" s="4">
        <f t="shared" si="3090"/>
        <v>1430</v>
      </c>
      <c r="AW550" s="4">
        <f t="shared" si="3090"/>
        <v>1460</v>
      </c>
      <c r="AX550" s="4">
        <f t="shared" si="3090"/>
        <v>1490</v>
      </c>
      <c r="AY550" s="4">
        <f t="shared" si="3090"/>
        <v>1520</v>
      </c>
      <c r="AZ550" s="4">
        <f t="shared" si="3090"/>
        <v>1550</v>
      </c>
      <c r="BA550" s="4">
        <f t="shared" si="3090"/>
        <v>1580</v>
      </c>
      <c r="BB550" s="4">
        <f t="shared" si="3090"/>
        <v>1610</v>
      </c>
      <c r="BC550" s="4">
        <f t="shared" si="3090"/>
        <v>1640</v>
      </c>
      <c r="BD550" s="4">
        <f t="shared" si="3090"/>
        <v>1670</v>
      </c>
      <c r="BE550" s="4">
        <f t="shared" si="3090"/>
        <v>1700</v>
      </c>
      <c r="BF550" s="4">
        <f t="shared" si="3090"/>
        <v>1730</v>
      </c>
      <c r="BG550" s="4">
        <f t="shared" si="3090"/>
        <v>1760</v>
      </c>
      <c r="BH550" s="4">
        <f t="shared" si="3090"/>
        <v>1790</v>
      </c>
      <c r="BI550" s="4">
        <f t="shared" si="3090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091">C551+0.1</f>
        <v>1.7000000000000002</v>
      </c>
      <c r="E551" s="4">
        <f t="shared" si="3091"/>
        <v>1.8000000000000003</v>
      </c>
      <c r="F551" s="4">
        <f>E551+0.2</f>
        <v>2.0000000000000004</v>
      </c>
      <c r="G551" s="4">
        <f t="shared" si="3091"/>
        <v>2.1000000000000005</v>
      </c>
      <c r="H551" s="4">
        <f t="shared" si="3091"/>
        <v>2.2000000000000006</v>
      </c>
      <c r="I551" s="4">
        <f t="shared" si="3091"/>
        <v>2.3000000000000007</v>
      </c>
      <c r="J551" s="15">
        <f>I551+0.2</f>
        <v>2.5000000000000009</v>
      </c>
      <c r="K551">
        <f t="shared" si="3091"/>
        <v>2.600000000000001</v>
      </c>
      <c r="L551" s="4">
        <f t="shared" si="3091"/>
        <v>2.7000000000000011</v>
      </c>
      <c r="M551" s="4">
        <f t="shared" si="3091"/>
        <v>2.8000000000000012</v>
      </c>
      <c r="N551" s="4">
        <f t="shared" ref="N551" si="3092">M551+0.2</f>
        <v>3.0000000000000013</v>
      </c>
      <c r="O551" s="4">
        <f t="shared" si="3091"/>
        <v>3.1000000000000014</v>
      </c>
      <c r="P551" s="4">
        <f t="shared" si="3091"/>
        <v>3.2000000000000015</v>
      </c>
      <c r="Q551" s="4">
        <f t="shared" si="3091"/>
        <v>3.3000000000000016</v>
      </c>
      <c r="R551" s="15">
        <f t="shared" ref="R551" si="3093">Q551+0.2</f>
        <v>3.5000000000000018</v>
      </c>
      <c r="S551" s="4">
        <f t="shared" si="3091"/>
        <v>3.6000000000000019</v>
      </c>
      <c r="T551" s="4">
        <f t="shared" si="3091"/>
        <v>3.700000000000002</v>
      </c>
      <c r="U551">
        <f t="shared" si="3091"/>
        <v>3.800000000000002</v>
      </c>
      <c r="V551" s="4">
        <f t="shared" ref="V551" si="3094">U551+0.2</f>
        <v>4.0000000000000018</v>
      </c>
      <c r="W551" s="4">
        <f t="shared" si="3091"/>
        <v>4.1000000000000014</v>
      </c>
      <c r="X551" s="15">
        <f t="shared" si="3091"/>
        <v>4.2000000000000011</v>
      </c>
      <c r="Y551" s="4">
        <f t="shared" si="3091"/>
        <v>4.3000000000000007</v>
      </c>
      <c r="Z551" s="4">
        <f t="shared" ref="Z551" si="3095">Y551+0.2</f>
        <v>4.5000000000000009</v>
      </c>
      <c r="AA551" s="4">
        <f t="shared" si="3091"/>
        <v>4.6000000000000005</v>
      </c>
      <c r="AB551" s="4">
        <f t="shared" si="3091"/>
        <v>4.7</v>
      </c>
      <c r="AC551" s="4">
        <f t="shared" si="3091"/>
        <v>4.8</v>
      </c>
      <c r="AD551" s="15">
        <f t="shared" ref="AD551" si="3096">AC551+0.2</f>
        <v>5</v>
      </c>
      <c r="AE551">
        <f t="shared" si="3091"/>
        <v>5.0999999999999996</v>
      </c>
      <c r="AF551" s="4">
        <f t="shared" si="3091"/>
        <v>5.1999999999999993</v>
      </c>
      <c r="AG551" s="4">
        <f t="shared" si="3091"/>
        <v>5.2999999999999989</v>
      </c>
      <c r="AH551" s="4">
        <f t="shared" ref="AH551" si="3097">AG551+0.2</f>
        <v>5.4999999999999991</v>
      </c>
      <c r="AI551" s="4">
        <f t="shared" si="3091"/>
        <v>5.5999999999999988</v>
      </c>
      <c r="AJ551" s="4">
        <f t="shared" si="3091"/>
        <v>5.6999999999999984</v>
      </c>
      <c r="AK551" s="4">
        <f t="shared" si="3091"/>
        <v>5.799999999999998</v>
      </c>
      <c r="AL551" s="4">
        <f t="shared" ref="AL551" si="3098">AK551+0.2</f>
        <v>5.9999999999999982</v>
      </c>
      <c r="AM551" s="4">
        <f t="shared" si="3091"/>
        <v>6.0999999999999979</v>
      </c>
      <c r="AN551" s="4">
        <f t="shared" si="3091"/>
        <v>6.1999999999999975</v>
      </c>
      <c r="AO551">
        <f t="shared" si="3091"/>
        <v>6.2999999999999972</v>
      </c>
      <c r="AP551" s="4">
        <f t="shared" ref="AP551" si="3099">AO551+0.2</f>
        <v>6.4999999999999973</v>
      </c>
      <c r="AQ551" s="4">
        <f t="shared" si="3091"/>
        <v>6.599999999999997</v>
      </c>
      <c r="AR551" s="4">
        <f t="shared" si="3091"/>
        <v>6.6999999999999966</v>
      </c>
      <c r="AS551" s="4">
        <f t="shared" si="3091"/>
        <v>6.7999999999999963</v>
      </c>
      <c r="AT551" s="4">
        <f t="shared" ref="AT551" si="3100">AS551+0.2</f>
        <v>6.9999999999999964</v>
      </c>
      <c r="AU551" s="4">
        <f t="shared" si="3091"/>
        <v>7.0999999999999961</v>
      </c>
      <c r="AV551" s="4">
        <f t="shared" si="3091"/>
        <v>7.1999999999999957</v>
      </c>
      <c r="AW551" s="4">
        <f t="shared" si="3091"/>
        <v>7.2999999999999954</v>
      </c>
      <c r="AX551" s="4">
        <f t="shared" ref="AX551" si="3101">AW551+0.2</f>
        <v>7.4999999999999956</v>
      </c>
      <c r="AY551">
        <f t="shared" si="3091"/>
        <v>7.5999999999999952</v>
      </c>
      <c r="AZ551" s="4">
        <f t="shared" si="3091"/>
        <v>7.6999999999999948</v>
      </c>
      <c r="BA551" s="4">
        <f t="shared" si="3091"/>
        <v>7.7999999999999945</v>
      </c>
      <c r="BB551" s="4">
        <f t="shared" ref="BB551" si="3102">BA551+0.2</f>
        <v>7.9999999999999947</v>
      </c>
      <c r="BC551" s="4">
        <f t="shared" si="3091"/>
        <v>8.0999999999999943</v>
      </c>
      <c r="BD551" s="4">
        <f t="shared" si="3091"/>
        <v>8.199999999999994</v>
      </c>
      <c r="BE551" s="4">
        <f t="shared" si="3091"/>
        <v>8.2999999999999936</v>
      </c>
      <c r="BF551" s="4">
        <f t="shared" ref="BF551" si="3103">BE551+0.2</f>
        <v>8.4999999999999929</v>
      </c>
      <c r="BG551" s="4">
        <f t="shared" si="3091"/>
        <v>8.5999999999999925</v>
      </c>
      <c r="BH551" s="4">
        <f t="shared" si="3091"/>
        <v>8.6999999999999922</v>
      </c>
      <c r="BI551">
        <f t="shared" si="3091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04">C554+1</f>
        <v>4</v>
      </c>
      <c r="E554" s="4">
        <f t="shared" si="3104"/>
        <v>5</v>
      </c>
      <c r="F554" s="4">
        <f t="shared" si="3104"/>
        <v>6</v>
      </c>
      <c r="G554" s="4">
        <f t="shared" si="3104"/>
        <v>7</v>
      </c>
      <c r="H554" s="4">
        <f t="shared" si="3104"/>
        <v>8</v>
      </c>
      <c r="I554" s="4">
        <f t="shared" si="3104"/>
        <v>9</v>
      </c>
      <c r="J554" s="15">
        <f t="shared" si="3104"/>
        <v>10</v>
      </c>
      <c r="K554">
        <f t="shared" si="3104"/>
        <v>11</v>
      </c>
      <c r="L554" s="4">
        <f t="shared" si="3104"/>
        <v>12</v>
      </c>
      <c r="M554" s="4">
        <f t="shared" si="3104"/>
        <v>13</v>
      </c>
      <c r="N554" s="4">
        <f t="shared" si="3104"/>
        <v>14</v>
      </c>
      <c r="O554" s="4">
        <f t="shared" si="3104"/>
        <v>15</v>
      </c>
      <c r="P554" s="4">
        <f t="shared" si="3104"/>
        <v>16</v>
      </c>
      <c r="Q554" s="4">
        <f t="shared" si="3104"/>
        <v>17</v>
      </c>
      <c r="R554" s="15">
        <f t="shared" si="3104"/>
        <v>18</v>
      </c>
      <c r="S554" s="4">
        <f t="shared" si="3104"/>
        <v>19</v>
      </c>
      <c r="T554" s="4">
        <f t="shared" si="3104"/>
        <v>20</v>
      </c>
      <c r="U554">
        <f t="shared" si="3104"/>
        <v>21</v>
      </c>
      <c r="V554" s="4">
        <f t="shared" si="3104"/>
        <v>22</v>
      </c>
      <c r="W554" s="4">
        <f t="shared" si="3104"/>
        <v>23</v>
      </c>
      <c r="X554" s="15">
        <f t="shared" si="3104"/>
        <v>24</v>
      </c>
      <c r="Y554" s="4">
        <f>X554</f>
        <v>24</v>
      </c>
      <c r="Z554" s="4">
        <f t="shared" ref="Z554:BI554" si="3105">Y554</f>
        <v>24</v>
      </c>
      <c r="AA554" s="4">
        <f t="shared" si="3105"/>
        <v>24</v>
      </c>
      <c r="AB554" s="4">
        <f t="shared" si="3105"/>
        <v>24</v>
      </c>
      <c r="AC554" s="4">
        <f t="shared" si="3105"/>
        <v>24</v>
      </c>
      <c r="AD554" s="15">
        <f t="shared" si="3105"/>
        <v>24</v>
      </c>
      <c r="AE554">
        <f t="shared" si="3105"/>
        <v>24</v>
      </c>
      <c r="AF554" s="4">
        <f t="shared" si="3105"/>
        <v>24</v>
      </c>
      <c r="AG554" s="4">
        <f t="shared" si="3105"/>
        <v>24</v>
      </c>
      <c r="AH554" s="4">
        <f t="shared" si="3105"/>
        <v>24</v>
      </c>
      <c r="AI554" s="4">
        <f t="shared" si="3105"/>
        <v>24</v>
      </c>
      <c r="AJ554" s="4">
        <f t="shared" si="3105"/>
        <v>24</v>
      </c>
      <c r="AK554" s="4">
        <f t="shared" si="3105"/>
        <v>24</v>
      </c>
      <c r="AL554" s="4">
        <f t="shared" si="3105"/>
        <v>24</v>
      </c>
      <c r="AM554" s="4">
        <f t="shared" si="3105"/>
        <v>24</v>
      </c>
      <c r="AN554" s="4">
        <f t="shared" si="3105"/>
        <v>24</v>
      </c>
      <c r="AO554">
        <f t="shared" si="3105"/>
        <v>24</v>
      </c>
      <c r="AP554" s="4">
        <f t="shared" si="3105"/>
        <v>24</v>
      </c>
      <c r="AQ554" s="4">
        <f t="shared" si="3105"/>
        <v>24</v>
      </c>
      <c r="AR554" s="4">
        <f t="shared" si="3105"/>
        <v>24</v>
      </c>
      <c r="AS554" s="4">
        <f t="shared" si="3105"/>
        <v>24</v>
      </c>
      <c r="AT554" s="4">
        <f t="shared" si="3105"/>
        <v>24</v>
      </c>
      <c r="AU554" s="4">
        <f t="shared" si="3105"/>
        <v>24</v>
      </c>
      <c r="AV554" s="4">
        <f t="shared" si="3105"/>
        <v>24</v>
      </c>
      <c r="AW554" s="4">
        <f t="shared" si="3105"/>
        <v>24</v>
      </c>
      <c r="AX554" s="4">
        <f t="shared" si="3105"/>
        <v>24</v>
      </c>
      <c r="AY554">
        <f t="shared" si="3105"/>
        <v>24</v>
      </c>
      <c r="AZ554" s="4">
        <f t="shared" si="3105"/>
        <v>24</v>
      </c>
      <c r="BA554" s="4">
        <f t="shared" si="3105"/>
        <v>24</v>
      </c>
      <c r="BB554" s="4">
        <f t="shared" si="3105"/>
        <v>24</v>
      </c>
      <c r="BC554" s="4">
        <f t="shared" si="3105"/>
        <v>24</v>
      </c>
      <c r="BD554" s="4">
        <f t="shared" si="3105"/>
        <v>24</v>
      </c>
      <c r="BE554" s="4">
        <f t="shared" si="3105"/>
        <v>24</v>
      </c>
      <c r="BF554" s="4">
        <f t="shared" si="3105"/>
        <v>24</v>
      </c>
      <c r="BG554" s="4">
        <f t="shared" si="3105"/>
        <v>24</v>
      </c>
      <c r="BH554" s="4">
        <f t="shared" si="3105"/>
        <v>24</v>
      </c>
      <c r="BI554">
        <f t="shared" si="3105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04"/>
        <v>3</v>
      </c>
      <c r="F555" s="4">
        <f t="shared" ref="F555" si="3106">E555</f>
        <v>3</v>
      </c>
      <c r="G555" s="4">
        <f t="shared" si="3104"/>
        <v>4</v>
      </c>
      <c r="H555" s="4">
        <f t="shared" ref="H555" si="3107">G555</f>
        <v>4</v>
      </c>
      <c r="I555" s="4">
        <f t="shared" si="3104"/>
        <v>5</v>
      </c>
      <c r="J555" s="15">
        <f>I555+1</f>
        <v>6</v>
      </c>
      <c r="K555">
        <f t="shared" ref="K555" si="3108">J555+1</f>
        <v>7</v>
      </c>
      <c r="L555" s="4">
        <f t="shared" ref="L555:Q556" si="3109">K555+1</f>
        <v>8</v>
      </c>
      <c r="M555" s="4">
        <f t="shared" si="3109"/>
        <v>9</v>
      </c>
      <c r="N555" s="4">
        <f t="shared" si="3109"/>
        <v>10</v>
      </c>
      <c r="O555" s="4">
        <f t="shared" si="3109"/>
        <v>11</v>
      </c>
      <c r="P555" s="4">
        <f t="shared" si="3109"/>
        <v>12</v>
      </c>
      <c r="Q555" s="4">
        <f t="shared" si="3109"/>
        <v>13</v>
      </c>
      <c r="R555" s="15">
        <f>Q555+4</f>
        <v>17</v>
      </c>
      <c r="S555" s="4">
        <f t="shared" ref="S555:W555" si="3110">R555+4</f>
        <v>21</v>
      </c>
      <c r="T555" s="4">
        <f t="shared" si="3110"/>
        <v>25</v>
      </c>
      <c r="U555" s="4">
        <f t="shared" si="3110"/>
        <v>29</v>
      </c>
      <c r="V555" s="4">
        <f t="shared" si="3110"/>
        <v>33</v>
      </c>
      <c r="W555" s="4">
        <f t="shared" si="3110"/>
        <v>37</v>
      </c>
      <c r="X555" s="15">
        <f>W555+7</f>
        <v>44</v>
      </c>
      <c r="Y555" s="4">
        <f>X555+8</f>
        <v>52</v>
      </c>
      <c r="Z555" s="4">
        <f t="shared" ref="Z555" si="3111">Y555+7</f>
        <v>59</v>
      </c>
      <c r="AA555" s="4">
        <f t="shared" ref="AA555" si="3112">Z555+8</f>
        <v>67</v>
      </c>
      <c r="AB555" s="4">
        <f t="shared" ref="AB555" si="3113">AA555+7</f>
        <v>74</v>
      </c>
      <c r="AC555" s="4">
        <f t="shared" ref="AC555" si="3114">AB555+8</f>
        <v>82</v>
      </c>
      <c r="AD555" s="15">
        <f>AC555+11</f>
        <v>93</v>
      </c>
      <c r="AE555" s="15">
        <f>AD555+11</f>
        <v>104</v>
      </c>
      <c r="AF555" s="15">
        <f t="shared" ref="AF555:BI555" si="3115">AE555+11</f>
        <v>115</v>
      </c>
      <c r="AG555" s="15">
        <f t="shared" si="3115"/>
        <v>126</v>
      </c>
      <c r="AH555" s="15">
        <f t="shared" si="3115"/>
        <v>137</v>
      </c>
      <c r="AI555" s="15">
        <f t="shared" si="3115"/>
        <v>148</v>
      </c>
      <c r="AJ555" s="15">
        <f t="shared" si="3115"/>
        <v>159</v>
      </c>
      <c r="AK555" s="15">
        <f t="shared" si="3115"/>
        <v>170</v>
      </c>
      <c r="AL555" s="15">
        <f t="shared" si="3115"/>
        <v>181</v>
      </c>
      <c r="AM555" s="15">
        <f t="shared" si="3115"/>
        <v>192</v>
      </c>
      <c r="AN555" s="15">
        <f t="shared" si="3115"/>
        <v>203</v>
      </c>
      <c r="AO555" s="15">
        <f t="shared" si="3115"/>
        <v>214</v>
      </c>
      <c r="AP555" s="15">
        <f t="shared" si="3115"/>
        <v>225</v>
      </c>
      <c r="AQ555" s="15">
        <f t="shared" si="3115"/>
        <v>236</v>
      </c>
      <c r="AR555" s="15">
        <f t="shared" si="3115"/>
        <v>247</v>
      </c>
      <c r="AS555" s="15">
        <f t="shared" si="3115"/>
        <v>258</v>
      </c>
      <c r="AT555" s="15">
        <f t="shared" si="3115"/>
        <v>269</v>
      </c>
      <c r="AU555" s="15">
        <f t="shared" si="3115"/>
        <v>280</v>
      </c>
      <c r="AV555" s="15">
        <f t="shared" si="3115"/>
        <v>291</v>
      </c>
      <c r="AW555" s="15">
        <f t="shared" si="3115"/>
        <v>302</v>
      </c>
      <c r="AX555" s="15">
        <f t="shared" si="3115"/>
        <v>313</v>
      </c>
      <c r="AY555" s="15">
        <f t="shared" si="3115"/>
        <v>324</v>
      </c>
      <c r="AZ555" s="15">
        <f t="shared" si="3115"/>
        <v>335</v>
      </c>
      <c r="BA555" s="15">
        <f t="shared" si="3115"/>
        <v>346</v>
      </c>
      <c r="BB555" s="15">
        <f t="shared" si="3115"/>
        <v>357</v>
      </c>
      <c r="BC555" s="15">
        <f t="shared" si="3115"/>
        <v>368</v>
      </c>
      <c r="BD555" s="15">
        <f t="shared" si="3115"/>
        <v>379</v>
      </c>
      <c r="BE555" s="15">
        <f t="shared" si="3115"/>
        <v>390</v>
      </c>
      <c r="BF555" s="15">
        <f t="shared" si="3115"/>
        <v>401</v>
      </c>
      <c r="BG555" s="15">
        <f t="shared" si="3115"/>
        <v>412</v>
      </c>
      <c r="BH555" s="15">
        <f t="shared" si="3115"/>
        <v>423</v>
      </c>
      <c r="BI555" s="15">
        <f t="shared" si="3115"/>
        <v>434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04"/>
        <v>6</v>
      </c>
      <c r="F556" s="4">
        <f>E556+1</f>
        <v>7</v>
      </c>
      <c r="G556" s="4">
        <f t="shared" si="3104"/>
        <v>8</v>
      </c>
      <c r="H556" s="4">
        <f t="shared" ref="H556" si="3116">G556+1</f>
        <v>9</v>
      </c>
      <c r="I556" s="4">
        <f t="shared" si="3104"/>
        <v>10</v>
      </c>
      <c r="J556" s="15">
        <f>I556+1</f>
        <v>11</v>
      </c>
      <c r="K556">
        <f>J556+2</f>
        <v>13</v>
      </c>
      <c r="L556" s="4">
        <f t="shared" si="3109"/>
        <v>14</v>
      </c>
      <c r="M556">
        <f t="shared" ref="M556" si="3117">L556+2</f>
        <v>16</v>
      </c>
      <c r="N556" s="4">
        <f t="shared" si="3109"/>
        <v>17</v>
      </c>
      <c r="O556">
        <f t="shared" ref="O556" si="3118">N556+2</f>
        <v>19</v>
      </c>
      <c r="P556" s="4">
        <f t="shared" si="3109"/>
        <v>20</v>
      </c>
      <c r="Q556">
        <f t="shared" ref="Q556" si="3119">P556+2</f>
        <v>22</v>
      </c>
      <c r="R556" s="15">
        <f>Q556+5</f>
        <v>27</v>
      </c>
      <c r="S556" s="4">
        <f t="shared" ref="S556:W556" si="3120">R556+5</f>
        <v>32</v>
      </c>
      <c r="T556" s="4">
        <f t="shared" si="3120"/>
        <v>37</v>
      </c>
      <c r="U556" s="4">
        <f t="shared" si="3120"/>
        <v>42</v>
      </c>
      <c r="V556" s="4">
        <f t="shared" si="3120"/>
        <v>47</v>
      </c>
      <c r="W556" s="4">
        <f t="shared" si="3120"/>
        <v>52</v>
      </c>
      <c r="X556" s="15">
        <f>W556+8</f>
        <v>60</v>
      </c>
      <c r="Y556" s="4">
        <f t="shared" ref="Y556" si="3121">X556+9</f>
        <v>69</v>
      </c>
      <c r="Z556" s="15">
        <f t="shared" ref="Z556" si="3122">Y556+8</f>
        <v>77</v>
      </c>
      <c r="AA556" s="4">
        <f t="shared" ref="AA556" si="3123">Z556+9</f>
        <v>86</v>
      </c>
      <c r="AB556" s="15">
        <f t="shared" ref="AB556" si="3124">AA556+8</f>
        <v>94</v>
      </c>
      <c r="AC556" s="4">
        <f t="shared" ref="AC556" si="3125">AB556+9</f>
        <v>103</v>
      </c>
      <c r="AD556" s="15">
        <f>AC556+12</f>
        <v>115</v>
      </c>
      <c r="AE556" s="4">
        <f>AD556+13</f>
        <v>128</v>
      </c>
      <c r="AF556" s="15">
        <f t="shared" ref="AF556" si="3126">AE556+12</f>
        <v>140</v>
      </c>
      <c r="AG556" s="4">
        <f t="shared" ref="AG556" si="3127">AF556+13</f>
        <v>153</v>
      </c>
      <c r="AH556" s="15">
        <f t="shared" ref="AH556" si="3128">AG556+12</f>
        <v>165</v>
      </c>
      <c r="AI556" s="4">
        <f t="shared" ref="AI556" si="3129">AH556+13</f>
        <v>178</v>
      </c>
      <c r="AJ556" s="15">
        <f t="shared" ref="AJ556" si="3130">AI556+12</f>
        <v>190</v>
      </c>
      <c r="AK556" s="4">
        <f t="shared" ref="AK556" si="3131">AJ556+13</f>
        <v>203</v>
      </c>
      <c r="AL556" s="15">
        <f t="shared" ref="AL556" si="3132">AK556+12</f>
        <v>215</v>
      </c>
      <c r="AM556" s="4">
        <f t="shared" ref="AM556" si="3133">AL556+13</f>
        <v>228</v>
      </c>
      <c r="AN556" s="15">
        <f t="shared" ref="AN556" si="3134">AM556+12</f>
        <v>240</v>
      </c>
      <c r="AO556" s="4">
        <f t="shared" ref="AO556" si="3135">AN556+13</f>
        <v>253</v>
      </c>
      <c r="AP556" s="15">
        <f t="shared" ref="AP556" si="3136">AO556+12</f>
        <v>265</v>
      </c>
      <c r="AQ556" s="4">
        <f t="shared" ref="AQ556" si="3137">AP556+13</f>
        <v>278</v>
      </c>
      <c r="AR556" s="15">
        <f t="shared" ref="AR556" si="3138">AQ556+12</f>
        <v>290</v>
      </c>
      <c r="AS556" s="4">
        <f t="shared" ref="AS556" si="3139">AR556+13</f>
        <v>303</v>
      </c>
      <c r="AT556" s="15">
        <f t="shared" ref="AT556" si="3140">AS556+12</f>
        <v>315</v>
      </c>
      <c r="AU556" s="4">
        <f t="shared" ref="AU556" si="3141">AT556+13</f>
        <v>328</v>
      </c>
      <c r="AV556" s="15">
        <f t="shared" ref="AV556" si="3142">AU556+12</f>
        <v>340</v>
      </c>
      <c r="AW556" s="4">
        <f t="shared" ref="AW556" si="3143">AV556+13</f>
        <v>353</v>
      </c>
      <c r="AX556" s="15">
        <f t="shared" ref="AX556" si="3144">AW556+12</f>
        <v>365</v>
      </c>
      <c r="AY556" s="4">
        <f t="shared" ref="AY556" si="3145">AX556+13</f>
        <v>378</v>
      </c>
      <c r="AZ556" s="15">
        <f t="shared" ref="AZ556" si="3146">AY556+12</f>
        <v>390</v>
      </c>
      <c r="BA556" s="4">
        <f t="shared" ref="BA556" si="3147">AZ556+13</f>
        <v>403</v>
      </c>
      <c r="BB556" s="15">
        <f t="shared" ref="BB556" si="3148">BA556+12</f>
        <v>415</v>
      </c>
      <c r="BC556" s="4">
        <f t="shared" ref="BC556" si="3149">BB556+13</f>
        <v>428</v>
      </c>
      <c r="BD556" s="15">
        <f t="shared" ref="BD556" si="3150">BC556+12</f>
        <v>440</v>
      </c>
      <c r="BE556" s="4">
        <f t="shared" ref="BE556" si="3151">BD556+13</f>
        <v>453</v>
      </c>
      <c r="BF556" s="15">
        <f t="shared" ref="BF556" si="3152">BE556+12</f>
        <v>465</v>
      </c>
      <c r="BG556" s="4">
        <f t="shared" ref="BG556" si="3153">BF556+13</f>
        <v>478</v>
      </c>
      <c r="BH556" s="15">
        <f t="shared" ref="BH556" si="3154">BG556+12</f>
        <v>490</v>
      </c>
      <c r="BI556" s="4">
        <f t="shared" ref="BI556" si="3155">BH556+13</f>
        <v>503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56">C557+0.5</f>
        <v>4</v>
      </c>
      <c r="E557" s="4">
        <f t="shared" si="3156"/>
        <v>4.5</v>
      </c>
      <c r="F557" s="4">
        <f t="shared" si="3156"/>
        <v>5</v>
      </c>
      <c r="G557" s="4">
        <f t="shared" si="3156"/>
        <v>5.5</v>
      </c>
      <c r="H557" s="4">
        <f t="shared" si="3156"/>
        <v>6</v>
      </c>
      <c r="I557" s="4">
        <f t="shared" si="3156"/>
        <v>6.5</v>
      </c>
      <c r="J557" s="15">
        <f t="shared" si="3156"/>
        <v>7</v>
      </c>
      <c r="K557">
        <f t="shared" si="3156"/>
        <v>7.5</v>
      </c>
      <c r="L557" s="4">
        <f t="shared" si="3156"/>
        <v>8</v>
      </c>
      <c r="M557" s="4">
        <f t="shared" si="3156"/>
        <v>8.5</v>
      </c>
      <c r="N557" s="4">
        <f t="shared" si="3156"/>
        <v>9</v>
      </c>
      <c r="O557" s="4">
        <f t="shared" si="3156"/>
        <v>9.5</v>
      </c>
      <c r="P557" s="4">
        <f t="shared" si="3156"/>
        <v>10</v>
      </c>
      <c r="Q557" s="4">
        <f t="shared" si="3156"/>
        <v>10.5</v>
      </c>
      <c r="R557" s="15">
        <f t="shared" si="3156"/>
        <v>11</v>
      </c>
      <c r="S557" s="4">
        <f t="shared" si="3156"/>
        <v>11.5</v>
      </c>
      <c r="T557" s="4">
        <f t="shared" si="3156"/>
        <v>12</v>
      </c>
      <c r="U557">
        <f t="shared" si="3156"/>
        <v>12.5</v>
      </c>
      <c r="V557" s="4">
        <f t="shared" si="3156"/>
        <v>13</v>
      </c>
      <c r="W557" s="4">
        <f t="shared" si="3156"/>
        <v>13.5</v>
      </c>
      <c r="X557" s="15">
        <f t="shared" si="3156"/>
        <v>14</v>
      </c>
      <c r="Y557" s="4">
        <f t="shared" si="3156"/>
        <v>14.5</v>
      </c>
      <c r="Z557" s="4">
        <f t="shared" si="3156"/>
        <v>15</v>
      </c>
      <c r="AA557" s="4">
        <f t="shared" si="3156"/>
        <v>15.5</v>
      </c>
      <c r="AB557" s="4">
        <f t="shared" si="3156"/>
        <v>16</v>
      </c>
      <c r="AC557" s="4">
        <f t="shared" si="3156"/>
        <v>16.5</v>
      </c>
      <c r="AD557" s="15">
        <f t="shared" si="3156"/>
        <v>17</v>
      </c>
      <c r="AE557">
        <f t="shared" si="3156"/>
        <v>17.5</v>
      </c>
      <c r="AF557" s="4">
        <f t="shared" si="3156"/>
        <v>18</v>
      </c>
      <c r="AG557" s="4">
        <f t="shared" si="3156"/>
        <v>18.5</v>
      </c>
      <c r="AH557" s="4">
        <f t="shared" si="3156"/>
        <v>19</v>
      </c>
      <c r="AI557" s="4">
        <f t="shared" si="3156"/>
        <v>19.5</v>
      </c>
      <c r="AJ557" s="4">
        <f t="shared" si="3156"/>
        <v>20</v>
      </c>
      <c r="AK557" s="4">
        <f t="shared" si="3156"/>
        <v>20.5</v>
      </c>
      <c r="AL557" s="4">
        <f t="shared" si="3156"/>
        <v>21</v>
      </c>
      <c r="AM557" s="4">
        <f t="shared" si="3156"/>
        <v>21.5</v>
      </c>
      <c r="AN557" s="4">
        <f t="shared" si="3156"/>
        <v>22</v>
      </c>
      <c r="AO557">
        <f t="shared" si="3156"/>
        <v>22.5</v>
      </c>
      <c r="AP557" s="4">
        <f t="shared" si="3156"/>
        <v>23</v>
      </c>
      <c r="AQ557" s="4">
        <f t="shared" si="3156"/>
        <v>23.5</v>
      </c>
      <c r="AR557" s="4">
        <f t="shared" si="3156"/>
        <v>24</v>
      </c>
      <c r="AS557" s="4">
        <f t="shared" si="3156"/>
        <v>24.5</v>
      </c>
      <c r="AT557" s="4">
        <f t="shared" si="3156"/>
        <v>25</v>
      </c>
      <c r="AU557" s="4">
        <f>AT557</f>
        <v>25</v>
      </c>
      <c r="AV557" s="4">
        <f>AU557+1</f>
        <v>26</v>
      </c>
      <c r="AW557" s="4">
        <f t="shared" ref="AW557" si="3157">AV557</f>
        <v>26</v>
      </c>
      <c r="AX557" s="4">
        <f t="shared" ref="AX557" si="3158">AW557+1</f>
        <v>27</v>
      </c>
      <c r="AY557">
        <f t="shared" ref="AY557" si="3159">AX557</f>
        <v>27</v>
      </c>
      <c r="AZ557" s="4">
        <f t="shared" ref="AZ557" si="3160">AY557+1</f>
        <v>28</v>
      </c>
      <c r="BA557" s="4">
        <f t="shared" ref="BA557" si="3161">AZ557</f>
        <v>28</v>
      </c>
      <c r="BB557" s="4">
        <f t="shared" ref="BB557" si="3162">BA557+1</f>
        <v>29</v>
      </c>
      <c r="BC557" s="4">
        <f t="shared" ref="BC557" si="3163">BB557</f>
        <v>29</v>
      </c>
      <c r="BD557" s="4">
        <f t="shared" ref="BD557" si="3164">BC557+1</f>
        <v>30</v>
      </c>
      <c r="BE557" s="4">
        <f t="shared" ref="BE557" si="3165">BD557</f>
        <v>30</v>
      </c>
      <c r="BF557" s="4">
        <f t="shared" ref="BF557" si="3166">BE557+1</f>
        <v>31</v>
      </c>
      <c r="BG557" s="4">
        <f t="shared" ref="BG557" si="3167">BF557</f>
        <v>31</v>
      </c>
      <c r="BH557" s="4">
        <f t="shared" ref="BH557" si="3168">BG557+1</f>
        <v>32</v>
      </c>
      <c r="BI557">
        <f t="shared" ref="BI557" si="316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170">C560+10</f>
        <v>20</v>
      </c>
      <c r="E560" s="4">
        <f t="shared" si="3170"/>
        <v>30</v>
      </c>
      <c r="F560" s="4">
        <f t="shared" si="3170"/>
        <v>40</v>
      </c>
      <c r="G560" s="4">
        <f t="shared" si="3170"/>
        <v>50</v>
      </c>
      <c r="H560" s="4">
        <f t="shared" si="3170"/>
        <v>60</v>
      </c>
      <c r="I560" s="4">
        <f t="shared" si="3170"/>
        <v>70</v>
      </c>
      <c r="J560" s="15">
        <f>I560+11</f>
        <v>81</v>
      </c>
      <c r="K560" s="15">
        <f t="shared" ref="K560:Q560" si="3171">J560+11</f>
        <v>92</v>
      </c>
      <c r="L560" s="15">
        <f t="shared" si="3171"/>
        <v>103</v>
      </c>
      <c r="M560" s="15">
        <f t="shared" si="3171"/>
        <v>114</v>
      </c>
      <c r="N560" s="15">
        <f t="shared" si="3171"/>
        <v>125</v>
      </c>
      <c r="O560" s="15">
        <f t="shared" si="3171"/>
        <v>136</v>
      </c>
      <c r="P560" s="15">
        <f t="shared" si="3171"/>
        <v>147</v>
      </c>
      <c r="Q560" s="15">
        <f t="shared" si="3171"/>
        <v>158</v>
      </c>
      <c r="R560" s="15">
        <f>Q560+12</f>
        <v>170</v>
      </c>
      <c r="S560" s="15">
        <f t="shared" ref="S560:W560" si="3172">R560+12</f>
        <v>182</v>
      </c>
      <c r="T560" s="15">
        <f t="shared" si="3172"/>
        <v>194</v>
      </c>
      <c r="U560" s="15">
        <f t="shared" si="3172"/>
        <v>206</v>
      </c>
      <c r="V560" s="15">
        <f t="shared" si="3172"/>
        <v>218</v>
      </c>
      <c r="W560" s="15">
        <f t="shared" si="3172"/>
        <v>230</v>
      </c>
      <c r="X560" s="15">
        <f>W560+13</f>
        <v>243</v>
      </c>
      <c r="Y560" s="15">
        <f t="shared" ref="Y560:AC560" si="3173">X560+13</f>
        <v>256</v>
      </c>
      <c r="Z560" s="15">
        <f t="shared" si="3173"/>
        <v>269</v>
      </c>
      <c r="AA560" s="15">
        <f t="shared" si="3173"/>
        <v>282</v>
      </c>
      <c r="AB560" s="15">
        <f t="shared" si="3173"/>
        <v>295</v>
      </c>
      <c r="AC560" s="15">
        <f t="shared" si="3173"/>
        <v>308</v>
      </c>
      <c r="AD560" s="15">
        <f>AC560+14</f>
        <v>322</v>
      </c>
      <c r="AE560" s="15">
        <f t="shared" ref="AE560:BI560" si="3174">AD560+14</f>
        <v>336</v>
      </c>
      <c r="AF560" s="15">
        <f t="shared" si="3174"/>
        <v>350</v>
      </c>
      <c r="AG560" s="15">
        <f t="shared" si="3174"/>
        <v>364</v>
      </c>
      <c r="AH560" s="15">
        <f t="shared" si="3174"/>
        <v>378</v>
      </c>
      <c r="AI560" s="15">
        <f t="shared" si="3174"/>
        <v>392</v>
      </c>
      <c r="AJ560" s="15">
        <f t="shared" si="3174"/>
        <v>406</v>
      </c>
      <c r="AK560" s="15">
        <f t="shared" si="3174"/>
        <v>420</v>
      </c>
      <c r="AL560" s="15">
        <f t="shared" si="3174"/>
        <v>434</v>
      </c>
      <c r="AM560" s="15">
        <f t="shared" si="3174"/>
        <v>448</v>
      </c>
      <c r="AN560" s="15">
        <f t="shared" si="3174"/>
        <v>462</v>
      </c>
      <c r="AO560" s="15">
        <f t="shared" si="3174"/>
        <v>476</v>
      </c>
      <c r="AP560" s="15">
        <f t="shared" si="3174"/>
        <v>490</v>
      </c>
      <c r="AQ560" s="15">
        <f t="shared" si="3174"/>
        <v>504</v>
      </c>
      <c r="AR560" s="15">
        <f t="shared" si="3174"/>
        <v>518</v>
      </c>
      <c r="AS560" s="15">
        <f t="shared" si="3174"/>
        <v>532</v>
      </c>
      <c r="AT560" s="15">
        <f t="shared" si="3174"/>
        <v>546</v>
      </c>
      <c r="AU560" s="15">
        <f t="shared" si="3174"/>
        <v>560</v>
      </c>
      <c r="AV560" s="15">
        <f t="shared" si="3174"/>
        <v>574</v>
      </c>
      <c r="AW560" s="15">
        <f t="shared" si="3174"/>
        <v>588</v>
      </c>
      <c r="AX560" s="15">
        <f t="shared" si="3174"/>
        <v>602</v>
      </c>
      <c r="AY560" s="15">
        <f t="shared" si="3174"/>
        <v>616</v>
      </c>
      <c r="AZ560" s="15">
        <f t="shared" si="3174"/>
        <v>630</v>
      </c>
      <c r="BA560" s="15">
        <f t="shared" si="3174"/>
        <v>644</v>
      </c>
      <c r="BB560" s="15">
        <f t="shared" si="3174"/>
        <v>658</v>
      </c>
      <c r="BC560" s="15">
        <f t="shared" si="3174"/>
        <v>672</v>
      </c>
      <c r="BD560" s="15">
        <f t="shared" si="3174"/>
        <v>686</v>
      </c>
      <c r="BE560" s="15">
        <f t="shared" si="3174"/>
        <v>700</v>
      </c>
      <c r="BF560" s="15">
        <f t="shared" si="3174"/>
        <v>714</v>
      </c>
      <c r="BG560" s="15">
        <f t="shared" si="3174"/>
        <v>728</v>
      </c>
      <c r="BH560" s="15">
        <f t="shared" si="3174"/>
        <v>742</v>
      </c>
      <c r="BI560" s="15">
        <f t="shared" si="317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175">C561+1</f>
        <v>13</v>
      </c>
      <c r="E561" s="4">
        <f t="shared" si="3175"/>
        <v>14</v>
      </c>
      <c r="F561" s="4">
        <f t="shared" si="3175"/>
        <v>15</v>
      </c>
      <c r="G561" s="4">
        <f t="shared" si="3175"/>
        <v>16</v>
      </c>
      <c r="H561" s="4">
        <f t="shared" si="3175"/>
        <v>17</v>
      </c>
      <c r="I561" s="4">
        <f t="shared" si="3175"/>
        <v>18</v>
      </c>
      <c r="J561" s="15">
        <f t="shared" si="3175"/>
        <v>19</v>
      </c>
      <c r="K561">
        <f t="shared" si="3175"/>
        <v>20</v>
      </c>
      <c r="L561" s="4">
        <f t="shared" si="3175"/>
        <v>21</v>
      </c>
      <c r="M561" s="4">
        <f t="shared" si="3175"/>
        <v>22</v>
      </c>
      <c r="N561" s="4">
        <f t="shared" si="3175"/>
        <v>23</v>
      </c>
      <c r="O561" s="4">
        <f t="shared" si="3175"/>
        <v>24</v>
      </c>
      <c r="P561" s="4">
        <f t="shared" si="3175"/>
        <v>25</v>
      </c>
      <c r="Q561" s="4">
        <f t="shared" si="3175"/>
        <v>26</v>
      </c>
      <c r="R561" s="15">
        <f t="shared" si="3175"/>
        <v>27</v>
      </c>
      <c r="S561" s="4">
        <f t="shared" si="3175"/>
        <v>28</v>
      </c>
      <c r="T561" s="4">
        <f t="shared" si="3175"/>
        <v>29</v>
      </c>
      <c r="U561">
        <f t="shared" si="3175"/>
        <v>30</v>
      </c>
      <c r="V561" s="4">
        <f t="shared" si="3175"/>
        <v>31</v>
      </c>
      <c r="W561" s="4">
        <f t="shared" si="3175"/>
        <v>32</v>
      </c>
      <c r="X561" s="15">
        <f t="shared" si="3175"/>
        <v>33</v>
      </c>
      <c r="Y561" s="4">
        <f t="shared" si="3175"/>
        <v>34</v>
      </c>
      <c r="Z561" s="4">
        <f t="shared" si="3175"/>
        <v>35</v>
      </c>
      <c r="AA561" s="4">
        <f t="shared" si="3175"/>
        <v>36</v>
      </c>
      <c r="AB561" s="4">
        <f t="shared" si="3175"/>
        <v>37</v>
      </c>
      <c r="AC561" s="4">
        <f t="shared" si="3175"/>
        <v>38</v>
      </c>
      <c r="AD561" s="15">
        <f t="shared" si="3175"/>
        <v>39</v>
      </c>
      <c r="AE561">
        <f t="shared" si="3175"/>
        <v>40</v>
      </c>
      <c r="AF561" s="4">
        <f t="shared" si="3175"/>
        <v>41</v>
      </c>
      <c r="AG561" s="4">
        <f t="shared" si="3175"/>
        <v>42</v>
      </c>
      <c r="AH561" s="4">
        <f t="shared" si="3175"/>
        <v>43</v>
      </c>
      <c r="AI561" s="4">
        <f t="shared" si="3175"/>
        <v>44</v>
      </c>
      <c r="AJ561" s="4">
        <f t="shared" si="3175"/>
        <v>45</v>
      </c>
      <c r="AK561" s="4">
        <f t="shared" si="3175"/>
        <v>46</v>
      </c>
      <c r="AL561" s="4">
        <f t="shared" si="3175"/>
        <v>47</v>
      </c>
      <c r="AM561" s="4">
        <f t="shared" si="3175"/>
        <v>48</v>
      </c>
      <c r="AN561" s="4">
        <f t="shared" si="3175"/>
        <v>49</v>
      </c>
      <c r="AO561">
        <f t="shared" si="3175"/>
        <v>50</v>
      </c>
      <c r="AP561" s="4">
        <f t="shared" si="3175"/>
        <v>51</v>
      </c>
      <c r="AQ561" s="4">
        <f t="shared" si="3175"/>
        <v>52</v>
      </c>
      <c r="AR561" s="4">
        <f t="shared" si="3175"/>
        <v>53</v>
      </c>
      <c r="AS561" s="4">
        <f t="shared" si="3175"/>
        <v>54</v>
      </c>
      <c r="AT561" s="4">
        <f t="shared" si="3175"/>
        <v>55</v>
      </c>
      <c r="AU561" s="4">
        <f t="shared" si="3175"/>
        <v>56</v>
      </c>
      <c r="AV561" s="4">
        <f t="shared" si="3175"/>
        <v>57</v>
      </c>
      <c r="AW561" s="4">
        <f t="shared" si="3175"/>
        <v>58</v>
      </c>
      <c r="AX561" s="4">
        <f t="shared" si="3175"/>
        <v>59</v>
      </c>
      <c r="AY561">
        <f t="shared" si="3175"/>
        <v>60</v>
      </c>
      <c r="AZ561" s="4">
        <f t="shared" si="3175"/>
        <v>61</v>
      </c>
      <c r="BA561" s="4">
        <f t="shared" si="3175"/>
        <v>62</v>
      </c>
      <c r="BB561" s="4">
        <f t="shared" si="3175"/>
        <v>63</v>
      </c>
      <c r="BC561" s="4">
        <f t="shared" si="3175"/>
        <v>64</v>
      </c>
      <c r="BD561" s="4">
        <f t="shared" si="3175"/>
        <v>65</v>
      </c>
      <c r="BE561" s="4">
        <f t="shared" si="3175"/>
        <v>66</v>
      </c>
      <c r="BF561" s="4">
        <f t="shared" si="3175"/>
        <v>67</v>
      </c>
      <c r="BG561" s="4">
        <f t="shared" si="3175"/>
        <v>68</v>
      </c>
      <c r="BH561" s="4">
        <f t="shared" si="3175"/>
        <v>69</v>
      </c>
      <c r="BI561">
        <f t="shared" si="317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176">C564+1</f>
        <v>4</v>
      </c>
      <c r="E564" s="4">
        <f t="shared" si="3176"/>
        <v>5</v>
      </c>
      <c r="F564" s="4">
        <f t="shared" si="3176"/>
        <v>6</v>
      </c>
      <c r="G564" s="4">
        <f t="shared" si="3176"/>
        <v>7</v>
      </c>
      <c r="H564" s="4">
        <f t="shared" si="3176"/>
        <v>8</v>
      </c>
      <c r="I564" s="4">
        <f t="shared" si="3176"/>
        <v>9</v>
      </c>
      <c r="J564" s="15">
        <f>I564+2</f>
        <v>11</v>
      </c>
      <c r="K564" s="15">
        <f t="shared" ref="K564:Q564" si="3177">J564+2</f>
        <v>13</v>
      </c>
      <c r="L564" s="15">
        <f t="shared" si="3177"/>
        <v>15</v>
      </c>
      <c r="M564" s="15">
        <f t="shared" si="3177"/>
        <v>17</v>
      </c>
      <c r="N564" s="15">
        <f t="shared" si="3177"/>
        <v>19</v>
      </c>
      <c r="O564" s="15">
        <f t="shared" si="3177"/>
        <v>21</v>
      </c>
      <c r="P564" s="15">
        <f t="shared" si="3177"/>
        <v>23</v>
      </c>
      <c r="Q564" s="15">
        <f t="shared" si="3177"/>
        <v>25</v>
      </c>
      <c r="R564" s="15">
        <f>Q564+5</f>
        <v>30</v>
      </c>
      <c r="S564" s="15">
        <f t="shared" ref="S564:W564" si="3178">R564+5</f>
        <v>35</v>
      </c>
      <c r="T564" s="15">
        <f t="shared" si="3178"/>
        <v>40</v>
      </c>
      <c r="U564" s="15">
        <f t="shared" si="3178"/>
        <v>45</v>
      </c>
      <c r="V564" s="15">
        <f t="shared" si="3178"/>
        <v>50</v>
      </c>
      <c r="W564" s="15">
        <f t="shared" si="3178"/>
        <v>55</v>
      </c>
      <c r="X564" s="15">
        <f>W564+10</f>
        <v>65</v>
      </c>
      <c r="Y564" s="15">
        <f t="shared" ref="Y564:AC564" si="3179">X564+10</f>
        <v>75</v>
      </c>
      <c r="Z564" s="15">
        <f t="shared" si="3179"/>
        <v>85</v>
      </c>
      <c r="AA564" s="15">
        <f t="shared" si="3179"/>
        <v>95</v>
      </c>
      <c r="AB564" s="15">
        <f t="shared" si="3179"/>
        <v>105</v>
      </c>
      <c r="AC564" s="15">
        <f t="shared" si="3179"/>
        <v>115</v>
      </c>
      <c r="AD564" s="15">
        <f>AC564+15</f>
        <v>130</v>
      </c>
      <c r="AE564" s="15">
        <f t="shared" ref="AE564:BI564" si="3180">AD564+15</f>
        <v>145</v>
      </c>
      <c r="AF564" s="15">
        <f t="shared" si="3180"/>
        <v>160</v>
      </c>
      <c r="AG564" s="15">
        <f t="shared" si="3180"/>
        <v>175</v>
      </c>
      <c r="AH564" s="15">
        <f t="shared" si="3180"/>
        <v>190</v>
      </c>
      <c r="AI564" s="15">
        <f t="shared" si="3180"/>
        <v>205</v>
      </c>
      <c r="AJ564" s="15">
        <f t="shared" si="3180"/>
        <v>220</v>
      </c>
      <c r="AK564" s="15">
        <f t="shared" si="3180"/>
        <v>235</v>
      </c>
      <c r="AL564" s="15">
        <f t="shared" si="3180"/>
        <v>250</v>
      </c>
      <c r="AM564" s="15">
        <f t="shared" si="3180"/>
        <v>265</v>
      </c>
      <c r="AN564" s="15">
        <f t="shared" si="3180"/>
        <v>280</v>
      </c>
      <c r="AO564" s="15">
        <f t="shared" si="3180"/>
        <v>295</v>
      </c>
      <c r="AP564" s="15">
        <f t="shared" si="3180"/>
        <v>310</v>
      </c>
      <c r="AQ564" s="15">
        <f t="shared" si="3180"/>
        <v>325</v>
      </c>
      <c r="AR564" s="15">
        <f t="shared" si="3180"/>
        <v>340</v>
      </c>
      <c r="AS564" s="15">
        <f t="shared" si="3180"/>
        <v>355</v>
      </c>
      <c r="AT564" s="15">
        <f t="shared" si="3180"/>
        <v>370</v>
      </c>
      <c r="AU564" s="15">
        <f t="shared" si="3180"/>
        <v>385</v>
      </c>
      <c r="AV564" s="15">
        <f t="shared" si="3180"/>
        <v>400</v>
      </c>
      <c r="AW564" s="15">
        <f t="shared" si="3180"/>
        <v>415</v>
      </c>
      <c r="AX564" s="15">
        <f t="shared" si="3180"/>
        <v>430</v>
      </c>
      <c r="AY564" s="15">
        <f t="shared" si="3180"/>
        <v>445</v>
      </c>
      <c r="AZ564" s="15">
        <f t="shared" si="3180"/>
        <v>460</v>
      </c>
      <c r="BA564" s="15">
        <f t="shared" si="3180"/>
        <v>475</v>
      </c>
      <c r="BB564" s="15">
        <f t="shared" si="3180"/>
        <v>490</v>
      </c>
      <c r="BC564" s="15">
        <f t="shared" si="3180"/>
        <v>505</v>
      </c>
      <c r="BD564" s="15">
        <f t="shared" si="3180"/>
        <v>520</v>
      </c>
      <c r="BE564" s="15">
        <f t="shared" si="3180"/>
        <v>535</v>
      </c>
      <c r="BF564" s="15">
        <f t="shared" si="3180"/>
        <v>550</v>
      </c>
      <c r="BG564" s="15">
        <f t="shared" si="3180"/>
        <v>565</v>
      </c>
      <c r="BH564" s="15">
        <f t="shared" si="3180"/>
        <v>580</v>
      </c>
      <c r="BI564" s="15">
        <f t="shared" si="3180"/>
        <v>595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181">C565+1</f>
        <v>7</v>
      </c>
      <c r="E565" s="4">
        <f t="shared" si="3181"/>
        <v>8</v>
      </c>
      <c r="F565" s="4">
        <f t="shared" si="3181"/>
        <v>9</v>
      </c>
      <c r="G565" s="4">
        <f t="shared" si="3181"/>
        <v>10</v>
      </c>
      <c r="H565" s="4">
        <f t="shared" si="3181"/>
        <v>11</v>
      </c>
      <c r="I565" s="4">
        <f t="shared" si="3181"/>
        <v>12</v>
      </c>
      <c r="J565" s="15">
        <f>I565+4</f>
        <v>16</v>
      </c>
      <c r="K565" s="15">
        <f t="shared" ref="K565:Q565" si="3182">J565+4</f>
        <v>20</v>
      </c>
      <c r="L565" s="15">
        <f t="shared" si="3182"/>
        <v>24</v>
      </c>
      <c r="M565" s="15">
        <f t="shared" si="3182"/>
        <v>28</v>
      </c>
      <c r="N565" s="15">
        <f t="shared" si="3182"/>
        <v>32</v>
      </c>
      <c r="O565" s="15">
        <f t="shared" si="3182"/>
        <v>36</v>
      </c>
      <c r="P565" s="15">
        <f t="shared" si="3182"/>
        <v>40</v>
      </c>
      <c r="Q565" s="15">
        <f t="shared" si="3182"/>
        <v>44</v>
      </c>
      <c r="R565" s="15">
        <f>Q565+10</f>
        <v>54</v>
      </c>
      <c r="S565" s="15">
        <f t="shared" ref="S565:W565" si="3183">R565+10</f>
        <v>64</v>
      </c>
      <c r="T565" s="15">
        <f t="shared" si="3183"/>
        <v>74</v>
      </c>
      <c r="U565" s="15">
        <f t="shared" si="3183"/>
        <v>84</v>
      </c>
      <c r="V565" s="15">
        <f t="shared" si="3183"/>
        <v>94</v>
      </c>
      <c r="W565" s="15">
        <f t="shared" si="3183"/>
        <v>104</v>
      </c>
      <c r="X565" s="15">
        <f>W565+14</f>
        <v>118</v>
      </c>
      <c r="Y565" s="15">
        <f t="shared" ref="Y565:AC565" si="3184">X565+14</f>
        <v>132</v>
      </c>
      <c r="Z565" s="15">
        <f t="shared" si="3184"/>
        <v>146</v>
      </c>
      <c r="AA565" s="15">
        <f t="shared" si="3184"/>
        <v>160</v>
      </c>
      <c r="AB565" s="15">
        <f t="shared" si="3184"/>
        <v>174</v>
      </c>
      <c r="AC565" s="15">
        <f t="shared" si="3184"/>
        <v>188</v>
      </c>
      <c r="AD565" s="15">
        <f>AC565+18</f>
        <v>206</v>
      </c>
      <c r="AE565" s="15">
        <f t="shared" ref="AE565:BI565" si="3185">AD565+18</f>
        <v>224</v>
      </c>
      <c r="AF565" s="15">
        <f t="shared" si="3185"/>
        <v>242</v>
      </c>
      <c r="AG565" s="15">
        <f t="shared" si="3185"/>
        <v>260</v>
      </c>
      <c r="AH565" s="15">
        <f t="shared" si="3185"/>
        <v>278</v>
      </c>
      <c r="AI565" s="15">
        <f t="shared" si="3185"/>
        <v>296</v>
      </c>
      <c r="AJ565" s="15">
        <f t="shared" si="3185"/>
        <v>314</v>
      </c>
      <c r="AK565" s="15">
        <f t="shared" si="3185"/>
        <v>332</v>
      </c>
      <c r="AL565" s="15">
        <f t="shared" si="3185"/>
        <v>350</v>
      </c>
      <c r="AM565" s="15">
        <f t="shared" si="3185"/>
        <v>368</v>
      </c>
      <c r="AN565" s="15">
        <f t="shared" si="3185"/>
        <v>386</v>
      </c>
      <c r="AO565" s="15">
        <f t="shared" si="3185"/>
        <v>404</v>
      </c>
      <c r="AP565" s="15">
        <f t="shared" si="3185"/>
        <v>422</v>
      </c>
      <c r="AQ565" s="15">
        <f t="shared" si="3185"/>
        <v>440</v>
      </c>
      <c r="AR565" s="15">
        <f t="shared" si="3185"/>
        <v>458</v>
      </c>
      <c r="AS565" s="15">
        <f t="shared" si="3185"/>
        <v>476</v>
      </c>
      <c r="AT565" s="15">
        <f t="shared" si="3185"/>
        <v>494</v>
      </c>
      <c r="AU565" s="15">
        <f t="shared" si="3185"/>
        <v>512</v>
      </c>
      <c r="AV565" s="15">
        <f t="shared" si="3185"/>
        <v>530</v>
      </c>
      <c r="AW565" s="15">
        <f t="shared" si="3185"/>
        <v>548</v>
      </c>
      <c r="AX565" s="15">
        <f t="shared" si="3185"/>
        <v>566</v>
      </c>
      <c r="AY565" s="15">
        <f t="shared" si="3185"/>
        <v>584</v>
      </c>
      <c r="AZ565" s="15">
        <f t="shared" si="3185"/>
        <v>602</v>
      </c>
      <c r="BA565" s="15">
        <f t="shared" si="3185"/>
        <v>620</v>
      </c>
      <c r="BB565" s="15">
        <f t="shared" si="3185"/>
        <v>638</v>
      </c>
      <c r="BC565" s="15">
        <f t="shared" si="3185"/>
        <v>656</v>
      </c>
      <c r="BD565" s="15">
        <f t="shared" si="3185"/>
        <v>674</v>
      </c>
      <c r="BE565" s="15">
        <f t="shared" si="3185"/>
        <v>692</v>
      </c>
      <c r="BF565" s="15">
        <f t="shared" si="3185"/>
        <v>710</v>
      </c>
      <c r="BG565" s="15">
        <f t="shared" si="3185"/>
        <v>728</v>
      </c>
      <c r="BH565" s="15">
        <f t="shared" si="3185"/>
        <v>746</v>
      </c>
      <c r="BI565" s="15">
        <f t="shared" si="3185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I566" si="3186">C564</f>
        <v>3</v>
      </c>
      <c r="D566" s="4">
        <f t="shared" si="3186"/>
        <v>4</v>
      </c>
      <c r="E566" s="4">
        <f t="shared" si="3186"/>
        <v>5</v>
      </c>
      <c r="F566" s="4">
        <f t="shared" si="3186"/>
        <v>6</v>
      </c>
      <c r="G566" s="4">
        <f t="shared" si="3186"/>
        <v>7</v>
      </c>
      <c r="H566" s="4">
        <f t="shared" si="3186"/>
        <v>8</v>
      </c>
      <c r="I566" s="4">
        <f t="shared" si="3186"/>
        <v>9</v>
      </c>
      <c r="J566" s="15">
        <f>I566+1</f>
        <v>10</v>
      </c>
      <c r="K566" s="15">
        <f t="shared" ref="K566:Q566" si="3187">J566+1</f>
        <v>11</v>
      </c>
      <c r="L566" s="15">
        <f t="shared" si="3187"/>
        <v>12</v>
      </c>
      <c r="M566" s="15">
        <f t="shared" si="3187"/>
        <v>13</v>
      </c>
      <c r="N566" s="15">
        <f t="shared" si="3187"/>
        <v>14</v>
      </c>
      <c r="O566" s="15">
        <f t="shared" si="3187"/>
        <v>15</v>
      </c>
      <c r="P566" s="15">
        <f t="shared" si="3187"/>
        <v>16</v>
      </c>
      <c r="Q566" s="15">
        <f t="shared" si="3187"/>
        <v>17</v>
      </c>
      <c r="R566" s="15">
        <f>Q566+5</f>
        <v>22</v>
      </c>
      <c r="S566" s="15">
        <f t="shared" ref="S566:W566" si="3188">R566+5</f>
        <v>27</v>
      </c>
      <c r="T566" s="15">
        <f t="shared" si="3188"/>
        <v>32</v>
      </c>
      <c r="U566" s="15">
        <f t="shared" si="3188"/>
        <v>37</v>
      </c>
      <c r="V566" s="15">
        <f t="shared" si="3188"/>
        <v>42</v>
      </c>
      <c r="W566" s="15">
        <f t="shared" si="3188"/>
        <v>47</v>
      </c>
      <c r="X566" s="15">
        <f>W566+10</f>
        <v>57</v>
      </c>
      <c r="Y566" s="15">
        <f t="shared" ref="Y566:AC566" si="3189">X566+10</f>
        <v>67</v>
      </c>
      <c r="Z566" s="15">
        <f t="shared" si="3189"/>
        <v>77</v>
      </c>
      <c r="AA566" s="15">
        <f t="shared" si="3189"/>
        <v>87</v>
      </c>
      <c r="AB566" s="15">
        <f t="shared" si="3189"/>
        <v>97</v>
      </c>
      <c r="AC566" s="15">
        <f t="shared" si="3189"/>
        <v>107</v>
      </c>
      <c r="AD566" s="15">
        <f>AC566+15</f>
        <v>122</v>
      </c>
      <c r="AE566" s="15">
        <f t="shared" ref="AE566:BI566" si="3190">AD566+15</f>
        <v>137</v>
      </c>
      <c r="AF566" s="15">
        <f t="shared" si="3190"/>
        <v>152</v>
      </c>
      <c r="AG566" s="15">
        <f t="shared" si="3190"/>
        <v>167</v>
      </c>
      <c r="AH566" s="15">
        <f t="shared" si="3190"/>
        <v>182</v>
      </c>
      <c r="AI566" s="15">
        <f t="shared" si="3190"/>
        <v>197</v>
      </c>
      <c r="AJ566" s="15">
        <f t="shared" si="3190"/>
        <v>212</v>
      </c>
      <c r="AK566" s="15">
        <f t="shared" si="3190"/>
        <v>227</v>
      </c>
      <c r="AL566" s="15">
        <f t="shared" si="3190"/>
        <v>242</v>
      </c>
      <c r="AM566" s="15">
        <f t="shared" si="3190"/>
        <v>257</v>
      </c>
      <c r="AN566" s="15">
        <f t="shared" si="3190"/>
        <v>272</v>
      </c>
      <c r="AO566" s="15">
        <f t="shared" si="3190"/>
        <v>287</v>
      </c>
      <c r="AP566" s="15">
        <f t="shared" si="3190"/>
        <v>302</v>
      </c>
      <c r="AQ566" s="15">
        <f t="shared" si="3190"/>
        <v>317</v>
      </c>
      <c r="AR566" s="15">
        <f t="shared" si="3190"/>
        <v>332</v>
      </c>
      <c r="AS566" s="15">
        <f t="shared" si="3190"/>
        <v>347</v>
      </c>
      <c r="AT566" s="15">
        <f t="shared" si="3190"/>
        <v>362</v>
      </c>
      <c r="AU566" s="15">
        <f t="shared" si="3190"/>
        <v>377</v>
      </c>
      <c r="AV566" s="15">
        <f t="shared" si="3190"/>
        <v>392</v>
      </c>
      <c r="AW566" s="15">
        <f t="shared" si="3190"/>
        <v>407</v>
      </c>
      <c r="AX566" s="15">
        <f t="shared" si="3190"/>
        <v>422</v>
      </c>
      <c r="AY566" s="15">
        <f t="shared" si="3190"/>
        <v>437</v>
      </c>
      <c r="AZ566" s="15">
        <f t="shared" si="3190"/>
        <v>452</v>
      </c>
      <c r="BA566" s="15">
        <f t="shared" si="3190"/>
        <v>467</v>
      </c>
      <c r="BB566" s="15">
        <f t="shared" si="3190"/>
        <v>482</v>
      </c>
      <c r="BC566" s="15">
        <f t="shared" si="3190"/>
        <v>497</v>
      </c>
      <c r="BD566" s="15">
        <f t="shared" si="3190"/>
        <v>512</v>
      </c>
      <c r="BE566" s="15">
        <f t="shared" si="3190"/>
        <v>527</v>
      </c>
      <c r="BF566" s="15">
        <f t="shared" si="3190"/>
        <v>542</v>
      </c>
      <c r="BG566" s="15">
        <f t="shared" si="3190"/>
        <v>557</v>
      </c>
      <c r="BH566" s="15">
        <f t="shared" si="3190"/>
        <v>572</v>
      </c>
      <c r="BI566" s="15">
        <f t="shared" si="3190"/>
        <v>587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I567" si="3191">C565</f>
        <v>6</v>
      </c>
      <c r="D567" s="4">
        <f t="shared" si="3191"/>
        <v>7</v>
      </c>
      <c r="E567" s="4">
        <f t="shared" si="3191"/>
        <v>8</v>
      </c>
      <c r="F567" s="4">
        <f t="shared" si="3191"/>
        <v>9</v>
      </c>
      <c r="G567" s="4">
        <f t="shared" si="3191"/>
        <v>10</v>
      </c>
      <c r="H567" s="4">
        <f t="shared" si="3191"/>
        <v>11</v>
      </c>
      <c r="I567" s="4">
        <f t="shared" si="3191"/>
        <v>12</v>
      </c>
      <c r="J567" s="15">
        <f>I567+1</f>
        <v>13</v>
      </c>
      <c r="K567" s="15">
        <f t="shared" ref="K567:Q567" si="3192">J567+1</f>
        <v>14</v>
      </c>
      <c r="L567" s="15">
        <f t="shared" si="3192"/>
        <v>15</v>
      </c>
      <c r="M567" s="15">
        <f t="shared" si="3192"/>
        <v>16</v>
      </c>
      <c r="N567" s="15">
        <f t="shared" si="3192"/>
        <v>17</v>
      </c>
      <c r="O567" s="15">
        <f t="shared" si="3192"/>
        <v>18</v>
      </c>
      <c r="P567" s="15">
        <f t="shared" si="3192"/>
        <v>19</v>
      </c>
      <c r="Q567" s="15">
        <f t="shared" si="3192"/>
        <v>20</v>
      </c>
      <c r="R567" s="15">
        <f>Q567+10</f>
        <v>30</v>
      </c>
      <c r="S567" s="15">
        <f t="shared" ref="S567:W567" si="3193">R567+10</f>
        <v>40</v>
      </c>
      <c r="T567" s="15">
        <f t="shared" si="3193"/>
        <v>50</v>
      </c>
      <c r="U567" s="15">
        <f t="shared" si="3193"/>
        <v>60</v>
      </c>
      <c r="V567" s="15">
        <f t="shared" si="3193"/>
        <v>70</v>
      </c>
      <c r="W567" s="15">
        <f t="shared" si="3193"/>
        <v>80</v>
      </c>
      <c r="X567" s="15">
        <f>W567+14</f>
        <v>94</v>
      </c>
      <c r="Y567" s="15">
        <f t="shared" ref="Y567:AC567" si="3194">X567+14</f>
        <v>108</v>
      </c>
      <c r="Z567" s="15">
        <f t="shared" si="3194"/>
        <v>122</v>
      </c>
      <c r="AA567" s="15">
        <f t="shared" si="3194"/>
        <v>136</v>
      </c>
      <c r="AB567" s="15">
        <f t="shared" si="3194"/>
        <v>150</v>
      </c>
      <c r="AC567" s="15">
        <f t="shared" si="3194"/>
        <v>164</v>
      </c>
      <c r="AD567" s="15">
        <f>AC567+18</f>
        <v>182</v>
      </c>
      <c r="AE567" s="15">
        <f t="shared" ref="AE567:BI567" si="3195">AD567+18</f>
        <v>200</v>
      </c>
      <c r="AF567" s="15">
        <f t="shared" si="3195"/>
        <v>218</v>
      </c>
      <c r="AG567" s="15">
        <f t="shared" si="3195"/>
        <v>236</v>
      </c>
      <c r="AH567" s="15">
        <f t="shared" si="3195"/>
        <v>254</v>
      </c>
      <c r="AI567" s="15">
        <f t="shared" si="3195"/>
        <v>272</v>
      </c>
      <c r="AJ567" s="15">
        <f t="shared" si="3195"/>
        <v>290</v>
      </c>
      <c r="AK567" s="15">
        <f t="shared" si="3195"/>
        <v>308</v>
      </c>
      <c r="AL567" s="15">
        <f t="shared" si="3195"/>
        <v>326</v>
      </c>
      <c r="AM567" s="15">
        <f t="shared" si="3195"/>
        <v>344</v>
      </c>
      <c r="AN567" s="15">
        <f t="shared" si="3195"/>
        <v>362</v>
      </c>
      <c r="AO567" s="15">
        <f t="shared" si="3195"/>
        <v>380</v>
      </c>
      <c r="AP567" s="15">
        <f t="shared" si="3195"/>
        <v>398</v>
      </c>
      <c r="AQ567" s="15">
        <f t="shared" si="3195"/>
        <v>416</v>
      </c>
      <c r="AR567" s="15">
        <f t="shared" si="3195"/>
        <v>434</v>
      </c>
      <c r="AS567" s="15">
        <f t="shared" si="3195"/>
        <v>452</v>
      </c>
      <c r="AT567" s="15">
        <f t="shared" si="3195"/>
        <v>470</v>
      </c>
      <c r="AU567" s="15">
        <f t="shared" si="3195"/>
        <v>488</v>
      </c>
      <c r="AV567" s="15">
        <f t="shared" si="3195"/>
        <v>506</v>
      </c>
      <c r="AW567" s="15">
        <f t="shared" si="3195"/>
        <v>524</v>
      </c>
      <c r="AX567" s="15">
        <f t="shared" si="3195"/>
        <v>542</v>
      </c>
      <c r="AY567" s="15">
        <f t="shared" si="3195"/>
        <v>560</v>
      </c>
      <c r="AZ567" s="15">
        <f t="shared" si="3195"/>
        <v>578</v>
      </c>
      <c r="BA567" s="15">
        <f t="shared" si="3195"/>
        <v>596</v>
      </c>
      <c r="BB567" s="15">
        <f t="shared" si="3195"/>
        <v>614</v>
      </c>
      <c r="BC567" s="15">
        <f t="shared" si="3195"/>
        <v>632</v>
      </c>
      <c r="BD567" s="15">
        <f t="shared" si="3195"/>
        <v>650</v>
      </c>
      <c r="BE567" s="15">
        <f t="shared" si="3195"/>
        <v>668</v>
      </c>
      <c r="BF567" s="15">
        <f t="shared" si="3195"/>
        <v>686</v>
      </c>
      <c r="BG567" s="15">
        <f t="shared" si="3195"/>
        <v>704</v>
      </c>
      <c r="BH567" s="15">
        <f t="shared" si="3195"/>
        <v>722</v>
      </c>
      <c r="BI567" s="15">
        <f t="shared" si="3195"/>
        <v>740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196">D568</f>
        <v>5.6</v>
      </c>
      <c r="F568" s="4">
        <f>E568+0.7</f>
        <v>6.3</v>
      </c>
      <c r="G568" s="4">
        <f t="shared" si="3196"/>
        <v>6.3</v>
      </c>
      <c r="H568" s="4">
        <f>G568+0.7</f>
        <v>7</v>
      </c>
      <c r="I568" s="4">
        <f t="shared" ref="I568" si="3197">H568</f>
        <v>7</v>
      </c>
      <c r="J568" s="15">
        <f t="shared" ref="J568" si="3198">I568+0.6</f>
        <v>7.6</v>
      </c>
      <c r="K568">
        <f t="shared" si="3196"/>
        <v>7.6</v>
      </c>
      <c r="L568" s="4">
        <f t="shared" ref="L568" si="3199">K568+0.7</f>
        <v>8.2999999999999989</v>
      </c>
      <c r="M568" s="4">
        <f t="shared" si="3196"/>
        <v>8.2999999999999989</v>
      </c>
      <c r="N568" s="4">
        <f t="shared" ref="N568" si="3200">M568+0.7</f>
        <v>8.9999999999999982</v>
      </c>
      <c r="O568" s="4">
        <f t="shared" ref="O568" si="3201">N568</f>
        <v>8.9999999999999982</v>
      </c>
      <c r="P568" s="4">
        <f t="shared" ref="P568" si="3202">O568+0.6</f>
        <v>9.5999999999999979</v>
      </c>
      <c r="Q568" s="4">
        <f t="shared" si="3196"/>
        <v>9.5999999999999979</v>
      </c>
      <c r="R568" s="15">
        <v>10</v>
      </c>
      <c r="S568" s="4">
        <f>R568</f>
        <v>10</v>
      </c>
      <c r="T568" s="4">
        <f t="shared" ref="T568:AN568" si="3203">S568</f>
        <v>10</v>
      </c>
      <c r="U568" s="4">
        <f t="shared" si="3203"/>
        <v>10</v>
      </c>
      <c r="V568" s="4">
        <f t="shared" si="3203"/>
        <v>10</v>
      </c>
      <c r="W568" s="4">
        <f t="shared" si="3203"/>
        <v>10</v>
      </c>
      <c r="X568" s="4">
        <f t="shared" si="3203"/>
        <v>10</v>
      </c>
      <c r="Y568" s="4">
        <f t="shared" si="3203"/>
        <v>10</v>
      </c>
      <c r="Z568" s="4">
        <f t="shared" si="3203"/>
        <v>10</v>
      </c>
      <c r="AA568" s="4">
        <f t="shared" si="3203"/>
        <v>10</v>
      </c>
      <c r="AB568" s="4">
        <f t="shared" si="3203"/>
        <v>10</v>
      </c>
      <c r="AC568" s="4">
        <f t="shared" si="3203"/>
        <v>10</v>
      </c>
      <c r="AD568" s="4">
        <f t="shared" si="3203"/>
        <v>10</v>
      </c>
      <c r="AE568" s="4">
        <f t="shared" si="3203"/>
        <v>10</v>
      </c>
      <c r="AF568" s="4">
        <f t="shared" si="3203"/>
        <v>10</v>
      </c>
      <c r="AG568" s="4">
        <f t="shared" si="3203"/>
        <v>10</v>
      </c>
      <c r="AH568" s="4">
        <f t="shared" si="3203"/>
        <v>10</v>
      </c>
      <c r="AI568" s="4">
        <f t="shared" si="3203"/>
        <v>10</v>
      </c>
      <c r="AJ568" s="4">
        <f t="shared" si="3203"/>
        <v>10</v>
      </c>
      <c r="AK568" s="4">
        <f t="shared" si="3203"/>
        <v>10</v>
      </c>
      <c r="AL568" s="4">
        <f t="shared" si="3203"/>
        <v>10</v>
      </c>
      <c r="AM568" s="4">
        <f t="shared" si="3203"/>
        <v>10</v>
      </c>
      <c r="AN568" s="4">
        <f t="shared" si="3203"/>
        <v>10</v>
      </c>
      <c r="AO568">
        <f t="shared" ref="AO568:BI568" si="3204">AN568</f>
        <v>10</v>
      </c>
      <c r="AP568">
        <f t="shared" si="3204"/>
        <v>10</v>
      </c>
      <c r="AQ568">
        <f t="shared" si="3204"/>
        <v>10</v>
      </c>
      <c r="AR568">
        <f t="shared" si="3204"/>
        <v>10</v>
      </c>
      <c r="AS568">
        <f t="shared" si="3204"/>
        <v>10</v>
      </c>
      <c r="AT568">
        <f t="shared" si="3204"/>
        <v>10</v>
      </c>
      <c r="AU568">
        <f t="shared" si="3204"/>
        <v>10</v>
      </c>
      <c r="AV568">
        <f t="shared" si="3204"/>
        <v>10</v>
      </c>
      <c r="AW568">
        <f t="shared" si="3204"/>
        <v>10</v>
      </c>
      <c r="AX568">
        <f t="shared" si="3204"/>
        <v>10</v>
      </c>
      <c r="AY568">
        <f t="shared" si="3204"/>
        <v>10</v>
      </c>
      <c r="AZ568">
        <f t="shared" si="3204"/>
        <v>10</v>
      </c>
      <c r="BA568">
        <f t="shared" si="3204"/>
        <v>10</v>
      </c>
      <c r="BB568">
        <f t="shared" si="3204"/>
        <v>10</v>
      </c>
      <c r="BC568">
        <f t="shared" si="3204"/>
        <v>10</v>
      </c>
      <c r="BD568">
        <f t="shared" si="3204"/>
        <v>10</v>
      </c>
      <c r="BE568">
        <f t="shared" si="3204"/>
        <v>10</v>
      </c>
      <c r="BF568">
        <f t="shared" si="3204"/>
        <v>10</v>
      </c>
      <c r="BG568">
        <f t="shared" si="3204"/>
        <v>10</v>
      </c>
      <c r="BH568">
        <f t="shared" si="3204"/>
        <v>10</v>
      </c>
      <c r="BI568">
        <f t="shared" si="3204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05">E569+0.2</f>
        <v>6.2</v>
      </c>
      <c r="G569" s="4">
        <f t="shared" ref="G569" si="3206">F569+0.3</f>
        <v>6.5</v>
      </c>
      <c r="H569" s="4">
        <f t="shared" ref="H569" si="3207">G569+0.2</f>
        <v>6.7</v>
      </c>
      <c r="I569" s="4">
        <f t="shared" ref="I569" si="3208">H569+0.3</f>
        <v>7</v>
      </c>
      <c r="J569" s="15">
        <f t="shared" ref="J569" si="3209">I569+0.2</f>
        <v>7.2</v>
      </c>
      <c r="K569">
        <f t="shared" ref="K569" si="3210">J569+0.3</f>
        <v>7.5</v>
      </c>
      <c r="L569" s="4">
        <f t="shared" ref="L569" si="3211">K569+0.2</f>
        <v>7.7</v>
      </c>
      <c r="M569" s="4">
        <f t="shared" ref="M569" si="3212">L569+0.3</f>
        <v>8</v>
      </c>
      <c r="N569" s="4">
        <f t="shared" ref="N569" si="3213">M569+0.2</f>
        <v>8.1999999999999993</v>
      </c>
      <c r="O569" s="4">
        <f t="shared" ref="O569" si="3214">N569+0.3</f>
        <v>8.5</v>
      </c>
      <c r="P569" s="4">
        <f t="shared" ref="P569" si="3215">O569+0.2</f>
        <v>8.6999999999999993</v>
      </c>
      <c r="Q569" s="4">
        <f t="shared" ref="Q569" si="3216">P569+0.3</f>
        <v>9</v>
      </c>
      <c r="R569" s="15">
        <f t="shared" ref="R569" si="3217">Q569+0.2</f>
        <v>9.1999999999999993</v>
      </c>
      <c r="S569" s="4">
        <f t="shared" ref="S569" si="3218">R569+0.3</f>
        <v>9.5</v>
      </c>
      <c r="T569" s="4">
        <f t="shared" ref="T569" si="3219">S569+0.2</f>
        <v>9.6999999999999993</v>
      </c>
      <c r="U569">
        <f t="shared" ref="U569" si="3220">T569+0.3</f>
        <v>10</v>
      </c>
      <c r="V569" s="4">
        <f t="shared" ref="V569" si="3221">U569+0.2</f>
        <v>10.199999999999999</v>
      </c>
      <c r="W569" s="4">
        <f t="shared" ref="W569" si="3222">V569+0.3</f>
        <v>10.5</v>
      </c>
      <c r="X569" s="15">
        <f t="shared" ref="X569" si="3223">W569+0.2</f>
        <v>10.7</v>
      </c>
      <c r="Y569" s="4">
        <f t="shared" ref="Y569" si="3224">X569+0.3</f>
        <v>11</v>
      </c>
      <c r="Z569" s="4">
        <f t="shared" ref="Z569" si="3225">Y569+0.2</f>
        <v>11.2</v>
      </c>
      <c r="AA569" s="4">
        <f t="shared" ref="AA569" si="3226">Z569+0.3</f>
        <v>11.5</v>
      </c>
      <c r="AB569" s="4">
        <f t="shared" ref="AB569" si="3227">AA569+0.2</f>
        <v>11.7</v>
      </c>
      <c r="AC569" s="4">
        <f t="shared" ref="AC569" si="3228">AB569+0.3</f>
        <v>12</v>
      </c>
      <c r="AD569" s="15">
        <f t="shared" ref="AD569" si="3229">AC569+0.2</f>
        <v>12.2</v>
      </c>
      <c r="AE569">
        <f t="shared" ref="AE569" si="3230">AD569+0.3</f>
        <v>12.5</v>
      </c>
      <c r="AF569" s="4">
        <f t="shared" ref="AF569" si="3231">AE569+0.2</f>
        <v>12.7</v>
      </c>
      <c r="AG569" s="4">
        <f t="shared" ref="AG569" si="3232">AF569+0.3</f>
        <v>13</v>
      </c>
      <c r="AH569" s="4">
        <f t="shared" ref="AH569" si="3233">AG569+0.2</f>
        <v>13.2</v>
      </c>
      <c r="AI569" s="4">
        <f t="shared" ref="AI569" si="3234">AH569+0.3</f>
        <v>13.5</v>
      </c>
      <c r="AJ569" s="4">
        <f t="shared" ref="AJ569" si="3235">AI569+0.2</f>
        <v>13.7</v>
      </c>
      <c r="AK569" s="4">
        <f t="shared" ref="AK569" si="3236">AJ569+0.3</f>
        <v>14</v>
      </c>
      <c r="AL569" s="4">
        <f t="shared" ref="AL569" si="3237">AK569+0.2</f>
        <v>14.2</v>
      </c>
      <c r="AM569" s="4">
        <f t="shared" ref="AM569" si="3238">AL569+0.3</f>
        <v>14.5</v>
      </c>
      <c r="AN569" s="4">
        <f t="shared" ref="AN569" si="3239">AM569+0.2</f>
        <v>14.7</v>
      </c>
      <c r="AO569">
        <f t="shared" ref="AO569" si="3240">AN569+0.3</f>
        <v>15</v>
      </c>
      <c r="AP569" s="4">
        <f t="shared" ref="AP569" si="3241">AO569+0.2</f>
        <v>15.2</v>
      </c>
      <c r="AQ569" s="4">
        <f t="shared" ref="AQ569" si="3242">AP569+0.3</f>
        <v>15.5</v>
      </c>
      <c r="AR569" s="4">
        <f t="shared" ref="AR569" si="3243">AQ569+0.2</f>
        <v>15.7</v>
      </c>
      <c r="AS569" s="4">
        <f t="shared" ref="AS569" si="3244">AR569+0.3</f>
        <v>16</v>
      </c>
      <c r="AT569" s="4">
        <f t="shared" ref="AT569" si="3245">AS569+0.2</f>
        <v>16.2</v>
      </c>
      <c r="AU569" s="4">
        <f t="shared" ref="AU569" si="3246">AT569+0.3</f>
        <v>16.5</v>
      </c>
      <c r="AV569" s="4">
        <f t="shared" ref="AV569" si="3247">AU569+0.2</f>
        <v>16.7</v>
      </c>
      <c r="AW569" s="4">
        <f t="shared" ref="AW569" si="3248">AV569+0.3</f>
        <v>17</v>
      </c>
      <c r="AX569" s="4">
        <f t="shared" ref="AX569" si="3249">AW569+0.2</f>
        <v>17.2</v>
      </c>
      <c r="AY569">
        <f t="shared" ref="AY569" si="3250">AX569+0.3</f>
        <v>17.5</v>
      </c>
      <c r="AZ569" s="4">
        <f t="shared" ref="AZ569" si="3251">AY569+0.2</f>
        <v>17.7</v>
      </c>
      <c r="BA569" s="4">
        <f t="shared" ref="BA569" si="3252">AZ569+0.3</f>
        <v>18</v>
      </c>
      <c r="BB569" s="4">
        <f t="shared" ref="BB569" si="3253">BA569+0.2</f>
        <v>18.2</v>
      </c>
      <c r="BC569" s="4">
        <f t="shared" ref="BC569" si="3254">BB569+0.3</f>
        <v>18.5</v>
      </c>
      <c r="BD569" s="4">
        <f t="shared" ref="BD569" si="3255">BC569+0.2</f>
        <v>18.7</v>
      </c>
      <c r="BE569" s="4">
        <f t="shared" ref="BE569" si="3256">BD569+0.3</f>
        <v>19</v>
      </c>
      <c r="BF569" s="4">
        <f t="shared" ref="BF569" si="3257">BE569+0.2</f>
        <v>19.2</v>
      </c>
      <c r="BG569" s="4">
        <f t="shared" ref="BG569" si="3258">BF569+0.3</f>
        <v>19.5</v>
      </c>
      <c r="BH569" s="4">
        <f t="shared" ref="BH569" si="3259">BG569+0.2</f>
        <v>19.7</v>
      </c>
      <c r="BI569">
        <f t="shared" ref="BI569" si="3260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61">C574+0.5</f>
        <v>13</v>
      </c>
      <c r="E574" s="4">
        <f t="shared" si="3261"/>
        <v>13.5</v>
      </c>
      <c r="F574" s="4">
        <f t="shared" si="3261"/>
        <v>14</v>
      </c>
      <c r="G574" s="4">
        <f t="shared" si="3261"/>
        <v>14.5</v>
      </c>
      <c r="H574" s="4">
        <f t="shared" si="3261"/>
        <v>15</v>
      </c>
      <c r="I574" s="4">
        <f t="shared" si="3261"/>
        <v>15.5</v>
      </c>
      <c r="J574" s="15">
        <f t="shared" si="3261"/>
        <v>16</v>
      </c>
      <c r="K574">
        <f t="shared" si="3261"/>
        <v>16.5</v>
      </c>
      <c r="L574" s="4">
        <f t="shared" si="3261"/>
        <v>17</v>
      </c>
      <c r="M574" s="4">
        <f t="shared" si="3261"/>
        <v>17.5</v>
      </c>
      <c r="N574" s="4">
        <f t="shared" si="3261"/>
        <v>18</v>
      </c>
      <c r="O574" s="4">
        <f t="shared" si="3261"/>
        <v>18.5</v>
      </c>
      <c r="P574" s="4">
        <f t="shared" si="3261"/>
        <v>19</v>
      </c>
      <c r="Q574" s="4">
        <f t="shared" si="3261"/>
        <v>19.5</v>
      </c>
      <c r="R574" s="15">
        <f t="shared" si="3261"/>
        <v>20</v>
      </c>
      <c r="S574" s="4">
        <f t="shared" si="3261"/>
        <v>20.5</v>
      </c>
      <c r="T574" s="4">
        <f t="shared" si="3261"/>
        <v>21</v>
      </c>
      <c r="U574">
        <f t="shared" si="3261"/>
        <v>21.5</v>
      </c>
      <c r="V574" s="4">
        <f t="shared" si="3261"/>
        <v>22</v>
      </c>
      <c r="W574" s="4">
        <f t="shared" si="3261"/>
        <v>22.5</v>
      </c>
      <c r="X574" s="15">
        <f t="shared" si="3261"/>
        <v>23</v>
      </c>
      <c r="Y574" s="4">
        <f t="shared" si="3261"/>
        <v>23.5</v>
      </c>
      <c r="Z574" s="4">
        <f t="shared" si="3261"/>
        <v>24</v>
      </c>
      <c r="AA574" s="4">
        <f t="shared" si="3261"/>
        <v>24.5</v>
      </c>
      <c r="AB574" s="4">
        <f t="shared" si="3261"/>
        <v>25</v>
      </c>
      <c r="AC574" s="4">
        <f>AB574</f>
        <v>25</v>
      </c>
      <c r="AD574" s="15">
        <f>AC574+1</f>
        <v>26</v>
      </c>
      <c r="AE574">
        <f t="shared" ref="AE574" si="3262">AD574</f>
        <v>26</v>
      </c>
      <c r="AF574" s="4">
        <f t="shared" ref="AF574" si="3263">AE574+1</f>
        <v>27</v>
      </c>
      <c r="AG574" s="4">
        <f t="shared" ref="AG574" si="3264">AF574</f>
        <v>27</v>
      </c>
      <c r="AH574" s="4">
        <f t="shared" ref="AH574" si="3265">AG574+1</f>
        <v>28</v>
      </c>
      <c r="AI574" s="4">
        <f t="shared" ref="AI574" si="3266">AH574</f>
        <v>28</v>
      </c>
      <c r="AJ574" s="4">
        <f t="shared" ref="AJ574" si="3267">AI574+1</f>
        <v>29</v>
      </c>
      <c r="AK574" s="4">
        <f t="shared" ref="AK574" si="3268">AJ574</f>
        <v>29</v>
      </c>
      <c r="AL574" s="4">
        <f t="shared" ref="AL574" si="3269">AK574+1</f>
        <v>30</v>
      </c>
      <c r="AM574" s="4">
        <f t="shared" ref="AM574" si="3270">AL574</f>
        <v>30</v>
      </c>
      <c r="AN574" s="4">
        <f t="shared" ref="AN574" si="3271">AM574+1</f>
        <v>31</v>
      </c>
      <c r="AO574">
        <f t="shared" ref="AO574" si="3272">AN574</f>
        <v>31</v>
      </c>
      <c r="AP574" s="4">
        <f t="shared" ref="AP574" si="3273">AO574+1</f>
        <v>32</v>
      </c>
      <c r="AQ574" s="4">
        <f t="shared" ref="AQ574" si="3274">AP574</f>
        <v>32</v>
      </c>
      <c r="AR574" s="4">
        <f t="shared" ref="AR574" si="3275">AQ574+1</f>
        <v>33</v>
      </c>
      <c r="AS574" s="4">
        <f t="shared" ref="AS574" si="3276">AR574</f>
        <v>33</v>
      </c>
      <c r="AT574" s="4">
        <f t="shared" ref="AT574" si="3277">AS574+1</f>
        <v>34</v>
      </c>
      <c r="AU574" s="4">
        <f t="shared" ref="AU574" si="3278">AT574</f>
        <v>34</v>
      </c>
      <c r="AV574" s="4">
        <f t="shared" ref="AV574" si="3279">AU574+1</f>
        <v>35</v>
      </c>
      <c r="AW574" s="4">
        <f t="shared" ref="AW574" si="3280">AV574</f>
        <v>35</v>
      </c>
      <c r="AX574" s="4">
        <f t="shared" ref="AX574" si="3281">AW574+1</f>
        <v>36</v>
      </c>
      <c r="AY574">
        <f t="shared" ref="AY574" si="3282">AX574</f>
        <v>36</v>
      </c>
      <c r="AZ574" s="4">
        <f t="shared" ref="AZ574" si="3283">AY574+1</f>
        <v>37</v>
      </c>
      <c r="BA574" s="4">
        <f t="shared" ref="BA574" si="3284">AZ574</f>
        <v>37</v>
      </c>
      <c r="BB574" s="4">
        <f t="shared" ref="BB574" si="3285">BA574+1</f>
        <v>38</v>
      </c>
      <c r="BC574" s="4">
        <f t="shared" ref="BC574" si="3286">BB574</f>
        <v>38</v>
      </c>
      <c r="BD574" s="4">
        <f t="shared" ref="BD574" si="3287">BC574+1</f>
        <v>39</v>
      </c>
      <c r="BE574" s="4">
        <f t="shared" ref="BE574" si="3288">BD574</f>
        <v>39</v>
      </c>
      <c r="BF574" s="4">
        <f t="shared" ref="BF574" si="3289">BE574+1</f>
        <v>40</v>
      </c>
      <c r="BG574" s="4">
        <f t="shared" ref="BG574" si="3290">BF574</f>
        <v>40</v>
      </c>
      <c r="BH574" s="4">
        <f t="shared" ref="BH574" si="3291">BG574+1</f>
        <v>41</v>
      </c>
      <c r="BI574">
        <f t="shared" ref="BI574" si="3292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293">C578+7</f>
        <v>26</v>
      </c>
      <c r="E578" s="4">
        <f t="shared" si="3293"/>
        <v>33</v>
      </c>
      <c r="F578" s="4">
        <f t="shared" si="3293"/>
        <v>40</v>
      </c>
      <c r="G578" s="4">
        <f t="shared" si="3293"/>
        <v>47</v>
      </c>
      <c r="H578" s="4">
        <f t="shared" si="3293"/>
        <v>54</v>
      </c>
      <c r="I578" s="4">
        <f t="shared" si="3293"/>
        <v>61</v>
      </c>
      <c r="J578" s="15">
        <f>I578+9</f>
        <v>70</v>
      </c>
      <c r="K578">
        <f t="shared" ref="K578:Q578" si="3294">J578+9</f>
        <v>79</v>
      </c>
      <c r="L578" s="4">
        <f t="shared" si="3294"/>
        <v>88</v>
      </c>
      <c r="M578" s="4">
        <f t="shared" si="3294"/>
        <v>97</v>
      </c>
      <c r="N578" s="4">
        <f t="shared" si="3294"/>
        <v>106</v>
      </c>
      <c r="O578" s="4">
        <f t="shared" si="3294"/>
        <v>115</v>
      </c>
      <c r="P578" s="4">
        <f t="shared" si="3294"/>
        <v>124</v>
      </c>
      <c r="Q578" s="4">
        <f t="shared" si="3294"/>
        <v>133</v>
      </c>
      <c r="R578" s="15">
        <f>Q578+12</f>
        <v>145</v>
      </c>
      <c r="S578" s="4">
        <f t="shared" ref="S578:W578" si="3295">R578+12</f>
        <v>157</v>
      </c>
      <c r="T578" s="4">
        <f t="shared" si="3295"/>
        <v>169</v>
      </c>
      <c r="U578">
        <f t="shared" si="3295"/>
        <v>181</v>
      </c>
      <c r="V578" s="4">
        <f t="shared" si="3295"/>
        <v>193</v>
      </c>
      <c r="W578" s="4">
        <f t="shared" si="3295"/>
        <v>205</v>
      </c>
      <c r="X578" s="15">
        <f>W578+26</f>
        <v>231</v>
      </c>
      <c r="Y578" s="4">
        <f t="shared" ref="Y578:AC578" si="3296">X578+26</f>
        <v>257</v>
      </c>
      <c r="Z578" s="4">
        <f t="shared" si="3296"/>
        <v>283</v>
      </c>
      <c r="AA578" s="4">
        <f t="shared" si="3296"/>
        <v>309</v>
      </c>
      <c r="AB578" s="4">
        <f t="shared" si="3296"/>
        <v>335</v>
      </c>
      <c r="AC578" s="4">
        <f t="shared" si="3296"/>
        <v>361</v>
      </c>
      <c r="AD578" s="15">
        <f>AC578+46</f>
        <v>407</v>
      </c>
      <c r="AE578">
        <f t="shared" ref="AE578:AU578" si="3297">AD578+46</f>
        <v>453</v>
      </c>
      <c r="AF578" s="4">
        <f t="shared" si="3297"/>
        <v>499</v>
      </c>
      <c r="AG578" s="4">
        <f t="shared" si="3297"/>
        <v>545</v>
      </c>
      <c r="AH578" s="4">
        <f t="shared" si="3297"/>
        <v>591</v>
      </c>
      <c r="AI578" s="4">
        <f t="shared" si="3297"/>
        <v>637</v>
      </c>
      <c r="AJ578" s="4">
        <f t="shared" si="3297"/>
        <v>683</v>
      </c>
      <c r="AK578" s="4">
        <f t="shared" si="3297"/>
        <v>729</v>
      </c>
      <c r="AL578" s="4">
        <f t="shared" si="3297"/>
        <v>775</v>
      </c>
      <c r="AM578" s="4">
        <f t="shared" si="3297"/>
        <v>821</v>
      </c>
      <c r="AN578" s="4">
        <f t="shared" si="3297"/>
        <v>867</v>
      </c>
      <c r="AO578">
        <f t="shared" si="3297"/>
        <v>913</v>
      </c>
      <c r="AP578" s="4">
        <f t="shared" si="3297"/>
        <v>959</v>
      </c>
      <c r="AQ578" s="4">
        <f t="shared" si="3297"/>
        <v>1005</v>
      </c>
      <c r="AR578" s="4">
        <f t="shared" si="3297"/>
        <v>1051</v>
      </c>
      <c r="AS578" s="4">
        <f t="shared" si="3297"/>
        <v>1097</v>
      </c>
      <c r="AT578" s="4">
        <f t="shared" si="3297"/>
        <v>1143</v>
      </c>
      <c r="AU578" s="4">
        <f t="shared" si="3297"/>
        <v>1189</v>
      </c>
      <c r="AV578" s="4">
        <f t="shared" ref="AV578:BI578" si="3298">AU578+46</f>
        <v>1235</v>
      </c>
      <c r="AW578" s="4">
        <f t="shared" si="3298"/>
        <v>1281</v>
      </c>
      <c r="AX578" s="4">
        <f t="shared" si="3298"/>
        <v>1327</v>
      </c>
      <c r="AY578">
        <f t="shared" si="3298"/>
        <v>1373</v>
      </c>
      <c r="AZ578" s="4">
        <f t="shared" si="3298"/>
        <v>1419</v>
      </c>
      <c r="BA578" s="4">
        <f t="shared" si="3298"/>
        <v>1465</v>
      </c>
      <c r="BB578" s="4">
        <f t="shared" si="3298"/>
        <v>1511</v>
      </c>
      <c r="BC578" s="4">
        <f t="shared" si="3298"/>
        <v>1557</v>
      </c>
      <c r="BD578" s="4">
        <f t="shared" si="3298"/>
        <v>1603</v>
      </c>
      <c r="BE578" s="4">
        <f t="shared" si="3298"/>
        <v>1649</v>
      </c>
      <c r="BF578" s="4">
        <f t="shared" si="3298"/>
        <v>1695</v>
      </c>
      <c r="BG578" s="4">
        <f t="shared" si="3298"/>
        <v>1741</v>
      </c>
      <c r="BH578" s="4">
        <f t="shared" si="3298"/>
        <v>1787</v>
      </c>
      <c r="BI578">
        <f t="shared" si="3298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299">C579+7</f>
        <v>32</v>
      </c>
      <c r="E579" s="4">
        <f t="shared" si="3299"/>
        <v>39</v>
      </c>
      <c r="F579" s="4">
        <f t="shared" si="3299"/>
        <v>46</v>
      </c>
      <c r="G579" s="4">
        <f t="shared" si="3299"/>
        <v>53</v>
      </c>
      <c r="H579" s="4">
        <f t="shared" si="3299"/>
        <v>60</v>
      </c>
      <c r="I579" s="4">
        <f t="shared" si="3299"/>
        <v>67</v>
      </c>
      <c r="J579" s="15">
        <f>I579+9</f>
        <v>76</v>
      </c>
      <c r="K579">
        <f t="shared" ref="K579:Q579" si="3300">J579+9</f>
        <v>85</v>
      </c>
      <c r="L579" s="4">
        <f t="shared" si="3300"/>
        <v>94</v>
      </c>
      <c r="M579" s="4">
        <f t="shared" si="3300"/>
        <v>103</v>
      </c>
      <c r="N579" s="4">
        <f t="shared" si="3300"/>
        <v>112</v>
      </c>
      <c r="O579" s="4">
        <f t="shared" si="3300"/>
        <v>121</v>
      </c>
      <c r="P579" s="4">
        <f t="shared" si="3300"/>
        <v>130</v>
      </c>
      <c r="Q579" s="4">
        <f t="shared" si="3300"/>
        <v>139</v>
      </c>
      <c r="R579" s="15">
        <f>Q579+13</f>
        <v>152</v>
      </c>
      <c r="S579" s="4">
        <f t="shared" ref="S579:W579" si="3301">R579+13</f>
        <v>165</v>
      </c>
      <c r="T579" s="4">
        <f t="shared" si="3301"/>
        <v>178</v>
      </c>
      <c r="U579">
        <f t="shared" si="3301"/>
        <v>191</v>
      </c>
      <c r="V579" s="4">
        <f t="shared" si="3301"/>
        <v>204</v>
      </c>
      <c r="W579" s="4">
        <f t="shared" si="3301"/>
        <v>217</v>
      </c>
      <c r="X579" s="15">
        <f>W579+28</f>
        <v>245</v>
      </c>
      <c r="Y579" s="4">
        <f t="shared" ref="Y579:AC579" si="3302">X579+28</f>
        <v>273</v>
      </c>
      <c r="Z579" s="4">
        <f t="shared" si="3302"/>
        <v>301</v>
      </c>
      <c r="AA579" s="4">
        <f t="shared" si="3302"/>
        <v>329</v>
      </c>
      <c r="AB579" s="4">
        <f t="shared" si="3302"/>
        <v>357</v>
      </c>
      <c r="AC579" s="4">
        <f t="shared" si="3302"/>
        <v>385</v>
      </c>
      <c r="AD579" s="15">
        <f>AC579+50</f>
        <v>435</v>
      </c>
      <c r="AE579">
        <f t="shared" ref="AE579:AU579" si="3303">AD579+50</f>
        <v>485</v>
      </c>
      <c r="AF579" s="4">
        <f t="shared" si="3303"/>
        <v>535</v>
      </c>
      <c r="AG579" s="4">
        <f t="shared" si="3303"/>
        <v>585</v>
      </c>
      <c r="AH579" s="4">
        <f t="shared" si="3303"/>
        <v>635</v>
      </c>
      <c r="AI579" s="4">
        <f t="shared" si="3303"/>
        <v>685</v>
      </c>
      <c r="AJ579" s="4">
        <f t="shared" si="3303"/>
        <v>735</v>
      </c>
      <c r="AK579" s="4">
        <f t="shared" si="3303"/>
        <v>785</v>
      </c>
      <c r="AL579" s="4">
        <f t="shared" si="3303"/>
        <v>835</v>
      </c>
      <c r="AM579" s="4">
        <f t="shared" si="3303"/>
        <v>885</v>
      </c>
      <c r="AN579" s="4">
        <f t="shared" si="3303"/>
        <v>935</v>
      </c>
      <c r="AO579">
        <f t="shared" si="3303"/>
        <v>985</v>
      </c>
      <c r="AP579" s="4">
        <f t="shared" si="3303"/>
        <v>1035</v>
      </c>
      <c r="AQ579" s="4">
        <f t="shared" si="3303"/>
        <v>1085</v>
      </c>
      <c r="AR579" s="4">
        <f t="shared" si="3303"/>
        <v>1135</v>
      </c>
      <c r="AS579" s="4">
        <f t="shared" si="3303"/>
        <v>1185</v>
      </c>
      <c r="AT579" s="4">
        <f t="shared" si="3303"/>
        <v>1235</v>
      </c>
      <c r="AU579" s="4">
        <f t="shared" si="3303"/>
        <v>1285</v>
      </c>
      <c r="AV579" s="4">
        <f t="shared" ref="AV579:BI579" si="3304">AU579+50</f>
        <v>1335</v>
      </c>
      <c r="AW579" s="4">
        <f t="shared" si="3304"/>
        <v>1385</v>
      </c>
      <c r="AX579" s="4">
        <f t="shared" si="3304"/>
        <v>1435</v>
      </c>
      <c r="AY579">
        <f t="shared" si="3304"/>
        <v>1485</v>
      </c>
      <c r="AZ579" s="4">
        <f t="shared" si="3304"/>
        <v>1535</v>
      </c>
      <c r="BA579" s="4">
        <f t="shared" si="3304"/>
        <v>1585</v>
      </c>
      <c r="BB579" s="4">
        <f t="shared" si="3304"/>
        <v>1635</v>
      </c>
      <c r="BC579" s="4">
        <f t="shared" si="3304"/>
        <v>1685</v>
      </c>
      <c r="BD579" s="4">
        <f t="shared" si="3304"/>
        <v>1735</v>
      </c>
      <c r="BE579" s="4">
        <f t="shared" si="3304"/>
        <v>1785</v>
      </c>
      <c r="BF579" s="4">
        <f t="shared" si="3304"/>
        <v>1835</v>
      </c>
      <c r="BG579" s="4">
        <f t="shared" si="3304"/>
        <v>1885</v>
      </c>
      <c r="BH579" s="4">
        <f t="shared" si="3304"/>
        <v>1935</v>
      </c>
      <c r="BI579">
        <f t="shared" si="3304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05">D580+0.2</f>
        <v>7.7</v>
      </c>
      <c r="F580" s="4">
        <f t="shared" ref="F580" si="3306">E580+0.3</f>
        <v>8</v>
      </c>
      <c r="G580" s="4">
        <f t="shared" ref="G580" si="3307">F580+0.2</f>
        <v>8.1999999999999993</v>
      </c>
      <c r="H580" s="4">
        <f t="shared" ref="H580" si="3308">G580+0.3</f>
        <v>8.5</v>
      </c>
      <c r="I580" s="4">
        <f t="shared" ref="I580" si="3309">H580+0.2</f>
        <v>8.6999999999999993</v>
      </c>
      <c r="J580" s="15">
        <f t="shared" ref="J580" si="3310">I580+0.3</f>
        <v>9</v>
      </c>
      <c r="K580">
        <f t="shared" ref="K580" si="3311">J580+0.2</f>
        <v>9.1999999999999993</v>
      </c>
      <c r="L580" s="4">
        <f t="shared" ref="L580" si="3312">K580+0.3</f>
        <v>9.5</v>
      </c>
      <c r="M580" s="4">
        <f t="shared" ref="M580" si="3313">L580+0.2</f>
        <v>9.6999999999999993</v>
      </c>
      <c r="N580" s="4">
        <f t="shared" ref="N580" si="3314">M580+0.3</f>
        <v>10</v>
      </c>
      <c r="O580" s="4">
        <f t="shared" ref="O580" si="3315">N580+0.2</f>
        <v>10.199999999999999</v>
      </c>
      <c r="P580" s="4">
        <f t="shared" ref="P580" si="3316">O580+0.3</f>
        <v>10.5</v>
      </c>
      <c r="Q580" s="4">
        <f t="shared" ref="Q580" si="3317">P580+0.2</f>
        <v>10.7</v>
      </c>
      <c r="R580" s="15">
        <f t="shared" ref="R580" si="3318">Q580+0.3</f>
        <v>11</v>
      </c>
      <c r="S580" s="4">
        <f t="shared" ref="S580" si="3319">R580+0.2</f>
        <v>11.2</v>
      </c>
      <c r="T580" s="4">
        <f t="shared" ref="T580" si="3320">S580+0.3</f>
        <v>11.5</v>
      </c>
      <c r="U580">
        <f t="shared" ref="U580" si="3321">T580+0.2</f>
        <v>11.7</v>
      </c>
      <c r="V580" s="4">
        <f t="shared" ref="V580" si="3322">U580+0.3</f>
        <v>12</v>
      </c>
      <c r="W580" s="4">
        <f t="shared" ref="W580" si="3323">V580+0.2</f>
        <v>12.2</v>
      </c>
      <c r="X580" s="15">
        <f t="shared" ref="X580" si="3324">W580+0.3</f>
        <v>12.5</v>
      </c>
      <c r="Y580" s="4">
        <f t="shared" ref="Y580" si="3325">X580+0.2</f>
        <v>12.7</v>
      </c>
      <c r="Z580" s="4">
        <f t="shared" ref="Z580" si="3326">Y580+0.3</f>
        <v>13</v>
      </c>
      <c r="AA580" s="4">
        <f t="shared" ref="AA580" si="3327">Z580+0.2</f>
        <v>13.2</v>
      </c>
      <c r="AB580" s="4">
        <f t="shared" ref="AB580" si="3328">AA580+0.3</f>
        <v>13.5</v>
      </c>
      <c r="AC580" s="4">
        <f t="shared" ref="AC580" si="3329">AB580+0.2</f>
        <v>13.7</v>
      </c>
      <c r="AD580" s="15">
        <f t="shared" ref="AD580" si="3330">AC580+0.3</f>
        <v>14</v>
      </c>
      <c r="AE580">
        <f t="shared" ref="AE580" si="3331">AD580+0.2</f>
        <v>14.2</v>
      </c>
      <c r="AF580" s="4">
        <f t="shared" ref="AF580" si="3332">AE580+0.3</f>
        <v>14.5</v>
      </c>
      <c r="AG580" s="4">
        <f t="shared" ref="AG580" si="3333">AF580+0.2</f>
        <v>14.7</v>
      </c>
      <c r="AH580" s="4">
        <f t="shared" ref="AH580" si="3334">AG580+0.3</f>
        <v>15</v>
      </c>
      <c r="AI580" s="4">
        <f t="shared" ref="AI580" si="3335">AH580+0.2</f>
        <v>15.2</v>
      </c>
      <c r="AJ580" s="4">
        <f t="shared" ref="AJ580" si="3336">AI580+0.3</f>
        <v>15.5</v>
      </c>
      <c r="AK580" s="4">
        <f t="shared" ref="AK580" si="3337">AJ580+0.2</f>
        <v>15.7</v>
      </c>
      <c r="AL580" s="4">
        <f t="shared" ref="AL580" si="3338">AK580+0.3</f>
        <v>16</v>
      </c>
      <c r="AM580" s="4">
        <f t="shared" ref="AM580" si="3339">AL580+0.2</f>
        <v>16.2</v>
      </c>
      <c r="AN580" s="4">
        <f t="shared" ref="AN580" si="3340">AM580+0.3</f>
        <v>16.5</v>
      </c>
      <c r="AO580">
        <f t="shared" ref="AO580" si="3341">AN580+0.2</f>
        <v>16.7</v>
      </c>
      <c r="AP580" s="4">
        <f t="shared" ref="AP580" si="3342">AO580+0.3</f>
        <v>17</v>
      </c>
      <c r="AQ580" s="4">
        <f t="shared" ref="AQ580" si="3343">AP580+0.2</f>
        <v>17.2</v>
      </c>
      <c r="AR580" s="4">
        <f t="shared" ref="AR580" si="3344">AQ580+0.3</f>
        <v>17.5</v>
      </c>
      <c r="AS580" s="4">
        <f t="shared" ref="AS580" si="3345">AR580+0.2</f>
        <v>17.7</v>
      </c>
      <c r="AT580" s="4">
        <f t="shared" ref="AT580" si="3346">AS580+0.3</f>
        <v>18</v>
      </c>
      <c r="AU580" s="4">
        <f t="shared" ref="AU580" si="3347">AT580+0.2</f>
        <v>18.2</v>
      </c>
      <c r="AV580" s="4">
        <f t="shared" ref="AV580" si="3348">AU580+0.3</f>
        <v>18.5</v>
      </c>
      <c r="AW580" s="4">
        <f t="shared" ref="AW580" si="3349">AV580+0.2</f>
        <v>18.7</v>
      </c>
      <c r="AX580" s="4">
        <f t="shared" ref="AX580" si="3350">AW580+0.3</f>
        <v>19</v>
      </c>
      <c r="AY580">
        <f t="shared" ref="AY580" si="3351">AX580+0.2</f>
        <v>19.2</v>
      </c>
      <c r="AZ580" s="4">
        <f t="shared" ref="AZ580" si="3352">AY580+0.3</f>
        <v>19.5</v>
      </c>
      <c r="BA580" s="4">
        <f t="shared" ref="BA580" si="3353">AZ580+0.2</f>
        <v>19.7</v>
      </c>
      <c r="BB580" s="4">
        <f t="shared" ref="BB580" si="3354">BA580+0.3</f>
        <v>20</v>
      </c>
      <c r="BC580" s="4">
        <f t="shared" ref="BC580" si="3355">BB580+0.2</f>
        <v>20.2</v>
      </c>
      <c r="BD580" s="4">
        <f t="shared" ref="BD580" si="3356">BC580+0.3</f>
        <v>20.5</v>
      </c>
      <c r="BE580" s="4">
        <f t="shared" ref="BE580" si="3357">BD580+0.2</f>
        <v>20.7</v>
      </c>
      <c r="BF580" s="4">
        <f t="shared" ref="BF580" si="3358">BE580+0.3</f>
        <v>21</v>
      </c>
      <c r="BG580" s="4">
        <f t="shared" ref="BG580" si="3359">BF580+0.2</f>
        <v>21.2</v>
      </c>
      <c r="BH580" s="4">
        <f t="shared" ref="BH580" si="3360">BG580+0.3</f>
        <v>21.5</v>
      </c>
      <c r="BI580">
        <f t="shared" ref="BI580" si="3361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62">D584+37</f>
        <v>257</v>
      </c>
      <c r="F584" s="4">
        <f t="shared" si="3362"/>
        <v>294</v>
      </c>
      <c r="G584" s="4">
        <f>F584+36</f>
        <v>330</v>
      </c>
      <c r="H584" s="4">
        <f t="shared" ref="H584:H585" si="3363">G584+37</f>
        <v>367</v>
      </c>
      <c r="I584" s="4">
        <f t="shared" si="3362"/>
        <v>404</v>
      </c>
      <c r="J584" s="15">
        <f t="shared" si="3362"/>
        <v>441</v>
      </c>
      <c r="K584">
        <f t="shared" ref="K584:K585" si="3364">J584+36</f>
        <v>477</v>
      </c>
      <c r="L584" s="4">
        <f t="shared" ref="L584:L585" si="3365">K584+37</f>
        <v>514</v>
      </c>
      <c r="M584" s="4">
        <f t="shared" si="3362"/>
        <v>551</v>
      </c>
      <c r="N584" s="4">
        <f t="shared" si="3362"/>
        <v>588</v>
      </c>
      <c r="O584" s="4">
        <f t="shared" ref="O584:O585" si="3366">N584+36</f>
        <v>624</v>
      </c>
      <c r="P584" s="4">
        <f t="shared" ref="P584:P585" si="3367">O584+37</f>
        <v>661</v>
      </c>
      <c r="Q584" s="4">
        <f t="shared" si="3362"/>
        <v>698</v>
      </c>
      <c r="R584" s="15">
        <f t="shared" si="3362"/>
        <v>735</v>
      </c>
      <c r="S584" s="4">
        <f t="shared" ref="S584:S585" si="3368">R584+36</f>
        <v>771</v>
      </c>
      <c r="T584" s="4">
        <f t="shared" ref="T584:T585" si="3369">S584+37</f>
        <v>808</v>
      </c>
      <c r="U584">
        <f t="shared" si="3362"/>
        <v>845</v>
      </c>
      <c r="V584" s="4">
        <f t="shared" si="3362"/>
        <v>882</v>
      </c>
      <c r="W584" s="4">
        <f t="shared" ref="W584:W585" si="3370">V584+36</f>
        <v>918</v>
      </c>
      <c r="X584" s="15">
        <f t="shared" ref="X584:X585" si="3371">W584+37</f>
        <v>955</v>
      </c>
      <c r="Y584" s="4">
        <f t="shared" si="3362"/>
        <v>992</v>
      </c>
      <c r="Z584" s="4">
        <f t="shared" si="3362"/>
        <v>1029</v>
      </c>
      <c r="AA584" s="4">
        <f t="shared" ref="AA584:BG585" si="3372">Z584+36</f>
        <v>1065</v>
      </c>
      <c r="AB584" s="4">
        <f t="shared" ref="AB584:BH585" si="3373">AA584+37</f>
        <v>1102</v>
      </c>
      <c r="AC584" s="4">
        <f t="shared" si="3362"/>
        <v>1139</v>
      </c>
      <c r="AD584" s="15">
        <f t="shared" si="3362"/>
        <v>1176</v>
      </c>
      <c r="AE584">
        <f t="shared" si="3372"/>
        <v>1212</v>
      </c>
      <c r="AF584" s="4">
        <f t="shared" si="3373"/>
        <v>1249</v>
      </c>
      <c r="AG584" s="4">
        <f t="shared" si="3362"/>
        <v>1286</v>
      </c>
      <c r="AH584" s="4">
        <f t="shared" si="3362"/>
        <v>1323</v>
      </c>
      <c r="AI584" s="4">
        <f t="shared" si="3372"/>
        <v>1359</v>
      </c>
      <c r="AJ584" s="4">
        <f t="shared" si="3373"/>
        <v>1396</v>
      </c>
      <c r="AK584" s="4">
        <f t="shared" si="3362"/>
        <v>1433</v>
      </c>
      <c r="AL584" s="4">
        <f t="shared" si="3362"/>
        <v>1470</v>
      </c>
      <c r="AM584" s="4">
        <f t="shared" si="3372"/>
        <v>1506</v>
      </c>
      <c r="AN584" s="4">
        <f t="shared" si="3373"/>
        <v>1543</v>
      </c>
      <c r="AO584">
        <f t="shared" si="3362"/>
        <v>1580</v>
      </c>
      <c r="AP584" s="4">
        <f t="shared" si="3362"/>
        <v>1617</v>
      </c>
      <c r="AQ584" s="4">
        <f t="shared" si="3372"/>
        <v>1653</v>
      </c>
      <c r="AR584" s="4">
        <f t="shared" si="3373"/>
        <v>1690</v>
      </c>
      <c r="AS584" s="4">
        <f t="shared" si="3362"/>
        <v>1727</v>
      </c>
      <c r="AT584" s="4">
        <f t="shared" si="3362"/>
        <v>1764</v>
      </c>
      <c r="AU584" s="4">
        <f t="shared" si="3372"/>
        <v>1800</v>
      </c>
      <c r="AV584" s="4">
        <f t="shared" si="3373"/>
        <v>1837</v>
      </c>
      <c r="AW584" s="4">
        <f t="shared" si="3362"/>
        <v>1874</v>
      </c>
      <c r="AX584" s="4">
        <f t="shared" si="3362"/>
        <v>1911</v>
      </c>
      <c r="AY584">
        <f t="shared" si="3372"/>
        <v>1947</v>
      </c>
      <c r="AZ584" s="4">
        <f t="shared" si="3373"/>
        <v>1984</v>
      </c>
      <c r="BA584" s="4">
        <f t="shared" si="3362"/>
        <v>2021</v>
      </c>
      <c r="BB584" s="4">
        <f t="shared" si="3362"/>
        <v>2058</v>
      </c>
      <c r="BC584" s="4">
        <f t="shared" si="3372"/>
        <v>2094</v>
      </c>
      <c r="BD584" s="4">
        <f t="shared" si="3373"/>
        <v>2131</v>
      </c>
      <c r="BE584" s="4">
        <f t="shared" si="3362"/>
        <v>2168</v>
      </c>
      <c r="BF584" s="4">
        <f t="shared" si="3362"/>
        <v>2205</v>
      </c>
      <c r="BG584" s="4">
        <f t="shared" si="3372"/>
        <v>2241</v>
      </c>
      <c r="BH584" s="4">
        <f t="shared" si="3373"/>
        <v>2278</v>
      </c>
      <c r="BI584">
        <f t="shared" si="3362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62"/>
        <v>257</v>
      </c>
      <c r="F585" s="4">
        <f t="shared" si="3362"/>
        <v>294</v>
      </c>
      <c r="G585" s="4">
        <f>F585+36</f>
        <v>330</v>
      </c>
      <c r="H585" s="4">
        <f t="shared" si="3363"/>
        <v>367</v>
      </c>
      <c r="I585" s="4">
        <f t="shared" si="3362"/>
        <v>404</v>
      </c>
      <c r="J585" s="15">
        <f t="shared" si="3362"/>
        <v>441</v>
      </c>
      <c r="K585">
        <f t="shared" si="3364"/>
        <v>477</v>
      </c>
      <c r="L585" s="4">
        <f t="shared" si="3365"/>
        <v>514</v>
      </c>
      <c r="M585" s="4">
        <f t="shared" si="3362"/>
        <v>551</v>
      </c>
      <c r="N585" s="4">
        <f t="shared" si="3362"/>
        <v>588</v>
      </c>
      <c r="O585" s="4">
        <f t="shared" si="3366"/>
        <v>624</v>
      </c>
      <c r="P585" s="4">
        <f t="shared" si="3367"/>
        <v>661</v>
      </c>
      <c r="Q585" s="4">
        <f t="shared" si="3362"/>
        <v>698</v>
      </c>
      <c r="R585" s="15">
        <f t="shared" si="3362"/>
        <v>735</v>
      </c>
      <c r="S585" s="4">
        <f t="shared" si="3368"/>
        <v>771</v>
      </c>
      <c r="T585" s="4">
        <f t="shared" si="3369"/>
        <v>808</v>
      </c>
      <c r="U585">
        <f t="shared" si="3362"/>
        <v>845</v>
      </c>
      <c r="V585" s="4">
        <f t="shared" si="3362"/>
        <v>882</v>
      </c>
      <c r="W585" s="4">
        <f t="shared" si="3370"/>
        <v>918</v>
      </c>
      <c r="X585" s="15">
        <f t="shared" si="3371"/>
        <v>955</v>
      </c>
      <c r="Y585" s="4">
        <f t="shared" si="3362"/>
        <v>992</v>
      </c>
      <c r="Z585" s="4">
        <f t="shared" si="3362"/>
        <v>1029</v>
      </c>
      <c r="AA585" s="4">
        <f t="shared" si="3372"/>
        <v>1065</v>
      </c>
      <c r="AB585" s="4">
        <f t="shared" si="3373"/>
        <v>1102</v>
      </c>
      <c r="AC585" s="4">
        <f t="shared" si="3362"/>
        <v>1139</v>
      </c>
      <c r="AD585" s="15">
        <f t="shared" si="3362"/>
        <v>1176</v>
      </c>
      <c r="AE585">
        <f t="shared" si="3372"/>
        <v>1212</v>
      </c>
      <c r="AF585" s="4">
        <f t="shared" si="3373"/>
        <v>1249</v>
      </c>
      <c r="AG585" s="4">
        <f t="shared" si="3362"/>
        <v>1286</v>
      </c>
      <c r="AH585" s="4">
        <f t="shared" si="3362"/>
        <v>1323</v>
      </c>
      <c r="AI585" s="4">
        <f t="shared" si="3372"/>
        <v>1359</v>
      </c>
      <c r="AJ585" s="4">
        <f t="shared" si="3373"/>
        <v>1396</v>
      </c>
      <c r="AK585" s="4">
        <f t="shared" si="3362"/>
        <v>1433</v>
      </c>
      <c r="AL585" s="4">
        <f t="shared" si="3362"/>
        <v>1470</v>
      </c>
      <c r="AM585" s="4">
        <f t="shared" si="3372"/>
        <v>1506</v>
      </c>
      <c r="AN585" s="4">
        <f t="shared" si="3373"/>
        <v>1543</v>
      </c>
      <c r="AO585">
        <f t="shared" si="3362"/>
        <v>1580</v>
      </c>
      <c r="AP585" s="4">
        <f t="shared" si="3362"/>
        <v>1617</v>
      </c>
      <c r="AQ585" s="4">
        <f t="shared" si="3372"/>
        <v>1653</v>
      </c>
      <c r="AR585" s="4">
        <f t="shared" si="3373"/>
        <v>1690</v>
      </c>
      <c r="AS585" s="4">
        <f t="shared" si="3362"/>
        <v>1727</v>
      </c>
      <c r="AT585" s="4">
        <f t="shared" si="3362"/>
        <v>1764</v>
      </c>
      <c r="AU585" s="4">
        <f t="shared" si="3372"/>
        <v>1800</v>
      </c>
      <c r="AV585" s="4">
        <f t="shared" si="3373"/>
        <v>1837</v>
      </c>
      <c r="AW585" s="4">
        <f t="shared" si="3362"/>
        <v>1874</v>
      </c>
      <c r="AX585" s="4">
        <f t="shared" si="3362"/>
        <v>1911</v>
      </c>
      <c r="AY585">
        <f t="shared" si="3372"/>
        <v>1947</v>
      </c>
      <c r="AZ585" s="4">
        <f t="shared" si="3373"/>
        <v>1984</v>
      </c>
      <c r="BA585" s="4">
        <f t="shared" si="3362"/>
        <v>2021</v>
      </c>
      <c r="BB585" s="4">
        <f t="shared" si="3362"/>
        <v>2058</v>
      </c>
      <c r="BC585" s="4">
        <f t="shared" si="3372"/>
        <v>2094</v>
      </c>
      <c r="BD585" s="4">
        <f t="shared" si="3373"/>
        <v>2131</v>
      </c>
      <c r="BE585" s="4">
        <f t="shared" si="3362"/>
        <v>2168</v>
      </c>
      <c r="BF585" s="4">
        <f t="shared" si="3362"/>
        <v>2205</v>
      </c>
      <c r="BG585" s="4">
        <f t="shared" si="3372"/>
        <v>2241</v>
      </c>
      <c r="BH585" s="4">
        <f t="shared" si="3373"/>
        <v>2278</v>
      </c>
      <c r="BI585">
        <f t="shared" si="3362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374">D586+108</f>
        <v>754</v>
      </c>
      <c r="F586" s="4">
        <f t="shared" si="3374"/>
        <v>862</v>
      </c>
      <c r="G586" s="4">
        <f t="shared" si="3374"/>
        <v>970</v>
      </c>
      <c r="H586" s="4">
        <f>G586+107</f>
        <v>1077</v>
      </c>
      <c r="I586" s="4">
        <f t="shared" ref="I586" si="3375">H586+108</f>
        <v>1185</v>
      </c>
      <c r="J586" s="15">
        <f t="shared" si="3374"/>
        <v>1293</v>
      </c>
      <c r="K586">
        <f t="shared" si="3374"/>
        <v>1401</v>
      </c>
      <c r="L586" s="4">
        <f t="shared" si="3374"/>
        <v>1509</v>
      </c>
      <c r="M586" s="4">
        <f t="shared" ref="M586" si="3376">L586+107</f>
        <v>1616</v>
      </c>
      <c r="N586" s="4">
        <f t="shared" ref="N586" si="3377">M586+108</f>
        <v>1724</v>
      </c>
      <c r="O586" s="4">
        <f>N586+107</f>
        <v>1831</v>
      </c>
      <c r="P586" s="4">
        <f t="shared" si="3374"/>
        <v>1939</v>
      </c>
      <c r="Q586" s="4">
        <f t="shared" si="3374"/>
        <v>2047</v>
      </c>
      <c r="R586" s="15">
        <f t="shared" ref="R586" si="3378">Q586+107</f>
        <v>2154</v>
      </c>
      <c r="S586" s="4">
        <f t="shared" ref="S586" si="3379">R586+108</f>
        <v>2262</v>
      </c>
      <c r="T586" s="4">
        <f t="shared" si="3374"/>
        <v>2370</v>
      </c>
      <c r="U586">
        <f t="shared" si="3374"/>
        <v>2478</v>
      </c>
      <c r="V586" s="4">
        <f t="shared" si="3374"/>
        <v>2586</v>
      </c>
      <c r="W586" s="4">
        <f t="shared" ref="W586" si="3380">V586+107</f>
        <v>2693</v>
      </c>
      <c r="X586" s="15">
        <f t="shared" ref="X586" si="3381">W586+108</f>
        <v>2801</v>
      </c>
      <c r="Y586" s="4">
        <f t="shared" si="3374"/>
        <v>2909</v>
      </c>
      <c r="Z586" s="4">
        <f t="shared" si="3374"/>
        <v>3017</v>
      </c>
      <c r="AA586" s="4">
        <f>Z586+107</f>
        <v>3124</v>
      </c>
      <c r="AB586" s="4">
        <f>AA586+108</f>
        <v>3232</v>
      </c>
      <c r="AC586" s="4">
        <f t="shared" ref="AC586:BI586" si="3382">AB586+108</f>
        <v>3340</v>
      </c>
      <c r="AD586" s="15">
        <f t="shared" si="3374"/>
        <v>3448</v>
      </c>
      <c r="AE586">
        <f>AD586+107</f>
        <v>3555</v>
      </c>
      <c r="AF586" s="4">
        <f t="shared" ref="AF586" si="3383">AE586+108</f>
        <v>3663</v>
      </c>
      <c r="AG586" s="4">
        <f t="shared" si="3382"/>
        <v>3771</v>
      </c>
      <c r="AH586" s="4">
        <f t="shared" si="3374"/>
        <v>3879</v>
      </c>
      <c r="AI586" s="4">
        <f t="shared" ref="AI586" si="3384">AH586+107</f>
        <v>3986</v>
      </c>
      <c r="AJ586" s="4">
        <f t="shared" ref="AJ586" si="3385">AI586+108</f>
        <v>4094</v>
      </c>
      <c r="AK586" s="4">
        <f t="shared" si="3382"/>
        <v>4202</v>
      </c>
      <c r="AL586" s="4">
        <f t="shared" si="3374"/>
        <v>4310</v>
      </c>
      <c r="AM586" s="4">
        <f t="shared" ref="AM586" si="3386">AL586+107</f>
        <v>4417</v>
      </c>
      <c r="AN586" s="4">
        <f t="shared" ref="AN586" si="3387">AM586+108</f>
        <v>4525</v>
      </c>
      <c r="AO586">
        <f t="shared" si="3382"/>
        <v>4633</v>
      </c>
      <c r="AP586" s="4">
        <f t="shared" si="3374"/>
        <v>4741</v>
      </c>
      <c r="AQ586" s="4">
        <f t="shared" ref="AQ586" si="3388">AP586+107</f>
        <v>4848</v>
      </c>
      <c r="AR586" s="4">
        <f t="shared" ref="AR586" si="3389">AQ586+108</f>
        <v>4956</v>
      </c>
      <c r="AS586" s="4">
        <f t="shared" si="3382"/>
        <v>5064</v>
      </c>
      <c r="AT586" s="4">
        <f t="shared" si="3374"/>
        <v>5172</v>
      </c>
      <c r="AU586" s="4">
        <f t="shared" ref="AU586" si="3390">AT586+107</f>
        <v>5279</v>
      </c>
      <c r="AV586" s="4">
        <f t="shared" ref="AV586" si="3391">AU586+108</f>
        <v>5387</v>
      </c>
      <c r="AW586" s="4">
        <f t="shared" si="3382"/>
        <v>5495</v>
      </c>
      <c r="AX586" s="4">
        <f t="shared" si="3374"/>
        <v>5603</v>
      </c>
      <c r="AY586">
        <f t="shared" ref="AY586" si="3392">AX586+107</f>
        <v>5710</v>
      </c>
      <c r="AZ586" s="4">
        <f t="shared" ref="AZ586" si="3393">AY586+108</f>
        <v>5818</v>
      </c>
      <c r="BA586" s="4">
        <f t="shared" si="3382"/>
        <v>5926</v>
      </c>
      <c r="BB586" s="4">
        <f t="shared" si="3374"/>
        <v>6034</v>
      </c>
      <c r="BC586" s="4">
        <f t="shared" ref="BC586" si="3394">BB586+107</f>
        <v>6141</v>
      </c>
      <c r="BD586" s="4">
        <f t="shared" ref="BD586" si="3395">BC586+108</f>
        <v>6249</v>
      </c>
      <c r="BE586" s="4">
        <f t="shared" si="3382"/>
        <v>6357</v>
      </c>
      <c r="BF586" s="4">
        <f t="shared" si="3374"/>
        <v>6465</v>
      </c>
      <c r="BG586" s="4">
        <f t="shared" ref="BG586" si="3396">BF586+107</f>
        <v>6572</v>
      </c>
      <c r="BH586" s="4">
        <f t="shared" ref="BH586" si="3397">BG586+108</f>
        <v>6680</v>
      </c>
      <c r="BI586">
        <f t="shared" si="3382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398">C590+16</f>
        <v>52</v>
      </c>
      <c r="E590" s="4">
        <f t="shared" si="3398"/>
        <v>68</v>
      </c>
      <c r="F590" s="4">
        <f t="shared" si="3398"/>
        <v>84</v>
      </c>
      <c r="G590" s="4">
        <f t="shared" si="3398"/>
        <v>100</v>
      </c>
      <c r="H590" s="4">
        <f t="shared" si="3398"/>
        <v>116</v>
      </c>
      <c r="I590" s="4">
        <f t="shared" si="3398"/>
        <v>132</v>
      </c>
      <c r="J590" s="15">
        <f>I590+17</f>
        <v>149</v>
      </c>
      <c r="K590">
        <f t="shared" ref="K590:Q590" si="3399">J590+17</f>
        <v>166</v>
      </c>
      <c r="L590" s="4">
        <f t="shared" si="3399"/>
        <v>183</v>
      </c>
      <c r="M590" s="4">
        <f t="shared" si="3399"/>
        <v>200</v>
      </c>
      <c r="N590" s="4">
        <f t="shared" si="3399"/>
        <v>217</v>
      </c>
      <c r="O590" s="4">
        <f t="shared" si="3399"/>
        <v>234</v>
      </c>
      <c r="P590" s="4">
        <f t="shared" si="3399"/>
        <v>251</v>
      </c>
      <c r="Q590" s="4">
        <f t="shared" si="3399"/>
        <v>268</v>
      </c>
      <c r="R590" s="15">
        <f>Q590+18</f>
        <v>286</v>
      </c>
      <c r="S590" s="4">
        <f t="shared" ref="S590:W590" si="3400">R590+18</f>
        <v>304</v>
      </c>
      <c r="T590" s="4">
        <f t="shared" si="3400"/>
        <v>322</v>
      </c>
      <c r="U590">
        <f t="shared" si="3400"/>
        <v>340</v>
      </c>
      <c r="V590" s="4">
        <f t="shared" si="3400"/>
        <v>358</v>
      </c>
      <c r="W590" s="4">
        <f t="shared" si="3400"/>
        <v>376</v>
      </c>
      <c r="X590" s="15">
        <f>W590+30</f>
        <v>406</v>
      </c>
      <c r="Y590" s="4">
        <f t="shared" ref="Y590:AC590" si="3401">X590+30</f>
        <v>436</v>
      </c>
      <c r="Z590" s="4">
        <f t="shared" si="3401"/>
        <v>466</v>
      </c>
      <c r="AA590" s="4">
        <f t="shared" si="3401"/>
        <v>496</v>
      </c>
      <c r="AB590" s="4">
        <f t="shared" si="3401"/>
        <v>526</v>
      </c>
      <c r="AC590" s="4">
        <f t="shared" si="3401"/>
        <v>556</v>
      </c>
      <c r="AD590" s="15">
        <f>AC590+60</f>
        <v>616</v>
      </c>
      <c r="AE590">
        <f t="shared" ref="AE590:BI590" si="3402">AD590+60</f>
        <v>676</v>
      </c>
      <c r="AF590" s="4">
        <f t="shared" si="3402"/>
        <v>736</v>
      </c>
      <c r="AG590" s="4">
        <f t="shared" si="3402"/>
        <v>796</v>
      </c>
      <c r="AH590" s="4">
        <f t="shared" si="3402"/>
        <v>856</v>
      </c>
      <c r="AI590" s="4">
        <f t="shared" si="3402"/>
        <v>916</v>
      </c>
      <c r="AJ590" s="4">
        <f t="shared" si="3402"/>
        <v>976</v>
      </c>
      <c r="AK590" s="4">
        <f t="shared" si="3402"/>
        <v>1036</v>
      </c>
      <c r="AL590" s="4">
        <f t="shared" si="3402"/>
        <v>1096</v>
      </c>
      <c r="AM590" s="4">
        <f t="shared" si="3402"/>
        <v>1156</v>
      </c>
      <c r="AN590" s="4">
        <f t="shared" si="3402"/>
        <v>1216</v>
      </c>
      <c r="AO590">
        <f t="shared" si="3402"/>
        <v>1276</v>
      </c>
      <c r="AP590" s="4">
        <f t="shared" si="3402"/>
        <v>1336</v>
      </c>
      <c r="AQ590" s="4">
        <f t="shared" si="3402"/>
        <v>1396</v>
      </c>
      <c r="AR590" s="4">
        <f t="shared" si="3402"/>
        <v>1456</v>
      </c>
      <c r="AS590" s="4">
        <f t="shared" si="3402"/>
        <v>1516</v>
      </c>
      <c r="AT590" s="4">
        <f t="shared" si="3402"/>
        <v>1576</v>
      </c>
      <c r="AU590" s="4">
        <f t="shared" si="3402"/>
        <v>1636</v>
      </c>
      <c r="AV590" s="4">
        <f t="shared" si="3402"/>
        <v>1696</v>
      </c>
      <c r="AW590" s="4">
        <f t="shared" si="3402"/>
        <v>1756</v>
      </c>
      <c r="AX590" s="4">
        <f t="shared" si="3402"/>
        <v>1816</v>
      </c>
      <c r="AY590">
        <f t="shared" si="3402"/>
        <v>1876</v>
      </c>
      <c r="AZ590" s="4">
        <f t="shared" si="3402"/>
        <v>1936</v>
      </c>
      <c r="BA590" s="4">
        <f t="shared" si="3402"/>
        <v>1996</v>
      </c>
      <c r="BB590" s="4">
        <f t="shared" si="3402"/>
        <v>2056</v>
      </c>
      <c r="BC590" s="4">
        <f t="shared" si="3402"/>
        <v>2116</v>
      </c>
      <c r="BD590" s="4">
        <f t="shared" si="3402"/>
        <v>2176</v>
      </c>
      <c r="BE590" s="4">
        <f t="shared" si="3402"/>
        <v>2236</v>
      </c>
      <c r="BF590" s="4">
        <f t="shared" si="3402"/>
        <v>2296</v>
      </c>
      <c r="BG590" s="4">
        <f t="shared" si="3402"/>
        <v>2356</v>
      </c>
      <c r="BH590" s="4">
        <f t="shared" si="3402"/>
        <v>2416</v>
      </c>
      <c r="BI590">
        <f t="shared" si="3402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03">C591+17</f>
        <v>64</v>
      </c>
      <c r="E591" s="4">
        <f t="shared" si="3403"/>
        <v>81</v>
      </c>
      <c r="F591" s="4">
        <f t="shared" si="3403"/>
        <v>98</v>
      </c>
      <c r="G591" s="4">
        <f t="shared" si="3403"/>
        <v>115</v>
      </c>
      <c r="H591" s="4">
        <f t="shared" si="3403"/>
        <v>132</v>
      </c>
      <c r="I591" s="4">
        <f t="shared" si="3403"/>
        <v>149</v>
      </c>
      <c r="J591" s="15">
        <f>I591+18</f>
        <v>167</v>
      </c>
      <c r="K591">
        <f t="shared" ref="K591:Q591" si="3404">J591+18</f>
        <v>185</v>
      </c>
      <c r="L591" s="4">
        <f t="shared" si="3404"/>
        <v>203</v>
      </c>
      <c r="M591" s="4">
        <f t="shared" si="3404"/>
        <v>221</v>
      </c>
      <c r="N591" s="4">
        <f t="shared" si="3404"/>
        <v>239</v>
      </c>
      <c r="O591" s="4">
        <f t="shared" si="3404"/>
        <v>257</v>
      </c>
      <c r="P591" s="4">
        <f t="shared" si="3404"/>
        <v>275</v>
      </c>
      <c r="Q591" s="4">
        <f t="shared" si="3404"/>
        <v>293</v>
      </c>
      <c r="R591" s="15">
        <f>Q591+19</f>
        <v>312</v>
      </c>
      <c r="S591" s="4">
        <f t="shared" ref="S591:W591" si="3405">R591+19</f>
        <v>331</v>
      </c>
      <c r="T591" s="4">
        <f t="shared" si="3405"/>
        <v>350</v>
      </c>
      <c r="U591">
        <f t="shared" si="3405"/>
        <v>369</v>
      </c>
      <c r="V591" s="4">
        <f t="shared" si="3405"/>
        <v>388</v>
      </c>
      <c r="W591" s="4">
        <f t="shared" si="3405"/>
        <v>407</v>
      </c>
      <c r="X591" s="15">
        <f>W591+31</f>
        <v>438</v>
      </c>
      <c r="Y591" s="4">
        <f t="shared" ref="Y591:AC591" si="3406">X591+31</f>
        <v>469</v>
      </c>
      <c r="Z591" s="4">
        <f t="shared" si="3406"/>
        <v>500</v>
      </c>
      <c r="AA591" s="4">
        <f t="shared" si="3406"/>
        <v>531</v>
      </c>
      <c r="AB591" s="4">
        <f t="shared" si="3406"/>
        <v>562</v>
      </c>
      <c r="AC591" s="4">
        <f t="shared" si="3406"/>
        <v>593</v>
      </c>
      <c r="AD591" s="15">
        <f>AC591+62</f>
        <v>655</v>
      </c>
      <c r="AE591">
        <f t="shared" ref="AE591:BI591" si="3407">AD591+62</f>
        <v>717</v>
      </c>
      <c r="AF591" s="4">
        <f t="shared" si="3407"/>
        <v>779</v>
      </c>
      <c r="AG591" s="4">
        <f t="shared" si="3407"/>
        <v>841</v>
      </c>
      <c r="AH591" s="4">
        <f t="shared" si="3407"/>
        <v>903</v>
      </c>
      <c r="AI591" s="4">
        <f t="shared" si="3407"/>
        <v>965</v>
      </c>
      <c r="AJ591" s="4">
        <f t="shared" si="3407"/>
        <v>1027</v>
      </c>
      <c r="AK591" s="4">
        <f t="shared" si="3407"/>
        <v>1089</v>
      </c>
      <c r="AL591" s="4">
        <f t="shared" si="3407"/>
        <v>1151</v>
      </c>
      <c r="AM591" s="4">
        <f t="shared" si="3407"/>
        <v>1213</v>
      </c>
      <c r="AN591" s="4">
        <f t="shared" si="3407"/>
        <v>1275</v>
      </c>
      <c r="AO591">
        <f t="shared" si="3407"/>
        <v>1337</v>
      </c>
      <c r="AP591" s="4">
        <f t="shared" si="3407"/>
        <v>1399</v>
      </c>
      <c r="AQ591" s="4">
        <f t="shared" si="3407"/>
        <v>1461</v>
      </c>
      <c r="AR591" s="4">
        <f t="shared" si="3407"/>
        <v>1523</v>
      </c>
      <c r="AS591" s="4">
        <f t="shared" si="3407"/>
        <v>1585</v>
      </c>
      <c r="AT591" s="4">
        <f t="shared" si="3407"/>
        <v>1647</v>
      </c>
      <c r="AU591" s="4">
        <f t="shared" si="3407"/>
        <v>1709</v>
      </c>
      <c r="AV591" s="4">
        <f t="shared" si="3407"/>
        <v>1771</v>
      </c>
      <c r="AW591" s="4">
        <f t="shared" si="3407"/>
        <v>1833</v>
      </c>
      <c r="AX591" s="4">
        <f t="shared" si="3407"/>
        <v>1895</v>
      </c>
      <c r="AY591">
        <f t="shared" si="3407"/>
        <v>1957</v>
      </c>
      <c r="AZ591" s="4">
        <f t="shared" si="3407"/>
        <v>2019</v>
      </c>
      <c r="BA591" s="4">
        <f t="shared" si="3407"/>
        <v>2081</v>
      </c>
      <c r="BB591" s="4">
        <f t="shared" si="3407"/>
        <v>2143</v>
      </c>
      <c r="BC591" s="4">
        <f t="shared" si="3407"/>
        <v>2205</v>
      </c>
      <c r="BD591" s="4">
        <f t="shared" si="3407"/>
        <v>2267</v>
      </c>
      <c r="BE591" s="4">
        <f t="shared" si="3407"/>
        <v>2329</v>
      </c>
      <c r="BF591" s="4">
        <f t="shared" si="3407"/>
        <v>2391</v>
      </c>
      <c r="BG591" s="4">
        <f t="shared" si="3407"/>
        <v>2453</v>
      </c>
      <c r="BH591" s="4">
        <f t="shared" si="3407"/>
        <v>2515</v>
      </c>
      <c r="BI591">
        <f t="shared" si="3407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08">C592+0.5</f>
        <v>13</v>
      </c>
      <c r="E592" s="4">
        <f t="shared" si="3408"/>
        <v>13.5</v>
      </c>
      <c r="F592" s="4">
        <f t="shared" si="3408"/>
        <v>14</v>
      </c>
      <c r="G592" s="4">
        <f t="shared" si="3408"/>
        <v>14.5</v>
      </c>
      <c r="H592" s="4">
        <f t="shared" si="3408"/>
        <v>15</v>
      </c>
      <c r="I592" s="4">
        <f t="shared" si="3408"/>
        <v>15.5</v>
      </c>
      <c r="J592" s="15">
        <f t="shared" si="3408"/>
        <v>16</v>
      </c>
      <c r="K592">
        <f t="shared" si="3408"/>
        <v>16.5</v>
      </c>
      <c r="L592" s="4">
        <f t="shared" si="3408"/>
        <v>17</v>
      </c>
      <c r="M592" s="4">
        <f t="shared" si="3408"/>
        <v>17.5</v>
      </c>
      <c r="N592" s="4">
        <f t="shared" si="3408"/>
        <v>18</v>
      </c>
      <c r="O592" s="4">
        <f t="shared" si="3408"/>
        <v>18.5</v>
      </c>
      <c r="P592" s="4">
        <f t="shared" si="3408"/>
        <v>19</v>
      </c>
      <c r="Q592" s="4">
        <f t="shared" si="3408"/>
        <v>19.5</v>
      </c>
      <c r="R592" s="15">
        <f t="shared" si="3408"/>
        <v>20</v>
      </c>
      <c r="S592" s="4">
        <f t="shared" si="3408"/>
        <v>20.5</v>
      </c>
      <c r="T592" s="4">
        <f t="shared" si="3408"/>
        <v>21</v>
      </c>
      <c r="U592">
        <f t="shared" si="3408"/>
        <v>21.5</v>
      </c>
      <c r="V592" s="4">
        <f t="shared" si="3408"/>
        <v>22</v>
      </c>
      <c r="W592" s="4">
        <f t="shared" si="3408"/>
        <v>22.5</v>
      </c>
      <c r="X592" s="15">
        <f t="shared" si="3408"/>
        <v>23</v>
      </c>
      <c r="Y592" s="4">
        <f t="shared" si="3408"/>
        <v>23.5</v>
      </c>
      <c r="Z592" s="4">
        <f t="shared" si="3408"/>
        <v>24</v>
      </c>
      <c r="AA592" s="4">
        <f t="shared" si="3408"/>
        <v>24.5</v>
      </c>
      <c r="AB592" s="4">
        <f t="shared" si="3408"/>
        <v>25</v>
      </c>
      <c r="AC592" s="4">
        <f>AB592</f>
        <v>25</v>
      </c>
      <c r="AD592" s="15">
        <f>AC592+1</f>
        <v>26</v>
      </c>
      <c r="AE592">
        <f t="shared" ref="AE592" si="3409">AD592</f>
        <v>26</v>
      </c>
      <c r="AF592" s="4">
        <f t="shared" ref="AF592" si="3410">AE592+1</f>
        <v>27</v>
      </c>
      <c r="AG592" s="4">
        <f t="shared" ref="AG592" si="3411">AF592</f>
        <v>27</v>
      </c>
      <c r="AH592" s="4">
        <f t="shared" ref="AH592" si="3412">AG592+1</f>
        <v>28</v>
      </c>
      <c r="AI592" s="4">
        <f t="shared" ref="AI592" si="3413">AH592</f>
        <v>28</v>
      </c>
      <c r="AJ592" s="4">
        <f t="shared" ref="AJ592" si="3414">AI592+1</f>
        <v>29</v>
      </c>
      <c r="AK592" s="4">
        <f t="shared" ref="AK592" si="3415">AJ592</f>
        <v>29</v>
      </c>
      <c r="AL592" s="4">
        <f t="shared" ref="AL592" si="3416">AK592+1</f>
        <v>30</v>
      </c>
      <c r="AM592" s="4">
        <f t="shared" ref="AM592" si="3417">AL592</f>
        <v>30</v>
      </c>
      <c r="AN592" s="4">
        <f t="shared" ref="AN592" si="3418">AM592+1</f>
        <v>31</v>
      </c>
      <c r="AO592">
        <f t="shared" ref="AO592" si="3419">AN592</f>
        <v>31</v>
      </c>
      <c r="AP592" s="4">
        <f t="shared" ref="AP592" si="3420">AO592+1</f>
        <v>32</v>
      </c>
      <c r="AQ592" s="4">
        <f t="shared" ref="AQ592" si="3421">AP592</f>
        <v>32</v>
      </c>
      <c r="AR592" s="4">
        <f t="shared" ref="AR592" si="3422">AQ592+1</f>
        <v>33</v>
      </c>
      <c r="AS592" s="4">
        <f t="shared" ref="AS592" si="3423">AR592</f>
        <v>33</v>
      </c>
      <c r="AT592" s="4">
        <f t="shared" ref="AT592" si="3424">AS592+1</f>
        <v>34</v>
      </c>
      <c r="AU592" s="4">
        <f t="shared" ref="AU592" si="3425">AT592</f>
        <v>34</v>
      </c>
      <c r="AV592" s="4">
        <f t="shared" ref="AV592" si="3426">AU592+1</f>
        <v>35</v>
      </c>
      <c r="AW592" s="4">
        <f t="shared" ref="AW592" si="3427">AV592</f>
        <v>35</v>
      </c>
      <c r="AX592" s="4">
        <f t="shared" ref="AX592" si="3428">AW592+1</f>
        <v>36</v>
      </c>
      <c r="AY592">
        <f t="shared" ref="AY592" si="3429">AX592</f>
        <v>36</v>
      </c>
      <c r="AZ592" s="4">
        <f t="shared" ref="AZ592" si="3430">AY592+1</f>
        <v>37</v>
      </c>
      <c r="BA592" s="4">
        <f t="shared" ref="BA592" si="3431">AZ592</f>
        <v>37</v>
      </c>
      <c r="BB592" s="4">
        <f t="shared" ref="BB592" si="3432">BA592+1</f>
        <v>38</v>
      </c>
      <c r="BC592" s="4">
        <f t="shared" ref="BC592" si="3433">BB592</f>
        <v>38</v>
      </c>
      <c r="BD592" s="4">
        <f t="shared" ref="BD592" si="3434">BC592+1</f>
        <v>39</v>
      </c>
      <c r="BE592" s="4">
        <f t="shared" ref="BE592" si="3435">BD592</f>
        <v>39</v>
      </c>
      <c r="BF592" s="4">
        <f t="shared" ref="BF592" si="3436">BE592+1</f>
        <v>40</v>
      </c>
      <c r="BG592" s="4">
        <f t="shared" ref="BG592" si="3437">BF592</f>
        <v>40</v>
      </c>
      <c r="BH592" s="4">
        <f t="shared" ref="BH592" si="3438">BG592+1</f>
        <v>41</v>
      </c>
      <c r="BI592">
        <f t="shared" ref="BI592" si="3439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40">D600+37</f>
        <v>257</v>
      </c>
      <c r="F600" s="4">
        <f t="shared" si="3440"/>
        <v>294</v>
      </c>
      <c r="G600" s="4">
        <f>F600+36</f>
        <v>330</v>
      </c>
      <c r="H600" s="4">
        <f t="shared" ref="H600:J600" si="3441">G600+37</f>
        <v>367</v>
      </c>
      <c r="I600" s="4">
        <f t="shared" si="3441"/>
        <v>404</v>
      </c>
      <c r="J600" s="15">
        <f t="shared" si="3441"/>
        <v>441</v>
      </c>
      <c r="K600">
        <f t="shared" ref="K600" si="3442">J600+36</f>
        <v>477</v>
      </c>
      <c r="L600" s="4">
        <f t="shared" ref="L600:N600" si="3443">K600+37</f>
        <v>514</v>
      </c>
      <c r="M600" s="4">
        <f t="shared" si="3443"/>
        <v>551</v>
      </c>
      <c r="N600" s="4">
        <f t="shared" si="3443"/>
        <v>588</v>
      </c>
      <c r="O600" s="4">
        <f t="shared" ref="O600" si="3444">N600+36</f>
        <v>624</v>
      </c>
      <c r="P600" s="4">
        <f t="shared" ref="P600:R600" si="3445">O600+37</f>
        <v>661</v>
      </c>
      <c r="Q600" s="4">
        <f t="shared" si="3445"/>
        <v>698</v>
      </c>
      <c r="R600" s="15">
        <f t="shared" si="3445"/>
        <v>735</v>
      </c>
      <c r="S600" s="4">
        <f t="shared" ref="S600" si="3446">R600+36</f>
        <v>771</v>
      </c>
      <c r="T600" s="4">
        <f t="shared" ref="T600:V600" si="3447">S600+37</f>
        <v>808</v>
      </c>
      <c r="U600">
        <f t="shared" si="3447"/>
        <v>845</v>
      </c>
      <c r="V600" s="4">
        <f t="shared" si="3447"/>
        <v>882</v>
      </c>
      <c r="W600" s="4">
        <f t="shared" ref="W600" si="3448">V600+36</f>
        <v>918</v>
      </c>
      <c r="X600" s="15">
        <f t="shared" ref="X600:Z600" si="3449">W600+37</f>
        <v>955</v>
      </c>
      <c r="Y600" s="4">
        <f t="shared" si="3449"/>
        <v>992</v>
      </c>
      <c r="Z600" s="4">
        <f t="shared" si="3449"/>
        <v>1029</v>
      </c>
      <c r="AA600" s="4">
        <f t="shared" ref="AA600" si="3450">Z600+36</f>
        <v>1065</v>
      </c>
      <c r="AB600" s="4">
        <f t="shared" ref="AB600:AD600" si="3451">AA600+37</f>
        <v>1102</v>
      </c>
      <c r="AC600" s="4">
        <f t="shared" si="3451"/>
        <v>1139</v>
      </c>
      <c r="AD600" s="15">
        <f t="shared" si="3451"/>
        <v>1176</v>
      </c>
      <c r="AE600">
        <f t="shared" ref="AE600" si="3452">AD600+36</f>
        <v>1212</v>
      </c>
      <c r="AF600" s="4">
        <f t="shared" ref="AF600:AH600" si="3453">AE600+37</f>
        <v>1249</v>
      </c>
      <c r="AG600" s="4">
        <f t="shared" si="3453"/>
        <v>1286</v>
      </c>
      <c r="AH600" s="4">
        <f t="shared" si="3453"/>
        <v>1323</v>
      </c>
      <c r="AI600" s="4">
        <f t="shared" ref="AI600" si="3454">AH600+36</f>
        <v>1359</v>
      </c>
      <c r="AJ600" s="4">
        <f t="shared" ref="AJ600:AL600" si="3455">AI600+37</f>
        <v>1396</v>
      </c>
      <c r="AK600" s="4">
        <f t="shared" si="3455"/>
        <v>1433</v>
      </c>
      <c r="AL600" s="4">
        <f t="shared" si="3455"/>
        <v>1470</v>
      </c>
      <c r="AM600" s="4">
        <f t="shared" ref="AM600" si="3456">AL600+36</f>
        <v>1506</v>
      </c>
      <c r="AN600" s="4">
        <f t="shared" ref="AN600:AP600" si="3457">AM600+37</f>
        <v>1543</v>
      </c>
      <c r="AO600">
        <f t="shared" si="3457"/>
        <v>1580</v>
      </c>
      <c r="AP600" s="4">
        <f t="shared" si="3457"/>
        <v>1617</v>
      </c>
      <c r="AQ600" s="4">
        <f t="shared" ref="AQ600" si="3458">AP600+36</f>
        <v>1653</v>
      </c>
      <c r="AR600" s="4">
        <f t="shared" ref="AR600:AT600" si="3459">AQ600+37</f>
        <v>1690</v>
      </c>
      <c r="AS600" s="4">
        <f t="shared" si="3459"/>
        <v>1727</v>
      </c>
      <c r="AT600" s="4">
        <f t="shared" si="3459"/>
        <v>1764</v>
      </c>
      <c r="AU600" s="4">
        <f t="shared" ref="AU600" si="3460">AT600+36</f>
        <v>1800</v>
      </c>
      <c r="AV600" s="4">
        <f t="shared" ref="AV600:AX600" si="3461">AU600+37</f>
        <v>1837</v>
      </c>
      <c r="AW600" s="4">
        <f t="shared" si="3461"/>
        <v>1874</v>
      </c>
      <c r="AX600" s="4">
        <f t="shared" si="3461"/>
        <v>1911</v>
      </c>
      <c r="AY600">
        <f t="shared" ref="AY600" si="3462">AX600+36</f>
        <v>1947</v>
      </c>
      <c r="AZ600" s="4">
        <f t="shared" ref="AZ600:BB600" si="3463">AY600+37</f>
        <v>1984</v>
      </c>
      <c r="BA600" s="4">
        <f t="shared" si="3463"/>
        <v>2021</v>
      </c>
      <c r="BB600" s="4">
        <f t="shared" si="3463"/>
        <v>2058</v>
      </c>
      <c r="BC600" s="4">
        <f t="shared" ref="BC600" si="3464">BB600+36</f>
        <v>2094</v>
      </c>
      <c r="BD600" s="4">
        <f t="shared" ref="BD600:BF600" si="3465">BC600+37</f>
        <v>2131</v>
      </c>
      <c r="BE600" s="4">
        <f t="shared" si="3465"/>
        <v>2168</v>
      </c>
      <c r="BF600" s="4">
        <f t="shared" si="3465"/>
        <v>2205</v>
      </c>
      <c r="BG600" s="4">
        <f t="shared" ref="BG600" si="3466">BF600+36</f>
        <v>2241</v>
      </c>
      <c r="BH600" s="4">
        <f t="shared" ref="BH600:BI600" si="3467">BG600+37</f>
        <v>2278</v>
      </c>
      <c r="BI600">
        <f t="shared" si="3467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468">D601+37</f>
        <v>257</v>
      </c>
      <c r="F601" s="4">
        <f t="shared" si="3468"/>
        <v>294</v>
      </c>
      <c r="G601" s="4">
        <f>F601+36</f>
        <v>330</v>
      </c>
      <c r="H601" s="4">
        <f t="shared" ref="H601:J601" si="3469">G601+37</f>
        <v>367</v>
      </c>
      <c r="I601" s="4">
        <f t="shared" si="3469"/>
        <v>404</v>
      </c>
      <c r="J601" s="15">
        <f t="shared" si="3469"/>
        <v>441</v>
      </c>
      <c r="K601">
        <f t="shared" ref="K601" si="3470">J601+36</f>
        <v>477</v>
      </c>
      <c r="L601" s="4">
        <f t="shared" ref="L601:N601" si="3471">K601+37</f>
        <v>514</v>
      </c>
      <c r="M601" s="4">
        <f t="shared" si="3471"/>
        <v>551</v>
      </c>
      <c r="N601" s="4">
        <f t="shared" si="3471"/>
        <v>588</v>
      </c>
      <c r="O601" s="4">
        <f t="shared" ref="O601" si="3472">N601+36</f>
        <v>624</v>
      </c>
      <c r="P601" s="4">
        <f t="shared" ref="P601:R601" si="3473">O601+37</f>
        <v>661</v>
      </c>
      <c r="Q601" s="4">
        <f t="shared" si="3473"/>
        <v>698</v>
      </c>
      <c r="R601" s="15">
        <f t="shared" si="3473"/>
        <v>735</v>
      </c>
      <c r="S601" s="4">
        <f t="shared" ref="S601" si="3474">R601+36</f>
        <v>771</v>
      </c>
      <c r="T601" s="4">
        <f t="shared" ref="T601:V601" si="3475">S601+37</f>
        <v>808</v>
      </c>
      <c r="U601">
        <f t="shared" si="3475"/>
        <v>845</v>
      </c>
      <c r="V601" s="4">
        <f t="shared" si="3475"/>
        <v>882</v>
      </c>
      <c r="W601" s="4">
        <f t="shared" ref="W601" si="3476">V601+36</f>
        <v>918</v>
      </c>
      <c r="X601" s="15">
        <f t="shared" ref="X601:Z601" si="3477">W601+37</f>
        <v>955</v>
      </c>
      <c r="Y601" s="4">
        <f t="shared" si="3477"/>
        <v>992</v>
      </c>
      <c r="Z601" s="4">
        <f t="shared" si="3477"/>
        <v>1029</v>
      </c>
      <c r="AA601" s="4">
        <f t="shared" ref="AA601" si="3478">Z601+36</f>
        <v>1065</v>
      </c>
      <c r="AB601" s="4">
        <f t="shared" ref="AB601:AD601" si="3479">AA601+37</f>
        <v>1102</v>
      </c>
      <c r="AC601" s="4">
        <f t="shared" si="3479"/>
        <v>1139</v>
      </c>
      <c r="AD601" s="15">
        <f t="shared" si="3479"/>
        <v>1176</v>
      </c>
      <c r="AE601">
        <f t="shared" ref="AE601" si="3480">AD601+36</f>
        <v>1212</v>
      </c>
      <c r="AF601" s="4">
        <f t="shared" ref="AF601:AH601" si="3481">AE601+37</f>
        <v>1249</v>
      </c>
      <c r="AG601" s="4">
        <f t="shared" si="3481"/>
        <v>1286</v>
      </c>
      <c r="AH601" s="4">
        <f t="shared" si="3481"/>
        <v>1323</v>
      </c>
      <c r="AI601" s="4">
        <f t="shared" ref="AI601" si="3482">AH601+36</f>
        <v>1359</v>
      </c>
      <c r="AJ601" s="4">
        <f t="shared" ref="AJ601:AL601" si="3483">AI601+37</f>
        <v>1396</v>
      </c>
      <c r="AK601" s="4">
        <f t="shared" si="3483"/>
        <v>1433</v>
      </c>
      <c r="AL601" s="4">
        <f t="shared" si="3483"/>
        <v>1470</v>
      </c>
      <c r="AM601" s="4">
        <f t="shared" ref="AM601" si="3484">AL601+36</f>
        <v>1506</v>
      </c>
      <c r="AN601" s="4">
        <f t="shared" ref="AN601:AP601" si="3485">AM601+37</f>
        <v>1543</v>
      </c>
      <c r="AO601">
        <f t="shared" si="3485"/>
        <v>1580</v>
      </c>
      <c r="AP601" s="4">
        <f t="shared" si="3485"/>
        <v>1617</v>
      </c>
      <c r="AQ601" s="4">
        <f t="shared" ref="AQ601" si="3486">AP601+36</f>
        <v>1653</v>
      </c>
      <c r="AR601" s="4">
        <f t="shared" ref="AR601:AT601" si="3487">AQ601+37</f>
        <v>1690</v>
      </c>
      <c r="AS601" s="4">
        <f t="shared" si="3487"/>
        <v>1727</v>
      </c>
      <c r="AT601" s="4">
        <f t="shared" si="3487"/>
        <v>1764</v>
      </c>
      <c r="AU601" s="4">
        <f t="shared" ref="AU601" si="3488">AT601+36</f>
        <v>1800</v>
      </c>
      <c r="AV601" s="4">
        <f t="shared" ref="AV601:AX601" si="3489">AU601+37</f>
        <v>1837</v>
      </c>
      <c r="AW601" s="4">
        <f t="shared" si="3489"/>
        <v>1874</v>
      </c>
      <c r="AX601" s="4">
        <f t="shared" si="3489"/>
        <v>1911</v>
      </c>
      <c r="AY601">
        <f t="shared" ref="AY601" si="3490">AX601+36</f>
        <v>1947</v>
      </c>
      <c r="AZ601" s="4">
        <f t="shared" ref="AZ601:BB601" si="3491">AY601+37</f>
        <v>1984</v>
      </c>
      <c r="BA601" s="4">
        <f t="shared" si="3491"/>
        <v>2021</v>
      </c>
      <c r="BB601" s="4">
        <f t="shared" si="3491"/>
        <v>2058</v>
      </c>
      <c r="BC601" s="4">
        <f t="shared" ref="BC601" si="3492">BB601+36</f>
        <v>2094</v>
      </c>
      <c r="BD601" s="4">
        <f t="shared" ref="BD601:BF601" si="3493">BC601+37</f>
        <v>2131</v>
      </c>
      <c r="BE601" s="4">
        <f t="shared" si="3493"/>
        <v>2168</v>
      </c>
      <c r="BF601" s="4">
        <f t="shared" si="3493"/>
        <v>2205</v>
      </c>
      <c r="BG601" s="4">
        <f t="shared" ref="BG601" si="3494">BF601+36</f>
        <v>2241</v>
      </c>
      <c r="BH601" s="4">
        <f t="shared" ref="BH601:BI601" si="3495">BG601+37</f>
        <v>2278</v>
      </c>
      <c r="BI601">
        <f t="shared" si="3495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496">D602+108</f>
        <v>754</v>
      </c>
      <c r="F602" s="4">
        <f t="shared" si="3496"/>
        <v>862</v>
      </c>
      <c r="G602" s="4">
        <f t="shared" si="3496"/>
        <v>970</v>
      </c>
      <c r="H602" s="4">
        <f>G602+107</f>
        <v>1077</v>
      </c>
      <c r="I602" s="4">
        <f t="shared" ref="I602:L602" si="3497">H602+108</f>
        <v>1185</v>
      </c>
      <c r="J602" s="15">
        <f t="shared" si="3497"/>
        <v>1293</v>
      </c>
      <c r="K602">
        <f t="shared" si="3497"/>
        <v>1401</v>
      </c>
      <c r="L602" s="4">
        <f t="shared" si="3497"/>
        <v>1509</v>
      </c>
      <c r="M602" s="4">
        <f t="shared" ref="M602" si="3498">L602+107</f>
        <v>1616</v>
      </c>
      <c r="N602" s="4">
        <f t="shared" ref="N602" si="3499">M602+108</f>
        <v>1724</v>
      </c>
      <c r="O602" s="4">
        <f>N602+107</f>
        <v>1831</v>
      </c>
      <c r="P602" s="4">
        <f t="shared" ref="P602:Q602" si="3500">O602+108</f>
        <v>1939</v>
      </c>
      <c r="Q602" s="4">
        <f t="shared" si="3500"/>
        <v>2047</v>
      </c>
      <c r="R602" s="15">
        <f t="shared" ref="R602" si="3501">Q602+107</f>
        <v>2154</v>
      </c>
      <c r="S602" s="4">
        <f t="shared" ref="S602:V602" si="3502">R602+108</f>
        <v>2262</v>
      </c>
      <c r="T602" s="4">
        <f t="shared" si="3502"/>
        <v>2370</v>
      </c>
      <c r="U602">
        <f t="shared" si="3502"/>
        <v>2478</v>
      </c>
      <c r="V602" s="4">
        <f t="shared" si="3502"/>
        <v>2586</v>
      </c>
      <c r="W602" s="4">
        <f t="shared" ref="W602" si="3503">V602+107</f>
        <v>2693</v>
      </c>
      <c r="X602" s="15">
        <f t="shared" ref="X602:Z602" si="3504">W602+108</f>
        <v>2801</v>
      </c>
      <c r="Y602" s="4">
        <f t="shared" si="3504"/>
        <v>2909</v>
      </c>
      <c r="Z602" s="4">
        <f t="shared" si="3504"/>
        <v>3017</v>
      </c>
      <c r="AA602" s="4">
        <f>Z602+107</f>
        <v>3124</v>
      </c>
      <c r="AB602" s="4">
        <f>AA602+108</f>
        <v>3232</v>
      </c>
      <c r="AC602" s="4">
        <f t="shared" ref="AC602:AD602" si="3505">AB602+108</f>
        <v>3340</v>
      </c>
      <c r="AD602" s="15">
        <f t="shared" si="3505"/>
        <v>3448</v>
      </c>
      <c r="AE602">
        <f>AD602+107</f>
        <v>3555</v>
      </c>
      <c r="AF602" s="4">
        <f t="shared" ref="AF602:AH602" si="3506">AE602+108</f>
        <v>3663</v>
      </c>
      <c r="AG602" s="4">
        <f t="shared" si="3506"/>
        <v>3771</v>
      </c>
      <c r="AH602" s="4">
        <f t="shared" si="3506"/>
        <v>3879</v>
      </c>
      <c r="AI602" s="4">
        <f t="shared" ref="AI602" si="3507">AH602+107</f>
        <v>3986</v>
      </c>
      <c r="AJ602" s="4">
        <f t="shared" ref="AJ602:AL602" si="3508">AI602+108</f>
        <v>4094</v>
      </c>
      <c r="AK602" s="4">
        <f t="shared" si="3508"/>
        <v>4202</v>
      </c>
      <c r="AL602" s="4">
        <f t="shared" si="3508"/>
        <v>4310</v>
      </c>
      <c r="AM602" s="4">
        <f t="shared" ref="AM602" si="3509">AL602+107</f>
        <v>4417</v>
      </c>
      <c r="AN602" s="4">
        <f t="shared" ref="AN602:AP602" si="3510">AM602+108</f>
        <v>4525</v>
      </c>
      <c r="AO602">
        <f t="shared" si="3510"/>
        <v>4633</v>
      </c>
      <c r="AP602" s="4">
        <f t="shared" si="3510"/>
        <v>4741</v>
      </c>
      <c r="AQ602" s="4">
        <f t="shared" ref="AQ602" si="3511">AP602+107</f>
        <v>4848</v>
      </c>
      <c r="AR602" s="4">
        <f t="shared" ref="AR602:AT602" si="3512">AQ602+108</f>
        <v>4956</v>
      </c>
      <c r="AS602" s="4">
        <f t="shared" si="3512"/>
        <v>5064</v>
      </c>
      <c r="AT602" s="4">
        <f t="shared" si="3512"/>
        <v>5172</v>
      </c>
      <c r="AU602" s="4">
        <f t="shared" ref="AU602" si="3513">AT602+107</f>
        <v>5279</v>
      </c>
      <c r="AV602" s="4">
        <f t="shared" ref="AV602:AX602" si="3514">AU602+108</f>
        <v>5387</v>
      </c>
      <c r="AW602" s="4">
        <f t="shared" si="3514"/>
        <v>5495</v>
      </c>
      <c r="AX602" s="4">
        <f t="shared" si="3514"/>
        <v>5603</v>
      </c>
      <c r="AY602">
        <f t="shared" ref="AY602" si="3515">AX602+107</f>
        <v>5710</v>
      </c>
      <c r="AZ602" s="4">
        <f t="shared" ref="AZ602:BB602" si="3516">AY602+108</f>
        <v>5818</v>
      </c>
      <c r="BA602" s="4">
        <f t="shared" si="3516"/>
        <v>5926</v>
      </c>
      <c r="BB602" s="4">
        <f t="shared" si="3516"/>
        <v>6034</v>
      </c>
      <c r="BC602" s="4">
        <f t="shared" ref="BC602" si="3517">BB602+107</f>
        <v>6141</v>
      </c>
      <c r="BD602" s="4">
        <f t="shared" ref="BD602:BF602" si="3518">BC602+108</f>
        <v>6249</v>
      </c>
      <c r="BE602" s="4">
        <f t="shared" si="3518"/>
        <v>6357</v>
      </c>
      <c r="BF602" s="4">
        <f t="shared" si="3518"/>
        <v>6465</v>
      </c>
      <c r="BG602" s="4">
        <f t="shared" ref="BG602" si="3519">BF602+107</f>
        <v>6572</v>
      </c>
      <c r="BH602" s="4">
        <f t="shared" ref="BH602:BI602" si="3520">BG602+108</f>
        <v>6680</v>
      </c>
      <c r="BI602">
        <f t="shared" si="3520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21">C604-1</f>
        <v>25</v>
      </c>
      <c r="E604" s="4">
        <f t="shared" si="3521"/>
        <v>24</v>
      </c>
      <c r="F604" s="4">
        <f t="shared" si="3521"/>
        <v>23</v>
      </c>
      <c r="G604" s="4">
        <f t="shared" si="3521"/>
        <v>22</v>
      </c>
      <c r="H604" s="4">
        <f t="shared" si="3521"/>
        <v>21</v>
      </c>
      <c r="I604" s="4">
        <f t="shared" si="3521"/>
        <v>20</v>
      </c>
      <c r="J604" s="15">
        <f t="shared" si="3521"/>
        <v>19</v>
      </c>
      <c r="K604">
        <f t="shared" si="3521"/>
        <v>18</v>
      </c>
      <c r="L604" s="4">
        <f t="shared" si="3521"/>
        <v>17</v>
      </c>
      <c r="M604" s="4">
        <f t="shared" si="3521"/>
        <v>16</v>
      </c>
      <c r="N604" s="4">
        <f t="shared" si="3521"/>
        <v>15</v>
      </c>
      <c r="O604" s="4">
        <f t="shared" si="3521"/>
        <v>14</v>
      </c>
      <c r="P604" s="4">
        <f t="shared" si="3521"/>
        <v>13</v>
      </c>
      <c r="Q604" s="4">
        <f t="shared" si="3521"/>
        <v>12</v>
      </c>
      <c r="R604" s="15">
        <f t="shared" si="3521"/>
        <v>11</v>
      </c>
      <c r="S604" s="4">
        <f t="shared" si="3521"/>
        <v>10</v>
      </c>
      <c r="T604" s="4">
        <f t="shared" si="3521"/>
        <v>9</v>
      </c>
      <c r="U604">
        <f t="shared" si="3521"/>
        <v>8</v>
      </c>
      <c r="V604" s="4">
        <f t="shared" si="3521"/>
        <v>7</v>
      </c>
      <c r="W604" s="4">
        <f t="shared" si="3521"/>
        <v>6</v>
      </c>
      <c r="X604" s="15">
        <f t="shared" si="3521"/>
        <v>5</v>
      </c>
      <c r="Y604" s="4">
        <f t="shared" si="3521"/>
        <v>4</v>
      </c>
      <c r="Z604" s="4">
        <f t="shared" si="3521"/>
        <v>3</v>
      </c>
      <c r="AA604" s="4">
        <f t="shared" si="3521"/>
        <v>2</v>
      </c>
      <c r="AB604" s="4">
        <f t="shared" si="3521"/>
        <v>1</v>
      </c>
      <c r="AC604" s="4">
        <f>AB604</f>
        <v>1</v>
      </c>
      <c r="AD604" s="15">
        <f t="shared" ref="AD604:BI604" si="3522">AC604</f>
        <v>1</v>
      </c>
      <c r="AE604">
        <f t="shared" si="3522"/>
        <v>1</v>
      </c>
      <c r="AF604" s="4">
        <f t="shared" si="3522"/>
        <v>1</v>
      </c>
      <c r="AG604" s="4">
        <f t="shared" si="3522"/>
        <v>1</v>
      </c>
      <c r="AH604" s="4">
        <f t="shared" si="3522"/>
        <v>1</v>
      </c>
      <c r="AI604" s="4">
        <f t="shared" si="3522"/>
        <v>1</v>
      </c>
      <c r="AJ604" s="4">
        <f t="shared" si="3522"/>
        <v>1</v>
      </c>
      <c r="AK604" s="4">
        <f t="shared" si="3522"/>
        <v>1</v>
      </c>
      <c r="AL604" s="4">
        <f t="shared" si="3522"/>
        <v>1</v>
      </c>
      <c r="AM604" s="4">
        <f t="shared" si="3522"/>
        <v>1</v>
      </c>
      <c r="AN604" s="4">
        <f t="shared" si="3522"/>
        <v>1</v>
      </c>
      <c r="AO604">
        <f t="shared" si="3522"/>
        <v>1</v>
      </c>
      <c r="AP604" s="4">
        <f t="shared" si="3522"/>
        <v>1</v>
      </c>
      <c r="AQ604" s="4">
        <f t="shared" si="3522"/>
        <v>1</v>
      </c>
      <c r="AR604" s="4">
        <f t="shared" si="3522"/>
        <v>1</v>
      </c>
      <c r="AS604" s="4">
        <f t="shared" si="3522"/>
        <v>1</v>
      </c>
      <c r="AT604" s="4">
        <f t="shared" si="3522"/>
        <v>1</v>
      </c>
      <c r="AU604" s="4">
        <f t="shared" si="3522"/>
        <v>1</v>
      </c>
      <c r="AV604" s="4">
        <f t="shared" si="3522"/>
        <v>1</v>
      </c>
      <c r="AW604" s="4">
        <f t="shared" si="3522"/>
        <v>1</v>
      </c>
      <c r="AX604" s="4">
        <f t="shared" si="3522"/>
        <v>1</v>
      </c>
      <c r="AY604">
        <f t="shared" si="3522"/>
        <v>1</v>
      </c>
      <c r="AZ604" s="4">
        <f t="shared" si="3522"/>
        <v>1</v>
      </c>
      <c r="BA604" s="4">
        <f t="shared" si="3522"/>
        <v>1</v>
      </c>
      <c r="BB604" s="4">
        <f t="shared" si="3522"/>
        <v>1</v>
      </c>
      <c r="BC604" s="4">
        <f t="shared" si="3522"/>
        <v>1</v>
      </c>
      <c r="BD604" s="4">
        <f t="shared" si="3522"/>
        <v>1</v>
      </c>
      <c r="BE604" s="4">
        <f t="shared" si="3522"/>
        <v>1</v>
      </c>
      <c r="BF604" s="4">
        <f t="shared" si="3522"/>
        <v>1</v>
      </c>
      <c r="BG604" s="4">
        <f t="shared" si="3522"/>
        <v>1</v>
      </c>
      <c r="BH604" s="4">
        <f t="shared" si="3522"/>
        <v>1</v>
      </c>
      <c r="BI604">
        <f t="shared" si="3522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23">C608-1</f>
        <v>-12</v>
      </c>
      <c r="E608" s="4">
        <f t="shared" si="3523"/>
        <v>-13</v>
      </c>
      <c r="F608" s="4">
        <f t="shared" si="3523"/>
        <v>-14</v>
      </c>
      <c r="G608" s="4">
        <f t="shared" si="3523"/>
        <v>-15</v>
      </c>
      <c r="H608" s="4">
        <f t="shared" si="3523"/>
        <v>-16</v>
      </c>
      <c r="I608" s="4">
        <f t="shared" si="3523"/>
        <v>-17</v>
      </c>
      <c r="J608" s="15">
        <f t="shared" si="3523"/>
        <v>-18</v>
      </c>
      <c r="K608" s="4">
        <f t="shared" si="3523"/>
        <v>-19</v>
      </c>
      <c r="L608" s="4">
        <f t="shared" si="3523"/>
        <v>-20</v>
      </c>
      <c r="M608" s="4">
        <f t="shared" si="3523"/>
        <v>-21</v>
      </c>
      <c r="N608" s="4">
        <f t="shared" si="3523"/>
        <v>-22</v>
      </c>
      <c r="O608" s="4">
        <f t="shared" si="3523"/>
        <v>-23</v>
      </c>
      <c r="P608" s="4">
        <f t="shared" si="3523"/>
        <v>-24</v>
      </c>
      <c r="Q608" s="4">
        <f t="shared" si="3523"/>
        <v>-25</v>
      </c>
      <c r="R608" s="15">
        <f t="shared" si="3523"/>
        <v>-26</v>
      </c>
      <c r="S608" s="4">
        <f t="shared" si="3523"/>
        <v>-27</v>
      </c>
      <c r="T608" s="4">
        <f t="shared" si="3523"/>
        <v>-28</v>
      </c>
      <c r="U608" s="4">
        <f t="shared" si="3523"/>
        <v>-29</v>
      </c>
      <c r="V608" s="4">
        <f t="shared" si="3523"/>
        <v>-30</v>
      </c>
      <c r="W608" s="4">
        <f t="shared" si="3523"/>
        <v>-31</v>
      </c>
      <c r="X608" s="15">
        <f t="shared" si="3523"/>
        <v>-32</v>
      </c>
      <c r="Y608" s="4">
        <f t="shared" si="3523"/>
        <v>-33</v>
      </c>
      <c r="Z608" s="4">
        <f t="shared" si="3523"/>
        <v>-34</v>
      </c>
      <c r="AA608" s="4">
        <f t="shared" si="3523"/>
        <v>-35</v>
      </c>
      <c r="AB608" s="4">
        <f t="shared" si="3523"/>
        <v>-36</v>
      </c>
      <c r="AC608" s="4">
        <f t="shared" si="3523"/>
        <v>-37</v>
      </c>
      <c r="AD608" s="15">
        <f t="shared" si="3523"/>
        <v>-38</v>
      </c>
      <c r="AE608" s="4">
        <f t="shared" si="3523"/>
        <v>-39</v>
      </c>
      <c r="AF608" s="4">
        <f t="shared" si="3523"/>
        <v>-40</v>
      </c>
      <c r="AG608" s="4">
        <f t="shared" si="3523"/>
        <v>-41</v>
      </c>
      <c r="AH608" s="4">
        <f t="shared" si="3523"/>
        <v>-42</v>
      </c>
      <c r="AI608" s="4">
        <f t="shared" si="3523"/>
        <v>-43</v>
      </c>
      <c r="AJ608" s="4">
        <f t="shared" si="3523"/>
        <v>-44</v>
      </c>
      <c r="AK608" s="4">
        <f t="shared" si="3523"/>
        <v>-45</v>
      </c>
      <c r="AL608" s="4">
        <f t="shared" si="3523"/>
        <v>-46</v>
      </c>
      <c r="AM608" s="4">
        <f t="shared" si="3523"/>
        <v>-47</v>
      </c>
      <c r="AN608" s="4">
        <f t="shared" si="3523"/>
        <v>-48</v>
      </c>
      <c r="AO608" s="4">
        <f t="shared" si="3523"/>
        <v>-49</v>
      </c>
      <c r="AP608" s="4">
        <f t="shared" si="3523"/>
        <v>-50</v>
      </c>
      <c r="AQ608" s="4">
        <f t="shared" si="3523"/>
        <v>-51</v>
      </c>
      <c r="AR608" s="4">
        <f t="shared" si="3523"/>
        <v>-52</v>
      </c>
      <c r="AS608" s="4">
        <f t="shared" si="3523"/>
        <v>-53</v>
      </c>
      <c r="AT608" s="4">
        <f t="shared" si="3523"/>
        <v>-54</v>
      </c>
      <c r="AU608" s="4">
        <f t="shared" si="3523"/>
        <v>-55</v>
      </c>
      <c r="AV608" s="4">
        <f t="shared" si="3523"/>
        <v>-56</v>
      </c>
      <c r="AW608" s="4">
        <f t="shared" si="3523"/>
        <v>-57</v>
      </c>
      <c r="AX608" s="4">
        <f t="shared" si="3523"/>
        <v>-58</v>
      </c>
      <c r="AY608" s="4">
        <f t="shared" si="3523"/>
        <v>-59</v>
      </c>
      <c r="AZ608" s="4">
        <f t="shared" si="3523"/>
        <v>-60</v>
      </c>
      <c r="BA608" s="4">
        <f>AZ608</f>
        <v>-60</v>
      </c>
      <c r="BB608" s="4">
        <f t="shared" ref="BB608:BI608" si="3524">BA608</f>
        <v>-60</v>
      </c>
      <c r="BC608" s="4">
        <f t="shared" si="3524"/>
        <v>-60</v>
      </c>
      <c r="BD608" s="4">
        <f t="shared" si="3524"/>
        <v>-60</v>
      </c>
      <c r="BE608" s="4">
        <f t="shared" si="3524"/>
        <v>-60</v>
      </c>
      <c r="BF608" s="4">
        <f t="shared" si="3524"/>
        <v>-60</v>
      </c>
      <c r="BG608" s="4">
        <f t="shared" si="3524"/>
        <v>-60</v>
      </c>
      <c r="BH608" s="4">
        <f t="shared" si="3524"/>
        <v>-60</v>
      </c>
      <c r="BI608" s="4">
        <f t="shared" si="3524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25">K609</f>
        <v>6</v>
      </c>
      <c r="M609" s="4">
        <f t="shared" ref="M609" si="3526">L609+0.6</f>
        <v>6.6</v>
      </c>
      <c r="N609" s="4">
        <f t="shared" ref="N609:O609" si="3527">M609</f>
        <v>6.6</v>
      </c>
      <c r="O609" s="4">
        <f t="shared" si="3527"/>
        <v>6.6</v>
      </c>
      <c r="P609" s="4">
        <f t="shared" ref="P609" si="3528">O609+0.7</f>
        <v>7.3</v>
      </c>
      <c r="Q609" s="4">
        <f t="shared" ref="Q609:R609" si="3529">P609</f>
        <v>7.3</v>
      </c>
      <c r="R609" s="15">
        <f t="shared" si="3529"/>
        <v>7.3</v>
      </c>
      <c r="S609" s="4">
        <f t="shared" ref="S609" si="3530">R609+0.7</f>
        <v>8</v>
      </c>
      <c r="T609" s="4">
        <f t="shared" ref="T609:U609" si="3531">S609</f>
        <v>8</v>
      </c>
      <c r="U609">
        <f t="shared" si="3531"/>
        <v>8</v>
      </c>
      <c r="V609" s="4">
        <f t="shared" ref="V609" si="3532">U609+0.6</f>
        <v>8.6</v>
      </c>
      <c r="W609" s="4">
        <f t="shared" ref="W609:X609" si="3533">V609</f>
        <v>8.6</v>
      </c>
      <c r="X609" s="15">
        <f t="shared" si="3533"/>
        <v>8.6</v>
      </c>
      <c r="Y609" s="4">
        <f t="shared" ref="Y609" si="3534">X609+0.7</f>
        <v>9.2999999999999989</v>
      </c>
      <c r="Z609" s="4">
        <f t="shared" ref="Z609:AA609" si="3535">Y609</f>
        <v>9.2999999999999989</v>
      </c>
      <c r="AA609" s="4">
        <f t="shared" si="3535"/>
        <v>9.2999999999999989</v>
      </c>
      <c r="AB609" s="4">
        <f t="shared" ref="AB609" si="3536">AA609+0.7</f>
        <v>9.9999999999999982</v>
      </c>
      <c r="AC609" s="4">
        <f t="shared" ref="AC609:AD609" si="3537">AB609</f>
        <v>9.9999999999999982</v>
      </c>
      <c r="AD609" s="15">
        <f t="shared" si="3537"/>
        <v>9.9999999999999982</v>
      </c>
      <c r="AE609">
        <f t="shared" ref="AE609" si="3538">AD609+0.6</f>
        <v>10.599999999999998</v>
      </c>
      <c r="AF609" s="4">
        <f t="shared" ref="AF609:AG609" si="3539">AE609</f>
        <v>10.599999999999998</v>
      </c>
      <c r="AG609" s="4">
        <f t="shared" si="3539"/>
        <v>10.599999999999998</v>
      </c>
      <c r="AH609" s="4">
        <f t="shared" ref="AH609" si="3540">AG609+0.7</f>
        <v>11.299999999999997</v>
      </c>
      <c r="AI609" s="4">
        <f t="shared" ref="AI609:AJ609" si="3541">AH609</f>
        <v>11.299999999999997</v>
      </c>
      <c r="AJ609" s="4">
        <f t="shared" si="3541"/>
        <v>11.299999999999997</v>
      </c>
      <c r="AK609" s="4">
        <f t="shared" ref="AK609" si="3542">AJ609+0.7</f>
        <v>11.999999999999996</v>
      </c>
      <c r="AL609" s="4">
        <f t="shared" ref="AL609:AM609" si="3543">AK609</f>
        <v>11.999999999999996</v>
      </c>
      <c r="AM609" s="4">
        <f t="shared" si="3543"/>
        <v>11.999999999999996</v>
      </c>
      <c r="AN609" s="4">
        <f t="shared" ref="AN609" si="3544">AM609+0.6</f>
        <v>12.599999999999996</v>
      </c>
      <c r="AO609">
        <f t="shared" ref="AO609:AP609" si="3545">AN609</f>
        <v>12.599999999999996</v>
      </c>
      <c r="AP609" s="4">
        <f t="shared" si="3545"/>
        <v>12.599999999999996</v>
      </c>
      <c r="AQ609" s="4">
        <f t="shared" ref="AQ609" si="3546">AP609+0.7</f>
        <v>13.299999999999995</v>
      </c>
      <c r="AR609" s="4">
        <f t="shared" ref="AR609:AS609" si="3547">AQ609</f>
        <v>13.299999999999995</v>
      </c>
      <c r="AS609" s="4">
        <f t="shared" si="3547"/>
        <v>13.299999999999995</v>
      </c>
      <c r="AT609" s="4">
        <f t="shared" ref="AT609" si="3548">AS609+0.7</f>
        <v>13.999999999999995</v>
      </c>
      <c r="AU609" s="4">
        <f t="shared" ref="AU609:AV609" si="3549">AT609</f>
        <v>13.999999999999995</v>
      </c>
      <c r="AV609" s="4">
        <f t="shared" si="3549"/>
        <v>13.999999999999995</v>
      </c>
      <c r="AW609" s="4">
        <f t="shared" ref="AW609" si="3550">AV609+0.6</f>
        <v>14.599999999999994</v>
      </c>
      <c r="AX609" s="4">
        <f t="shared" ref="AX609:AY609" si="3551">AW609</f>
        <v>14.599999999999994</v>
      </c>
      <c r="AY609">
        <f t="shared" si="3551"/>
        <v>14.599999999999994</v>
      </c>
      <c r="AZ609" s="4">
        <f t="shared" ref="AZ609" si="3552">AY609+0.7</f>
        <v>15.299999999999994</v>
      </c>
      <c r="BA609" s="4">
        <f t="shared" ref="BA609:BB609" si="3553">AZ609</f>
        <v>15.299999999999994</v>
      </c>
      <c r="BB609" s="4">
        <f t="shared" si="3553"/>
        <v>15.299999999999994</v>
      </c>
      <c r="BC609" s="4">
        <f t="shared" ref="BC609" si="3554">BB609+0.7</f>
        <v>15.999999999999993</v>
      </c>
      <c r="BD609" s="4">
        <f t="shared" ref="BD609:BE609" si="3555">BC609</f>
        <v>15.999999999999993</v>
      </c>
      <c r="BE609" s="4">
        <f t="shared" si="3555"/>
        <v>15.999999999999993</v>
      </c>
      <c r="BF609" s="4">
        <f t="shared" ref="BF609" si="3556">BE609+0.6</f>
        <v>16.599999999999994</v>
      </c>
      <c r="BG609" s="4">
        <f t="shared" ref="BG609:BH609" si="3557">BF609</f>
        <v>16.599999999999994</v>
      </c>
      <c r="BH609" s="4">
        <f t="shared" si="3557"/>
        <v>16.599999999999994</v>
      </c>
      <c r="BI609">
        <f t="shared" ref="BI609" si="3558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59">C610+0.2</f>
        <v>4.4000000000000004</v>
      </c>
      <c r="E610" s="4">
        <f t="shared" si="3559"/>
        <v>4.6000000000000005</v>
      </c>
      <c r="F610" s="4">
        <f t="shared" si="3559"/>
        <v>4.8000000000000007</v>
      </c>
      <c r="G610" s="4">
        <f t="shared" si="3559"/>
        <v>5.0000000000000009</v>
      </c>
      <c r="H610" s="4">
        <f t="shared" si="3559"/>
        <v>5.2000000000000011</v>
      </c>
      <c r="I610" s="4">
        <f t="shared" si="3559"/>
        <v>5.4000000000000012</v>
      </c>
      <c r="J610" s="15">
        <f t="shared" si="3559"/>
        <v>5.6000000000000014</v>
      </c>
      <c r="K610">
        <f t="shared" si="3559"/>
        <v>5.8000000000000016</v>
      </c>
      <c r="L610" s="4">
        <f t="shared" si="3559"/>
        <v>6.0000000000000018</v>
      </c>
      <c r="M610" s="4">
        <f t="shared" si="3559"/>
        <v>6.200000000000002</v>
      </c>
      <c r="N610" s="4">
        <f t="shared" si="3559"/>
        <v>6.4000000000000021</v>
      </c>
      <c r="O610" s="4">
        <f t="shared" si="3559"/>
        <v>6.6000000000000023</v>
      </c>
      <c r="P610" s="4">
        <f t="shared" si="3559"/>
        <v>6.8000000000000025</v>
      </c>
      <c r="Q610" s="4">
        <f t="shared" si="3559"/>
        <v>7.0000000000000027</v>
      </c>
      <c r="R610" s="15">
        <f t="shared" si="3559"/>
        <v>7.2000000000000028</v>
      </c>
      <c r="S610" s="4">
        <f t="shared" si="3559"/>
        <v>7.400000000000003</v>
      </c>
      <c r="T610" s="4">
        <f t="shared" si="3559"/>
        <v>7.6000000000000032</v>
      </c>
      <c r="U610">
        <f t="shared" si="3559"/>
        <v>7.8000000000000034</v>
      </c>
      <c r="V610" s="4">
        <f t="shared" si="3559"/>
        <v>8.0000000000000036</v>
      </c>
      <c r="W610" s="4">
        <f t="shared" si="3559"/>
        <v>8.2000000000000028</v>
      </c>
      <c r="X610" s="15">
        <f t="shared" si="3559"/>
        <v>8.4000000000000021</v>
      </c>
      <c r="Y610" s="4">
        <f t="shared" si="3559"/>
        <v>8.6000000000000014</v>
      </c>
      <c r="Z610" s="4">
        <f t="shared" si="3559"/>
        <v>8.8000000000000007</v>
      </c>
      <c r="AA610" s="4">
        <f t="shared" si="3559"/>
        <v>9</v>
      </c>
      <c r="AB610" s="4">
        <f t="shared" si="3559"/>
        <v>9.1999999999999993</v>
      </c>
      <c r="AC610" s="4">
        <f t="shared" si="3559"/>
        <v>9.3999999999999986</v>
      </c>
      <c r="AD610" s="15">
        <f t="shared" si="3559"/>
        <v>9.5999999999999979</v>
      </c>
      <c r="AE610">
        <f t="shared" si="3559"/>
        <v>9.7999999999999972</v>
      </c>
      <c r="AF610" s="4">
        <f t="shared" si="3559"/>
        <v>9.9999999999999964</v>
      </c>
      <c r="AG610" s="4">
        <f t="shared" si="3559"/>
        <v>10.199999999999996</v>
      </c>
      <c r="AH610" s="4">
        <f t="shared" si="3559"/>
        <v>10.399999999999995</v>
      </c>
      <c r="AI610" s="4">
        <f t="shared" si="3559"/>
        <v>10.599999999999994</v>
      </c>
      <c r="AJ610" s="4">
        <f t="shared" si="3559"/>
        <v>10.799999999999994</v>
      </c>
      <c r="AK610" s="4">
        <f t="shared" si="3559"/>
        <v>10.999999999999993</v>
      </c>
      <c r="AL610" s="4">
        <f t="shared" si="3559"/>
        <v>11.199999999999992</v>
      </c>
      <c r="AM610" s="4">
        <f t="shared" si="3559"/>
        <v>11.399999999999991</v>
      </c>
      <c r="AN610" s="4">
        <f t="shared" si="3559"/>
        <v>11.599999999999991</v>
      </c>
      <c r="AO610">
        <f t="shared" si="3559"/>
        <v>11.79999999999999</v>
      </c>
      <c r="AP610" s="4">
        <f t="shared" si="3559"/>
        <v>11.999999999999989</v>
      </c>
      <c r="AQ610" s="4">
        <f t="shared" si="3559"/>
        <v>12.199999999999989</v>
      </c>
      <c r="AR610" s="4">
        <f t="shared" si="3559"/>
        <v>12.399999999999988</v>
      </c>
      <c r="AS610" s="4">
        <f t="shared" si="3559"/>
        <v>12.599999999999987</v>
      </c>
      <c r="AT610" s="4">
        <f t="shared" si="3559"/>
        <v>12.799999999999986</v>
      </c>
      <c r="AU610" s="4">
        <f t="shared" si="3559"/>
        <v>12.999999999999986</v>
      </c>
      <c r="AV610" s="4">
        <f t="shared" si="3559"/>
        <v>13.199999999999985</v>
      </c>
      <c r="AW610" s="4">
        <f t="shared" si="3559"/>
        <v>13.399999999999984</v>
      </c>
      <c r="AX610" s="4">
        <f t="shared" si="3559"/>
        <v>13.599999999999984</v>
      </c>
      <c r="AY610">
        <f t="shared" si="3559"/>
        <v>13.799999999999983</v>
      </c>
      <c r="AZ610" s="4">
        <f t="shared" si="3559"/>
        <v>13.999999999999982</v>
      </c>
      <c r="BA610" s="4">
        <f t="shared" si="3559"/>
        <v>14.199999999999982</v>
      </c>
      <c r="BB610" s="4">
        <f t="shared" si="3559"/>
        <v>14.399999999999981</v>
      </c>
      <c r="BC610" s="4">
        <f t="shared" si="3559"/>
        <v>14.59999999999998</v>
      </c>
      <c r="BD610" s="4">
        <f t="shared" si="3559"/>
        <v>14.799999999999979</v>
      </c>
      <c r="BE610" s="4">
        <f t="shared" si="3559"/>
        <v>14.999999999999979</v>
      </c>
      <c r="BF610" s="4">
        <f t="shared" si="3559"/>
        <v>15.199999999999978</v>
      </c>
      <c r="BG610" s="4">
        <f t="shared" si="3559"/>
        <v>15.399999999999977</v>
      </c>
      <c r="BH610" s="4">
        <f t="shared" si="3559"/>
        <v>15.599999999999977</v>
      </c>
      <c r="BI610">
        <f t="shared" si="3559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60">C611+0.25</f>
        <v>2.5</v>
      </c>
      <c r="E611" s="4">
        <f t="shared" si="3560"/>
        <v>2.75</v>
      </c>
      <c r="F611" s="4">
        <f t="shared" si="3560"/>
        <v>3</v>
      </c>
      <c r="G611" s="4">
        <f t="shared" si="3560"/>
        <v>3.25</v>
      </c>
      <c r="H611" s="4">
        <f t="shared" si="3560"/>
        <v>3.5</v>
      </c>
      <c r="I611" s="4">
        <f t="shared" si="3560"/>
        <v>3.75</v>
      </c>
      <c r="J611" s="15">
        <f t="shared" si="3560"/>
        <v>4</v>
      </c>
      <c r="K611" s="4">
        <f t="shared" si="3560"/>
        <v>4.25</v>
      </c>
      <c r="L611" s="4">
        <f t="shared" si="3560"/>
        <v>4.5</v>
      </c>
      <c r="M611" s="4">
        <f t="shared" si="3560"/>
        <v>4.75</v>
      </c>
      <c r="N611" s="4">
        <f t="shared" si="3560"/>
        <v>5</v>
      </c>
      <c r="O611" s="4">
        <f t="shared" si="3560"/>
        <v>5.25</v>
      </c>
      <c r="P611" s="4">
        <f t="shared" si="3560"/>
        <v>5.5</v>
      </c>
      <c r="Q611" s="4">
        <f t="shared" si="3560"/>
        <v>5.75</v>
      </c>
      <c r="R611" s="15">
        <f t="shared" si="3560"/>
        <v>6</v>
      </c>
      <c r="S611" s="4">
        <f t="shared" si="3560"/>
        <v>6.25</v>
      </c>
      <c r="T611" s="4">
        <f t="shared" si="3560"/>
        <v>6.5</v>
      </c>
      <c r="U611" s="4">
        <f t="shared" si="3560"/>
        <v>6.75</v>
      </c>
      <c r="V611" s="4">
        <f t="shared" si="3560"/>
        <v>7</v>
      </c>
      <c r="W611" s="4">
        <f t="shared" si="3560"/>
        <v>7.25</v>
      </c>
      <c r="X611" s="15">
        <f t="shared" si="3560"/>
        <v>7.5</v>
      </c>
      <c r="Y611" s="4">
        <f t="shared" si="3560"/>
        <v>7.75</v>
      </c>
      <c r="Z611" s="4">
        <f t="shared" si="3560"/>
        <v>8</v>
      </c>
      <c r="AA611" s="4">
        <f t="shared" si="3560"/>
        <v>8.25</v>
      </c>
      <c r="AB611" s="4">
        <f t="shared" si="3560"/>
        <v>8.5</v>
      </c>
      <c r="AC611" s="4">
        <f t="shared" si="3560"/>
        <v>8.75</v>
      </c>
      <c r="AD611" s="15">
        <f t="shared" si="3560"/>
        <v>9</v>
      </c>
      <c r="AE611" s="4">
        <f t="shared" si="3560"/>
        <v>9.25</v>
      </c>
      <c r="AF611" s="4">
        <f t="shared" si="3560"/>
        <v>9.5</v>
      </c>
      <c r="AG611" s="4">
        <f t="shared" si="3560"/>
        <v>9.75</v>
      </c>
      <c r="AH611" s="4">
        <f t="shared" si="3560"/>
        <v>10</v>
      </c>
      <c r="AI611" s="4">
        <f t="shared" si="3560"/>
        <v>10.25</v>
      </c>
      <c r="AJ611" s="4">
        <f t="shared" si="3560"/>
        <v>10.5</v>
      </c>
      <c r="AK611" s="4">
        <f t="shared" si="3560"/>
        <v>10.75</v>
      </c>
      <c r="AL611" s="4">
        <f t="shared" si="3560"/>
        <v>11</v>
      </c>
      <c r="AM611" s="4">
        <f t="shared" si="3560"/>
        <v>11.25</v>
      </c>
      <c r="AN611" s="4">
        <f t="shared" si="3560"/>
        <v>11.5</v>
      </c>
      <c r="AO611" s="4">
        <f t="shared" si="3560"/>
        <v>11.75</v>
      </c>
      <c r="AP611" s="4">
        <f t="shared" si="3560"/>
        <v>12</v>
      </c>
      <c r="AQ611" s="4">
        <f t="shared" si="3560"/>
        <v>12.25</v>
      </c>
      <c r="AR611" s="4">
        <f t="shared" si="3560"/>
        <v>12.5</v>
      </c>
      <c r="AS611" s="4">
        <f t="shared" si="3560"/>
        <v>12.75</v>
      </c>
      <c r="AT611" s="4">
        <f t="shared" si="3560"/>
        <v>13</v>
      </c>
      <c r="AU611" s="4">
        <f t="shared" si="3560"/>
        <v>13.25</v>
      </c>
      <c r="AV611" s="4">
        <f t="shared" si="3560"/>
        <v>13.5</v>
      </c>
      <c r="AW611" s="4">
        <f t="shared" si="3560"/>
        <v>13.75</v>
      </c>
      <c r="AX611" s="4">
        <f t="shared" si="3560"/>
        <v>14</v>
      </c>
      <c r="AY611" s="4">
        <f t="shared" si="3560"/>
        <v>14.25</v>
      </c>
      <c r="AZ611" s="4">
        <f t="shared" si="3560"/>
        <v>14.5</v>
      </c>
      <c r="BA611" s="4">
        <f t="shared" si="3560"/>
        <v>14.75</v>
      </c>
      <c r="BB611" s="4">
        <f t="shared" si="3560"/>
        <v>15</v>
      </c>
      <c r="BC611" s="4">
        <f t="shared" si="3560"/>
        <v>15.25</v>
      </c>
      <c r="BD611" s="4">
        <f t="shared" si="3560"/>
        <v>15.5</v>
      </c>
      <c r="BE611" s="4">
        <f t="shared" si="3560"/>
        <v>15.75</v>
      </c>
      <c r="BF611" s="4">
        <f t="shared" si="3560"/>
        <v>16</v>
      </c>
      <c r="BG611" s="4">
        <f t="shared" si="3560"/>
        <v>16.25</v>
      </c>
      <c r="BH611" s="4">
        <f t="shared" si="3560"/>
        <v>16.5</v>
      </c>
      <c r="BI611" s="4">
        <f t="shared" si="3560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61">C614-15</f>
        <v>-80</v>
      </c>
      <c r="E614" s="4">
        <f t="shared" si="3561"/>
        <v>-95</v>
      </c>
      <c r="F614" s="4">
        <f t="shared" si="3561"/>
        <v>-110</v>
      </c>
      <c r="G614" s="4">
        <f t="shared" si="3561"/>
        <v>-125</v>
      </c>
      <c r="H614" s="4">
        <f t="shared" si="3561"/>
        <v>-140</v>
      </c>
      <c r="I614" s="4">
        <f t="shared" si="3561"/>
        <v>-155</v>
      </c>
      <c r="J614" s="15">
        <f t="shared" si="3561"/>
        <v>-170</v>
      </c>
      <c r="K614">
        <f t="shared" si="3561"/>
        <v>-185</v>
      </c>
      <c r="L614" s="4">
        <f t="shared" si="3561"/>
        <v>-200</v>
      </c>
      <c r="M614" s="4">
        <f t="shared" si="3561"/>
        <v>-215</v>
      </c>
      <c r="N614" s="4">
        <f t="shared" si="3561"/>
        <v>-230</v>
      </c>
      <c r="O614" s="4">
        <f t="shared" si="3561"/>
        <v>-245</v>
      </c>
      <c r="P614" s="4">
        <f t="shared" si="3561"/>
        <v>-260</v>
      </c>
      <c r="Q614" s="4">
        <f t="shared" si="3561"/>
        <v>-275</v>
      </c>
      <c r="R614" s="15">
        <f t="shared" si="3561"/>
        <v>-290</v>
      </c>
      <c r="S614" s="4">
        <f t="shared" si="3561"/>
        <v>-305</v>
      </c>
      <c r="T614" s="4">
        <f t="shared" si="3561"/>
        <v>-320</v>
      </c>
      <c r="U614">
        <f t="shared" si="3561"/>
        <v>-335</v>
      </c>
      <c r="V614" s="4">
        <f t="shared" si="3561"/>
        <v>-350</v>
      </c>
      <c r="W614" s="4">
        <f t="shared" si="3561"/>
        <v>-365</v>
      </c>
      <c r="X614" s="15">
        <f t="shared" si="3561"/>
        <v>-380</v>
      </c>
      <c r="Y614" s="4">
        <f t="shared" si="3561"/>
        <v>-395</v>
      </c>
      <c r="Z614" s="4">
        <f t="shared" si="3561"/>
        <v>-410</v>
      </c>
      <c r="AA614" s="4">
        <f t="shared" si="3561"/>
        <v>-425</v>
      </c>
      <c r="AB614" s="4">
        <f t="shared" si="3561"/>
        <v>-440</v>
      </c>
      <c r="AC614" s="4">
        <f t="shared" si="3561"/>
        <v>-455</v>
      </c>
      <c r="AD614" s="15">
        <f t="shared" si="3561"/>
        <v>-470</v>
      </c>
      <c r="AE614">
        <f t="shared" si="3561"/>
        <v>-485</v>
      </c>
      <c r="AF614" s="4">
        <f t="shared" si="3561"/>
        <v>-500</v>
      </c>
      <c r="AG614" s="4">
        <f t="shared" si="3561"/>
        <v>-515</v>
      </c>
      <c r="AH614" s="4">
        <f t="shared" si="3561"/>
        <v>-530</v>
      </c>
      <c r="AI614" s="4">
        <f t="shared" si="3561"/>
        <v>-545</v>
      </c>
      <c r="AJ614" s="4">
        <f t="shared" si="3561"/>
        <v>-560</v>
      </c>
      <c r="AK614" s="4">
        <f t="shared" si="3561"/>
        <v>-575</v>
      </c>
      <c r="AL614" s="4">
        <f t="shared" si="3561"/>
        <v>-590</v>
      </c>
      <c r="AM614" s="4">
        <f t="shared" si="3561"/>
        <v>-605</v>
      </c>
      <c r="AN614" s="4">
        <f t="shared" si="3561"/>
        <v>-620</v>
      </c>
      <c r="AO614">
        <f t="shared" si="3561"/>
        <v>-635</v>
      </c>
      <c r="AP614" s="4">
        <f t="shared" si="3561"/>
        <v>-650</v>
      </c>
      <c r="AQ614" s="4">
        <f t="shared" si="3561"/>
        <v>-665</v>
      </c>
      <c r="AR614" s="4">
        <f t="shared" si="3561"/>
        <v>-680</v>
      </c>
      <c r="AS614" s="4">
        <f t="shared" si="3561"/>
        <v>-695</v>
      </c>
      <c r="AT614" s="4">
        <f t="shared" si="3561"/>
        <v>-710</v>
      </c>
      <c r="AU614" s="4">
        <f t="shared" si="3561"/>
        <v>-725</v>
      </c>
      <c r="AV614" s="4">
        <f t="shared" si="3561"/>
        <v>-740</v>
      </c>
      <c r="AW614" s="4">
        <f t="shared" si="3561"/>
        <v>-755</v>
      </c>
      <c r="AX614" s="4">
        <f t="shared" si="3561"/>
        <v>-770</v>
      </c>
      <c r="AY614">
        <f t="shared" si="3561"/>
        <v>-785</v>
      </c>
      <c r="AZ614" s="4">
        <f t="shared" si="3561"/>
        <v>-800</v>
      </c>
      <c r="BA614" s="4">
        <f t="shared" si="3561"/>
        <v>-815</v>
      </c>
      <c r="BB614" s="4">
        <f t="shared" si="3561"/>
        <v>-830</v>
      </c>
      <c r="BC614" s="4">
        <f t="shared" si="3561"/>
        <v>-845</v>
      </c>
      <c r="BD614" s="4">
        <f t="shared" si="3561"/>
        <v>-860</v>
      </c>
      <c r="BE614" s="4">
        <f t="shared" si="3561"/>
        <v>-875</v>
      </c>
      <c r="BF614" s="4">
        <f t="shared" si="3561"/>
        <v>-890</v>
      </c>
      <c r="BG614" s="4">
        <f t="shared" si="3561"/>
        <v>-905</v>
      </c>
      <c r="BH614" s="4">
        <f t="shared" si="3561"/>
        <v>-920</v>
      </c>
      <c r="BI614">
        <f t="shared" si="3561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62">K615</f>
        <v>6</v>
      </c>
      <c r="M615" s="4">
        <f t="shared" ref="M615" si="3563">L615+0.6</f>
        <v>6.6</v>
      </c>
      <c r="N615" s="4">
        <f t="shared" ref="N615:O615" si="3564">M615</f>
        <v>6.6</v>
      </c>
      <c r="O615" s="4">
        <f t="shared" si="3564"/>
        <v>6.6</v>
      </c>
      <c r="P615" s="4">
        <f t="shared" ref="P615" si="3565">O615+0.7</f>
        <v>7.3</v>
      </c>
      <c r="Q615" s="4">
        <f t="shared" ref="Q615:R615" si="3566">P615</f>
        <v>7.3</v>
      </c>
      <c r="R615" s="15">
        <f t="shared" si="3566"/>
        <v>7.3</v>
      </c>
      <c r="S615" s="4">
        <f t="shared" ref="S615" si="3567">R615+0.7</f>
        <v>8</v>
      </c>
      <c r="T615" s="4">
        <f t="shared" ref="T615:U615" si="3568">S615</f>
        <v>8</v>
      </c>
      <c r="U615">
        <f t="shared" si="3568"/>
        <v>8</v>
      </c>
      <c r="V615" s="4">
        <f t="shared" ref="V615" si="3569">U615+0.6</f>
        <v>8.6</v>
      </c>
      <c r="W615" s="4">
        <f t="shared" ref="W615:X615" si="3570">V615</f>
        <v>8.6</v>
      </c>
      <c r="X615" s="15">
        <f t="shared" si="3570"/>
        <v>8.6</v>
      </c>
      <c r="Y615" s="4">
        <f t="shared" ref="Y615" si="3571">X615+0.7</f>
        <v>9.2999999999999989</v>
      </c>
      <c r="Z615" s="4">
        <f t="shared" ref="Z615:AA615" si="3572">Y615</f>
        <v>9.2999999999999989</v>
      </c>
      <c r="AA615" s="4">
        <f t="shared" si="3572"/>
        <v>9.2999999999999989</v>
      </c>
      <c r="AB615" s="4">
        <f t="shared" ref="AB615" si="3573">AA615+0.7</f>
        <v>9.9999999999999982</v>
      </c>
      <c r="AC615" s="4">
        <f t="shared" ref="AC615:AD615" si="3574">AB615</f>
        <v>9.9999999999999982</v>
      </c>
      <c r="AD615" s="15">
        <f t="shared" si="3574"/>
        <v>9.9999999999999982</v>
      </c>
      <c r="AE615">
        <f t="shared" ref="AE615" si="3575">AD615+0.6</f>
        <v>10.599999999999998</v>
      </c>
      <c r="AF615" s="4">
        <f t="shared" ref="AF615:AG615" si="3576">AE615</f>
        <v>10.599999999999998</v>
      </c>
      <c r="AG615" s="4">
        <f t="shared" si="3576"/>
        <v>10.599999999999998</v>
      </c>
      <c r="AH615" s="4">
        <f t="shared" ref="AH615" si="3577">AG615+0.7</f>
        <v>11.299999999999997</v>
      </c>
      <c r="AI615" s="4">
        <f t="shared" ref="AI615:AJ615" si="3578">AH615</f>
        <v>11.299999999999997</v>
      </c>
      <c r="AJ615" s="4">
        <f t="shared" si="3578"/>
        <v>11.299999999999997</v>
      </c>
      <c r="AK615" s="4">
        <f t="shared" ref="AK615" si="3579">AJ615+0.7</f>
        <v>11.999999999999996</v>
      </c>
      <c r="AL615" s="4">
        <f t="shared" ref="AL615:AM615" si="3580">AK615</f>
        <v>11.999999999999996</v>
      </c>
      <c r="AM615" s="4">
        <f t="shared" si="3580"/>
        <v>11.999999999999996</v>
      </c>
      <c r="AN615" s="4">
        <f t="shared" ref="AN615" si="3581">AM615+0.6</f>
        <v>12.599999999999996</v>
      </c>
      <c r="AO615">
        <f t="shared" ref="AO615:AP615" si="3582">AN615</f>
        <v>12.599999999999996</v>
      </c>
      <c r="AP615" s="4">
        <f t="shared" si="3582"/>
        <v>12.599999999999996</v>
      </c>
      <c r="AQ615" s="4">
        <f t="shared" ref="AQ615" si="3583">AP615+0.7</f>
        <v>13.299999999999995</v>
      </c>
      <c r="AR615" s="4">
        <f t="shared" ref="AR615:AS615" si="3584">AQ615</f>
        <v>13.299999999999995</v>
      </c>
      <c r="AS615" s="4">
        <f t="shared" si="3584"/>
        <v>13.299999999999995</v>
      </c>
      <c r="AT615" s="4">
        <f t="shared" ref="AT615" si="3585">AS615+0.7</f>
        <v>13.999999999999995</v>
      </c>
      <c r="AU615" s="4">
        <f t="shared" ref="AU615:AV615" si="3586">AT615</f>
        <v>13.999999999999995</v>
      </c>
      <c r="AV615" s="4">
        <f t="shared" si="3586"/>
        <v>13.999999999999995</v>
      </c>
      <c r="AW615" s="4">
        <f t="shared" ref="AW615" si="3587">AV615+0.6</f>
        <v>14.599999999999994</v>
      </c>
      <c r="AX615" s="4">
        <f t="shared" ref="AX615:AY615" si="3588">AW615</f>
        <v>14.599999999999994</v>
      </c>
      <c r="AY615">
        <f t="shared" si="3588"/>
        <v>14.599999999999994</v>
      </c>
      <c r="AZ615" s="4">
        <f t="shared" ref="AZ615" si="3589">AY615+0.7</f>
        <v>15.299999999999994</v>
      </c>
      <c r="BA615" s="4">
        <f t="shared" ref="BA615:BB615" si="3590">AZ615</f>
        <v>15.299999999999994</v>
      </c>
      <c r="BB615" s="4">
        <f t="shared" si="3590"/>
        <v>15.299999999999994</v>
      </c>
      <c r="BC615" s="4">
        <f t="shared" ref="BC615" si="3591">BB615+0.7</f>
        <v>15.999999999999993</v>
      </c>
      <c r="BD615" s="4">
        <f t="shared" ref="BD615:BE615" si="3592">BC615</f>
        <v>15.999999999999993</v>
      </c>
      <c r="BE615" s="4">
        <f t="shared" si="3592"/>
        <v>15.999999999999993</v>
      </c>
      <c r="BF615" s="4">
        <f t="shared" ref="BF615" si="3593">BE615+0.6</f>
        <v>16.599999999999994</v>
      </c>
      <c r="BG615" s="4">
        <f t="shared" ref="BG615:BH615" si="3594">BF615</f>
        <v>16.599999999999994</v>
      </c>
      <c r="BH615" s="4">
        <f t="shared" si="3594"/>
        <v>16.599999999999994</v>
      </c>
      <c r="BI615">
        <f t="shared" ref="BI615" si="3595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596">C616+1</f>
        <v>8</v>
      </c>
      <c r="E616" s="4">
        <f t="shared" si="3596"/>
        <v>9</v>
      </c>
      <c r="F616" s="4">
        <f t="shared" si="3596"/>
        <v>10</v>
      </c>
      <c r="G616" s="4">
        <f t="shared" si="3596"/>
        <v>11</v>
      </c>
      <c r="H616" s="4">
        <f t="shared" si="3596"/>
        <v>12</v>
      </c>
      <c r="I616" s="4">
        <f t="shared" si="3596"/>
        <v>13</v>
      </c>
      <c r="J616" s="15">
        <f t="shared" si="3596"/>
        <v>14</v>
      </c>
      <c r="K616" s="4">
        <f t="shared" si="3596"/>
        <v>15</v>
      </c>
      <c r="L616" s="4">
        <f t="shared" si="3596"/>
        <v>16</v>
      </c>
      <c r="M616" s="4">
        <f t="shared" si="3596"/>
        <v>17</v>
      </c>
      <c r="N616" s="4">
        <f t="shared" si="3596"/>
        <v>18</v>
      </c>
      <c r="O616" s="4">
        <f t="shared" si="3596"/>
        <v>19</v>
      </c>
      <c r="P616" s="4">
        <f t="shared" si="3596"/>
        <v>20</v>
      </c>
      <c r="Q616" s="4">
        <f t="shared" si="3596"/>
        <v>21</v>
      </c>
      <c r="R616" s="15">
        <f t="shared" si="3596"/>
        <v>22</v>
      </c>
      <c r="S616" s="4">
        <f t="shared" si="3596"/>
        <v>23</v>
      </c>
      <c r="T616" s="4">
        <f t="shared" si="3596"/>
        <v>24</v>
      </c>
      <c r="U616" s="4">
        <f t="shared" si="3596"/>
        <v>25</v>
      </c>
      <c r="V616" s="4">
        <f t="shared" si="3596"/>
        <v>26</v>
      </c>
      <c r="W616" s="4">
        <f t="shared" si="3596"/>
        <v>27</v>
      </c>
      <c r="X616" s="15">
        <f t="shared" si="3596"/>
        <v>28</v>
      </c>
      <c r="Y616" s="4">
        <f t="shared" si="3596"/>
        <v>29</v>
      </c>
      <c r="Z616" s="4">
        <f t="shared" si="3596"/>
        <v>30</v>
      </c>
      <c r="AA616" s="4">
        <f t="shared" si="3596"/>
        <v>31</v>
      </c>
      <c r="AB616" s="4">
        <f t="shared" si="3596"/>
        <v>32</v>
      </c>
      <c r="AC616" s="4">
        <f t="shared" si="3596"/>
        <v>33</v>
      </c>
      <c r="AD616" s="15">
        <f t="shared" si="3596"/>
        <v>34</v>
      </c>
      <c r="AE616" s="4">
        <f t="shared" si="3596"/>
        <v>35</v>
      </c>
      <c r="AF616" s="4">
        <f t="shared" si="3596"/>
        <v>36</v>
      </c>
      <c r="AG616" s="4">
        <f t="shared" si="3596"/>
        <v>37</v>
      </c>
      <c r="AH616" s="4">
        <f t="shared" si="3596"/>
        <v>38</v>
      </c>
      <c r="AI616" s="4">
        <f t="shared" si="3596"/>
        <v>39</v>
      </c>
      <c r="AJ616" s="4">
        <f t="shared" si="3596"/>
        <v>40</v>
      </c>
      <c r="AK616" s="4">
        <f t="shared" si="3596"/>
        <v>41</v>
      </c>
      <c r="AL616" s="4">
        <f t="shared" si="3596"/>
        <v>42</v>
      </c>
      <c r="AM616" s="4">
        <f t="shared" si="3596"/>
        <v>43</v>
      </c>
      <c r="AN616" s="4">
        <f t="shared" si="3596"/>
        <v>44</v>
      </c>
      <c r="AO616" s="4">
        <f t="shared" si="3596"/>
        <v>45</v>
      </c>
      <c r="AP616" s="4">
        <f t="shared" si="3596"/>
        <v>46</v>
      </c>
      <c r="AQ616" s="4">
        <f t="shared" si="3596"/>
        <v>47</v>
      </c>
      <c r="AR616" s="4">
        <f t="shared" si="3596"/>
        <v>48</v>
      </c>
      <c r="AS616" s="4">
        <f t="shared" si="3596"/>
        <v>49</v>
      </c>
      <c r="AT616" s="4">
        <f t="shared" si="3596"/>
        <v>50</v>
      </c>
      <c r="AU616" s="4">
        <f t="shared" si="3596"/>
        <v>51</v>
      </c>
      <c r="AV616" s="4">
        <f t="shared" si="3596"/>
        <v>52</v>
      </c>
      <c r="AW616" s="4">
        <f t="shared" si="3596"/>
        <v>53</v>
      </c>
      <c r="AX616" s="4">
        <f t="shared" si="3596"/>
        <v>54</v>
      </c>
      <c r="AY616" s="4">
        <f t="shared" si="3596"/>
        <v>55</v>
      </c>
      <c r="AZ616" s="4">
        <f t="shared" si="3596"/>
        <v>56</v>
      </c>
      <c r="BA616" s="4">
        <f t="shared" si="3596"/>
        <v>57</v>
      </c>
      <c r="BB616" s="4">
        <f t="shared" si="3596"/>
        <v>58</v>
      </c>
      <c r="BC616" s="4">
        <f t="shared" si="3596"/>
        <v>59</v>
      </c>
      <c r="BD616" s="4">
        <f t="shared" si="3596"/>
        <v>60</v>
      </c>
      <c r="BE616" s="4">
        <f t="shared" si="3596"/>
        <v>61</v>
      </c>
      <c r="BF616" s="4">
        <f t="shared" si="3596"/>
        <v>62</v>
      </c>
      <c r="BG616" s="4">
        <f t="shared" si="3596"/>
        <v>63</v>
      </c>
      <c r="BH616" s="4">
        <f t="shared" si="3596"/>
        <v>64</v>
      </c>
      <c r="BI616" s="4">
        <f t="shared" si="3596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597">C617+0.25</f>
        <v>4.5</v>
      </c>
      <c r="E617" s="4">
        <f t="shared" si="3597"/>
        <v>4.75</v>
      </c>
      <c r="F617" s="4">
        <f t="shared" si="3597"/>
        <v>5</v>
      </c>
      <c r="G617" s="4">
        <f t="shared" si="3597"/>
        <v>5.25</v>
      </c>
      <c r="H617" s="4">
        <f t="shared" si="3597"/>
        <v>5.5</v>
      </c>
      <c r="I617" s="4">
        <f t="shared" si="3597"/>
        <v>5.75</v>
      </c>
      <c r="J617" s="15">
        <f t="shared" si="3597"/>
        <v>6</v>
      </c>
      <c r="K617" s="4">
        <f t="shared" si="3597"/>
        <v>6.25</v>
      </c>
      <c r="L617" s="4">
        <f t="shared" si="3597"/>
        <v>6.5</v>
      </c>
      <c r="M617" s="4">
        <f t="shared" si="3597"/>
        <v>6.75</v>
      </c>
      <c r="N617" s="4">
        <f t="shared" si="3597"/>
        <v>7</v>
      </c>
      <c r="O617" s="4">
        <f t="shared" si="3597"/>
        <v>7.25</v>
      </c>
      <c r="P617" s="4">
        <f t="shared" si="3597"/>
        <v>7.5</v>
      </c>
      <c r="Q617" s="4">
        <f t="shared" si="3597"/>
        <v>7.75</v>
      </c>
      <c r="R617" s="15">
        <f t="shared" si="3597"/>
        <v>8</v>
      </c>
      <c r="S617" s="4">
        <f t="shared" si="3597"/>
        <v>8.25</v>
      </c>
      <c r="T617" s="4">
        <f t="shared" si="3597"/>
        <v>8.5</v>
      </c>
      <c r="U617" s="4">
        <f t="shared" si="3597"/>
        <v>8.75</v>
      </c>
      <c r="V617" s="4">
        <f t="shared" si="3597"/>
        <v>9</v>
      </c>
      <c r="W617" s="4">
        <f t="shared" si="3597"/>
        <v>9.25</v>
      </c>
      <c r="X617" s="15">
        <f t="shared" si="3597"/>
        <v>9.5</v>
      </c>
      <c r="Y617" s="4">
        <f t="shared" si="3597"/>
        <v>9.75</v>
      </c>
      <c r="Z617" s="4">
        <f t="shared" si="3597"/>
        <v>10</v>
      </c>
      <c r="AA617" s="4">
        <f t="shared" si="3597"/>
        <v>10.25</v>
      </c>
      <c r="AB617" s="4">
        <f t="shared" si="3597"/>
        <v>10.5</v>
      </c>
      <c r="AC617" s="4">
        <f t="shared" si="3597"/>
        <v>10.75</v>
      </c>
      <c r="AD617" s="15">
        <f t="shared" si="3597"/>
        <v>11</v>
      </c>
      <c r="AE617" s="4">
        <f t="shared" si="3597"/>
        <v>11.25</v>
      </c>
      <c r="AF617" s="4">
        <f t="shared" si="3597"/>
        <v>11.5</v>
      </c>
      <c r="AG617" s="4">
        <f t="shared" si="3597"/>
        <v>11.75</v>
      </c>
      <c r="AH617" s="4">
        <f t="shared" si="3597"/>
        <v>12</v>
      </c>
      <c r="AI617" s="4">
        <f t="shared" si="3597"/>
        <v>12.25</v>
      </c>
      <c r="AJ617" s="4">
        <f t="shared" si="3597"/>
        <v>12.5</v>
      </c>
      <c r="AK617" s="4">
        <f t="shared" si="3597"/>
        <v>12.75</v>
      </c>
      <c r="AL617" s="4">
        <f t="shared" si="3597"/>
        <v>13</v>
      </c>
      <c r="AM617" s="4">
        <f t="shared" si="3597"/>
        <v>13.25</v>
      </c>
      <c r="AN617" s="4">
        <f t="shared" si="3597"/>
        <v>13.5</v>
      </c>
      <c r="AO617" s="4">
        <f t="shared" si="3597"/>
        <v>13.75</v>
      </c>
      <c r="AP617" s="4">
        <f t="shared" si="3597"/>
        <v>14</v>
      </c>
      <c r="AQ617" s="4">
        <f t="shared" si="3597"/>
        <v>14.25</v>
      </c>
      <c r="AR617" s="4">
        <f t="shared" si="3597"/>
        <v>14.5</v>
      </c>
      <c r="AS617" s="4">
        <f t="shared" si="3597"/>
        <v>14.75</v>
      </c>
      <c r="AT617" s="4">
        <f t="shared" si="3597"/>
        <v>15</v>
      </c>
      <c r="AU617" s="4">
        <f t="shared" si="3597"/>
        <v>15.25</v>
      </c>
      <c r="AV617" s="4">
        <f t="shared" si="3597"/>
        <v>15.5</v>
      </c>
      <c r="AW617" s="4">
        <f t="shared" si="3597"/>
        <v>15.75</v>
      </c>
      <c r="AX617" s="4">
        <f t="shared" si="3597"/>
        <v>16</v>
      </c>
      <c r="AY617" s="4">
        <f t="shared" si="3597"/>
        <v>16.25</v>
      </c>
      <c r="AZ617" s="4">
        <f t="shared" si="3597"/>
        <v>16.5</v>
      </c>
      <c r="BA617" s="4">
        <f t="shared" si="3597"/>
        <v>16.75</v>
      </c>
      <c r="BB617" s="4">
        <f t="shared" si="3597"/>
        <v>17</v>
      </c>
      <c r="BC617" s="4">
        <f t="shared" si="3597"/>
        <v>17.25</v>
      </c>
      <c r="BD617" s="4">
        <f t="shared" si="3597"/>
        <v>17.5</v>
      </c>
      <c r="BE617" s="4">
        <f t="shared" si="3597"/>
        <v>17.75</v>
      </c>
      <c r="BF617" s="4">
        <f t="shared" si="3597"/>
        <v>18</v>
      </c>
      <c r="BG617" s="4">
        <f t="shared" si="3597"/>
        <v>18.25</v>
      </c>
      <c r="BH617" s="4">
        <f t="shared" si="3597"/>
        <v>18.5</v>
      </c>
      <c r="BI617" s="4">
        <f t="shared" si="3597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598">C621+2</f>
        <v>7</v>
      </c>
      <c r="E621" s="4">
        <f t="shared" si="3598"/>
        <v>9</v>
      </c>
      <c r="F621" s="4">
        <f t="shared" si="3598"/>
        <v>11</v>
      </c>
      <c r="G621" s="4">
        <f t="shared" si="3598"/>
        <v>13</v>
      </c>
      <c r="H621" s="4">
        <f t="shared" si="3598"/>
        <v>15</v>
      </c>
      <c r="I621" s="4">
        <f t="shared" si="3598"/>
        <v>17</v>
      </c>
      <c r="J621" s="4">
        <f>I621+3</f>
        <v>20</v>
      </c>
      <c r="K621" s="4">
        <f t="shared" ref="K621:Q621" si="3599">J621+3</f>
        <v>23</v>
      </c>
      <c r="L621" s="4">
        <f t="shared" si="3599"/>
        <v>26</v>
      </c>
      <c r="M621" s="4">
        <f t="shared" si="3599"/>
        <v>29</v>
      </c>
      <c r="N621" s="4">
        <f t="shared" si="3599"/>
        <v>32</v>
      </c>
      <c r="O621" s="4">
        <f t="shared" si="3599"/>
        <v>35</v>
      </c>
      <c r="P621" s="4">
        <f t="shared" si="3599"/>
        <v>38</v>
      </c>
      <c r="Q621" s="4">
        <f t="shared" si="3599"/>
        <v>41</v>
      </c>
      <c r="R621" s="4">
        <f>Q621+4</f>
        <v>45</v>
      </c>
      <c r="S621" s="4">
        <f t="shared" ref="S621:W621" si="3600">R621+4</f>
        <v>49</v>
      </c>
      <c r="T621" s="4">
        <f t="shared" si="3600"/>
        <v>53</v>
      </c>
      <c r="U621" s="4">
        <f t="shared" si="3600"/>
        <v>57</v>
      </c>
      <c r="V621" s="4">
        <f t="shared" si="3600"/>
        <v>61</v>
      </c>
      <c r="W621" s="4">
        <f t="shared" si="3600"/>
        <v>65</v>
      </c>
      <c r="X621" s="4">
        <f>W621+6</f>
        <v>71</v>
      </c>
      <c r="Y621" s="4">
        <f t="shared" ref="Y621:AC621" si="3601">X621+6</f>
        <v>77</v>
      </c>
      <c r="Z621" s="4">
        <f t="shared" si="3601"/>
        <v>83</v>
      </c>
      <c r="AA621" s="4">
        <f t="shared" si="3601"/>
        <v>89</v>
      </c>
      <c r="AB621" s="4">
        <f t="shared" si="3601"/>
        <v>95</v>
      </c>
      <c r="AC621" s="4">
        <f t="shared" si="3601"/>
        <v>101</v>
      </c>
      <c r="AD621" s="4">
        <f>AC621+9</f>
        <v>110</v>
      </c>
      <c r="AE621" s="4">
        <f t="shared" ref="AE621:BI621" si="3602">AD621+9</f>
        <v>119</v>
      </c>
      <c r="AF621" s="4">
        <f t="shared" si="3602"/>
        <v>128</v>
      </c>
      <c r="AG621" s="4">
        <f t="shared" si="3602"/>
        <v>137</v>
      </c>
      <c r="AH621" s="4">
        <f t="shared" si="3602"/>
        <v>146</v>
      </c>
      <c r="AI621" s="4">
        <f t="shared" si="3602"/>
        <v>155</v>
      </c>
      <c r="AJ621" s="4">
        <f t="shared" si="3602"/>
        <v>164</v>
      </c>
      <c r="AK621" s="4">
        <f t="shared" si="3602"/>
        <v>173</v>
      </c>
      <c r="AL621" s="4">
        <f t="shared" si="3602"/>
        <v>182</v>
      </c>
      <c r="AM621" s="4">
        <f t="shared" si="3602"/>
        <v>191</v>
      </c>
      <c r="AN621" s="4">
        <f t="shared" si="3602"/>
        <v>200</v>
      </c>
      <c r="AO621" s="4">
        <f t="shared" si="3602"/>
        <v>209</v>
      </c>
      <c r="AP621" s="4">
        <f t="shared" si="3602"/>
        <v>218</v>
      </c>
      <c r="AQ621" s="4">
        <f t="shared" si="3602"/>
        <v>227</v>
      </c>
      <c r="AR621" s="4">
        <f t="shared" si="3602"/>
        <v>236</v>
      </c>
      <c r="AS621" s="4">
        <f t="shared" si="3602"/>
        <v>245</v>
      </c>
      <c r="AT621" s="4">
        <f t="shared" si="3602"/>
        <v>254</v>
      </c>
      <c r="AU621" s="4">
        <f t="shared" si="3602"/>
        <v>263</v>
      </c>
      <c r="AV621" s="4">
        <f t="shared" si="3602"/>
        <v>272</v>
      </c>
      <c r="AW621" s="4">
        <f t="shared" si="3602"/>
        <v>281</v>
      </c>
      <c r="AX621" s="4">
        <f t="shared" si="3602"/>
        <v>290</v>
      </c>
      <c r="AY621" s="4">
        <f t="shared" si="3602"/>
        <v>299</v>
      </c>
      <c r="AZ621" s="4">
        <f t="shared" si="3602"/>
        <v>308</v>
      </c>
      <c r="BA621" s="4">
        <f t="shared" si="3602"/>
        <v>317</v>
      </c>
      <c r="BB621" s="4">
        <f t="shared" si="3602"/>
        <v>326</v>
      </c>
      <c r="BC621" s="4">
        <f t="shared" si="3602"/>
        <v>335</v>
      </c>
      <c r="BD621" s="4">
        <f t="shared" si="3602"/>
        <v>344</v>
      </c>
      <c r="BE621" s="4">
        <f t="shared" si="3602"/>
        <v>353</v>
      </c>
      <c r="BF621" s="4">
        <f t="shared" si="3602"/>
        <v>362</v>
      </c>
      <c r="BG621" s="4">
        <f t="shared" si="3602"/>
        <v>371</v>
      </c>
      <c r="BH621" s="4">
        <f t="shared" si="3602"/>
        <v>380</v>
      </c>
      <c r="BI621" s="4">
        <f t="shared" si="3602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03">C622+3</f>
        <v>10</v>
      </c>
      <c r="E622" s="4">
        <f t="shared" si="3603"/>
        <v>13</v>
      </c>
      <c r="F622" s="4">
        <f t="shared" si="3603"/>
        <v>16</v>
      </c>
      <c r="G622" s="4">
        <f t="shared" si="3603"/>
        <v>19</v>
      </c>
      <c r="H622" s="4">
        <f t="shared" si="3603"/>
        <v>22</v>
      </c>
      <c r="I622" s="4">
        <f t="shared" si="3603"/>
        <v>25</v>
      </c>
      <c r="J622" s="4">
        <f>I622+5</f>
        <v>30</v>
      </c>
      <c r="K622" s="4">
        <f t="shared" ref="K622:Q622" si="3604">J622+5</f>
        <v>35</v>
      </c>
      <c r="L622" s="4">
        <f t="shared" si="3604"/>
        <v>40</v>
      </c>
      <c r="M622" s="4">
        <f t="shared" si="3604"/>
        <v>45</v>
      </c>
      <c r="N622" s="4">
        <f t="shared" si="3604"/>
        <v>50</v>
      </c>
      <c r="O622" s="4">
        <f t="shared" si="3604"/>
        <v>55</v>
      </c>
      <c r="P622" s="4">
        <f t="shared" si="3604"/>
        <v>60</v>
      </c>
      <c r="Q622" s="4">
        <f t="shared" si="3604"/>
        <v>65</v>
      </c>
      <c r="R622" s="4">
        <f>Q622+6</f>
        <v>71</v>
      </c>
      <c r="S622" s="4">
        <f t="shared" ref="S622:W622" si="3605">R622+6</f>
        <v>77</v>
      </c>
      <c r="T622" s="4">
        <f t="shared" si="3605"/>
        <v>83</v>
      </c>
      <c r="U622" s="4">
        <f t="shared" si="3605"/>
        <v>89</v>
      </c>
      <c r="V622" s="4">
        <f t="shared" si="3605"/>
        <v>95</v>
      </c>
      <c r="W622" s="4">
        <f t="shared" si="3605"/>
        <v>101</v>
      </c>
      <c r="X622" s="4">
        <f>W622+8</f>
        <v>109</v>
      </c>
      <c r="Y622" s="4">
        <f t="shared" ref="Y622:AC622" si="3606">X622+8</f>
        <v>117</v>
      </c>
      <c r="Z622" s="4">
        <f t="shared" si="3606"/>
        <v>125</v>
      </c>
      <c r="AA622" s="4">
        <f t="shared" si="3606"/>
        <v>133</v>
      </c>
      <c r="AB622" s="4">
        <f t="shared" si="3606"/>
        <v>141</v>
      </c>
      <c r="AC622" s="4">
        <f t="shared" si="3606"/>
        <v>149</v>
      </c>
      <c r="AD622" s="4">
        <f>AC622+11</f>
        <v>160</v>
      </c>
      <c r="AE622" s="4">
        <f t="shared" ref="AE622:BI622" si="3607">AD622+11</f>
        <v>171</v>
      </c>
      <c r="AF622" s="4">
        <f t="shared" si="3607"/>
        <v>182</v>
      </c>
      <c r="AG622" s="4">
        <f t="shared" si="3607"/>
        <v>193</v>
      </c>
      <c r="AH622" s="4">
        <f t="shared" si="3607"/>
        <v>204</v>
      </c>
      <c r="AI622" s="4">
        <f t="shared" si="3607"/>
        <v>215</v>
      </c>
      <c r="AJ622" s="4">
        <f t="shared" si="3607"/>
        <v>226</v>
      </c>
      <c r="AK622" s="4">
        <f t="shared" si="3607"/>
        <v>237</v>
      </c>
      <c r="AL622" s="4">
        <f t="shared" si="3607"/>
        <v>248</v>
      </c>
      <c r="AM622" s="4">
        <f t="shared" si="3607"/>
        <v>259</v>
      </c>
      <c r="AN622" s="4">
        <f t="shared" si="3607"/>
        <v>270</v>
      </c>
      <c r="AO622" s="4">
        <f t="shared" si="3607"/>
        <v>281</v>
      </c>
      <c r="AP622" s="4">
        <f t="shared" si="3607"/>
        <v>292</v>
      </c>
      <c r="AQ622" s="4">
        <f t="shared" si="3607"/>
        <v>303</v>
      </c>
      <c r="AR622" s="4">
        <f t="shared" si="3607"/>
        <v>314</v>
      </c>
      <c r="AS622" s="4">
        <f t="shared" si="3607"/>
        <v>325</v>
      </c>
      <c r="AT622" s="4">
        <f t="shared" si="3607"/>
        <v>336</v>
      </c>
      <c r="AU622" s="4">
        <f t="shared" si="3607"/>
        <v>347</v>
      </c>
      <c r="AV622" s="4">
        <f t="shared" si="3607"/>
        <v>358</v>
      </c>
      <c r="AW622" s="4">
        <f t="shared" si="3607"/>
        <v>369</v>
      </c>
      <c r="AX622" s="4">
        <f t="shared" si="3607"/>
        <v>380</v>
      </c>
      <c r="AY622" s="4">
        <f t="shared" si="3607"/>
        <v>391</v>
      </c>
      <c r="AZ622" s="4">
        <f t="shared" si="3607"/>
        <v>402</v>
      </c>
      <c r="BA622" s="4">
        <f t="shared" si="3607"/>
        <v>413</v>
      </c>
      <c r="BB622" s="4">
        <f t="shared" si="3607"/>
        <v>424</v>
      </c>
      <c r="BC622" s="4">
        <f t="shared" si="3607"/>
        <v>435</v>
      </c>
      <c r="BD622" s="4">
        <f t="shared" si="3607"/>
        <v>446</v>
      </c>
      <c r="BE622" s="4">
        <f t="shared" si="3607"/>
        <v>457</v>
      </c>
      <c r="BF622" s="4">
        <f t="shared" si="3607"/>
        <v>468</v>
      </c>
      <c r="BG622" s="4">
        <f t="shared" si="3607"/>
        <v>479</v>
      </c>
      <c r="BH622" s="4">
        <f t="shared" si="3607"/>
        <v>490</v>
      </c>
      <c r="BI622" s="4">
        <f t="shared" si="3607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08">F623+0.1</f>
        <v>4.5999999999999988</v>
      </c>
      <c r="H623" s="4">
        <f t="shared" si="3608"/>
        <v>4.6999999999999984</v>
      </c>
      <c r="I623" s="4">
        <f t="shared" ref="I623" si="3609">H623+0.2</f>
        <v>4.8999999999999986</v>
      </c>
      <c r="J623" s="4">
        <f t="shared" ref="J623:L623" si="3610">I623+0.1</f>
        <v>4.9999999999999982</v>
      </c>
      <c r="K623" s="4">
        <f t="shared" si="3610"/>
        <v>5.0999999999999979</v>
      </c>
      <c r="L623" s="4">
        <f t="shared" si="3610"/>
        <v>5.1999999999999975</v>
      </c>
      <c r="M623" s="4">
        <f t="shared" ref="M623" si="3611">L623+0.2</f>
        <v>5.3999999999999977</v>
      </c>
      <c r="N623" s="4">
        <f t="shared" ref="N623:P623" si="3612">M623+0.1</f>
        <v>5.4999999999999973</v>
      </c>
      <c r="O623" s="4">
        <f t="shared" si="3612"/>
        <v>5.599999999999997</v>
      </c>
      <c r="P623" s="4">
        <f t="shared" si="3612"/>
        <v>5.6999999999999966</v>
      </c>
      <c r="Q623" s="4">
        <f t="shared" ref="Q623" si="3613">P623+0.2</f>
        <v>5.8999999999999968</v>
      </c>
      <c r="R623" s="4">
        <f t="shared" ref="R623:T623" si="3614">Q623+0.1</f>
        <v>5.9999999999999964</v>
      </c>
      <c r="S623" s="4">
        <f t="shared" si="3614"/>
        <v>6.0999999999999961</v>
      </c>
      <c r="T623" s="4">
        <f t="shared" si="3614"/>
        <v>6.1999999999999957</v>
      </c>
      <c r="U623" s="4">
        <f t="shared" ref="U623" si="3615">T623+0.2</f>
        <v>6.3999999999999959</v>
      </c>
      <c r="V623" s="4">
        <f t="shared" ref="V623:X623" si="3616">U623+0.1</f>
        <v>6.4999999999999956</v>
      </c>
      <c r="W623" s="4">
        <f t="shared" si="3616"/>
        <v>6.5999999999999952</v>
      </c>
      <c r="X623" s="4">
        <f t="shared" si="3616"/>
        <v>6.6999999999999948</v>
      </c>
      <c r="Y623" s="4">
        <f t="shared" ref="Y623" si="3617">X623+0.2</f>
        <v>6.899999999999995</v>
      </c>
      <c r="Z623" s="4">
        <f t="shared" ref="Z623:AB623" si="3618">Y623+0.1</f>
        <v>6.9999999999999947</v>
      </c>
      <c r="AA623" s="4">
        <f t="shared" si="3618"/>
        <v>7.0999999999999943</v>
      </c>
      <c r="AB623" s="4">
        <f t="shared" si="3618"/>
        <v>7.199999999999994</v>
      </c>
      <c r="AC623" s="4">
        <f t="shared" ref="AC623" si="3619">AB623+0.2</f>
        <v>7.3999999999999941</v>
      </c>
      <c r="AD623" s="4">
        <f t="shared" ref="AD623:AF623" si="3620">AC623+0.1</f>
        <v>7.4999999999999938</v>
      </c>
      <c r="AE623" s="4">
        <f t="shared" si="3620"/>
        <v>7.5999999999999934</v>
      </c>
      <c r="AF623" s="4">
        <f t="shared" si="3620"/>
        <v>7.6999999999999931</v>
      </c>
      <c r="AG623" s="4">
        <f t="shared" ref="AG623" si="3621">AF623+0.2</f>
        <v>7.8999999999999932</v>
      </c>
      <c r="AH623" s="4">
        <f t="shared" ref="AH623:AJ623" si="3622">AG623+0.1</f>
        <v>7.9999999999999929</v>
      </c>
      <c r="AI623" s="4">
        <f t="shared" si="3622"/>
        <v>8.0999999999999925</v>
      </c>
      <c r="AJ623" s="4">
        <f t="shared" si="3622"/>
        <v>8.1999999999999922</v>
      </c>
      <c r="AK623" s="4">
        <f t="shared" ref="AK623" si="3623">AJ623+0.2</f>
        <v>8.3999999999999915</v>
      </c>
      <c r="AL623" s="4">
        <f t="shared" ref="AL623:AN623" si="3624">AK623+0.1</f>
        <v>8.4999999999999911</v>
      </c>
      <c r="AM623" s="4">
        <f t="shared" si="3624"/>
        <v>8.5999999999999908</v>
      </c>
      <c r="AN623" s="4">
        <f t="shared" si="3624"/>
        <v>8.6999999999999904</v>
      </c>
      <c r="AO623" s="4">
        <f t="shared" ref="AO623" si="3625">AN623+0.2</f>
        <v>8.8999999999999897</v>
      </c>
      <c r="AP623" s="4">
        <f t="shared" ref="AP623:AR623" si="3626">AO623+0.1</f>
        <v>8.9999999999999893</v>
      </c>
      <c r="AQ623" s="4">
        <f t="shared" si="3626"/>
        <v>9.099999999999989</v>
      </c>
      <c r="AR623" s="4">
        <f t="shared" si="3626"/>
        <v>9.1999999999999886</v>
      </c>
      <c r="AS623" s="4">
        <f t="shared" ref="AS623" si="3627">AR623+0.2</f>
        <v>9.3999999999999879</v>
      </c>
      <c r="AT623" s="4">
        <f t="shared" ref="AT623:AV623" si="3628">AS623+0.1</f>
        <v>9.4999999999999876</v>
      </c>
      <c r="AU623" s="4">
        <f t="shared" si="3628"/>
        <v>9.5999999999999872</v>
      </c>
      <c r="AV623" s="4">
        <f t="shared" si="3628"/>
        <v>9.6999999999999869</v>
      </c>
      <c r="AW623" s="4">
        <f t="shared" ref="AW623" si="3629">AV623+0.2</f>
        <v>9.8999999999999861</v>
      </c>
      <c r="AX623" s="4">
        <f t="shared" ref="AX623:AZ623" si="3630">AW623+0.1</f>
        <v>9.9999999999999858</v>
      </c>
      <c r="AY623" s="4">
        <f t="shared" si="3630"/>
        <v>10.099999999999985</v>
      </c>
      <c r="AZ623" s="4">
        <f t="shared" si="3630"/>
        <v>10.199999999999985</v>
      </c>
      <c r="BA623" s="4">
        <f t="shared" ref="BA623" si="3631">AZ623+0.2</f>
        <v>10.399999999999984</v>
      </c>
      <c r="BB623" s="4">
        <f t="shared" ref="BB623:BD623" si="3632">BA623+0.1</f>
        <v>10.499999999999984</v>
      </c>
      <c r="BC623" s="4">
        <f t="shared" si="3632"/>
        <v>10.599999999999984</v>
      </c>
      <c r="BD623" s="4">
        <f t="shared" si="3632"/>
        <v>10.699999999999983</v>
      </c>
      <c r="BE623" s="4">
        <f t="shared" ref="BE623" si="3633">BD623+0.2</f>
        <v>10.899999999999983</v>
      </c>
      <c r="BF623" s="4">
        <f t="shared" ref="BF623:BH623" si="3634">BE623+0.1</f>
        <v>10.999999999999982</v>
      </c>
      <c r="BG623" s="4">
        <f t="shared" si="3634"/>
        <v>11.099999999999982</v>
      </c>
      <c r="BH623" s="4">
        <f t="shared" si="3634"/>
        <v>11.199999999999982</v>
      </c>
      <c r="BI623" s="4">
        <f t="shared" ref="BI623" si="3635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36">C626-1</f>
        <v>-12</v>
      </c>
      <c r="E626" s="4">
        <f t="shared" si="3636"/>
        <v>-13</v>
      </c>
      <c r="F626" s="4">
        <f t="shared" si="3636"/>
        <v>-14</v>
      </c>
      <c r="G626" s="4">
        <f t="shared" si="3636"/>
        <v>-15</v>
      </c>
      <c r="H626" s="4">
        <f t="shared" si="3636"/>
        <v>-16</v>
      </c>
      <c r="I626" s="4">
        <f t="shared" si="3636"/>
        <v>-17</v>
      </c>
      <c r="J626" s="15">
        <f t="shared" si="3636"/>
        <v>-18</v>
      </c>
      <c r="K626">
        <f t="shared" si="3636"/>
        <v>-19</v>
      </c>
      <c r="L626" s="4">
        <f t="shared" si="3636"/>
        <v>-20</v>
      </c>
      <c r="M626" s="4">
        <f t="shared" si="3636"/>
        <v>-21</v>
      </c>
      <c r="N626" s="4">
        <f t="shared" si="3636"/>
        <v>-22</v>
      </c>
      <c r="O626" s="4">
        <f t="shared" si="3636"/>
        <v>-23</v>
      </c>
      <c r="P626" s="4">
        <f t="shared" si="3636"/>
        <v>-24</v>
      </c>
      <c r="Q626" s="4">
        <f t="shared" si="3636"/>
        <v>-25</v>
      </c>
      <c r="R626" s="15">
        <f t="shared" si="3636"/>
        <v>-26</v>
      </c>
      <c r="S626" s="4">
        <f t="shared" si="3636"/>
        <v>-27</v>
      </c>
      <c r="T626" s="4">
        <f t="shared" si="3636"/>
        <v>-28</v>
      </c>
      <c r="U626">
        <f t="shared" si="3636"/>
        <v>-29</v>
      </c>
      <c r="V626" s="4">
        <f t="shared" si="3636"/>
        <v>-30</v>
      </c>
      <c r="W626" s="4">
        <f t="shared" si="3636"/>
        <v>-31</v>
      </c>
      <c r="X626" s="15">
        <f t="shared" si="3636"/>
        <v>-32</v>
      </c>
      <c r="Y626" s="4">
        <f t="shared" si="3636"/>
        <v>-33</v>
      </c>
      <c r="Z626" s="4">
        <f t="shared" si="3636"/>
        <v>-34</v>
      </c>
      <c r="AA626" s="4">
        <f t="shared" si="3636"/>
        <v>-35</v>
      </c>
      <c r="AB626" s="4">
        <f t="shared" si="3636"/>
        <v>-36</v>
      </c>
      <c r="AC626" s="4">
        <f t="shared" si="3636"/>
        <v>-37</v>
      </c>
      <c r="AD626" s="15">
        <f t="shared" si="3636"/>
        <v>-38</v>
      </c>
      <c r="AE626">
        <f t="shared" si="3636"/>
        <v>-39</v>
      </c>
      <c r="AF626" s="4">
        <f t="shared" si="3636"/>
        <v>-40</v>
      </c>
      <c r="AG626" s="4">
        <f t="shared" si="3636"/>
        <v>-41</v>
      </c>
      <c r="AH626" s="4">
        <f t="shared" si="3636"/>
        <v>-42</v>
      </c>
      <c r="AI626" s="4">
        <f t="shared" si="3636"/>
        <v>-43</v>
      </c>
      <c r="AJ626" s="4">
        <f t="shared" si="3636"/>
        <v>-44</v>
      </c>
      <c r="AK626" s="4">
        <f t="shared" si="3636"/>
        <v>-45</v>
      </c>
      <c r="AL626" s="4">
        <f t="shared" si="3636"/>
        <v>-46</v>
      </c>
      <c r="AM626" s="4">
        <f t="shared" si="3636"/>
        <v>-47</v>
      </c>
      <c r="AN626" s="4">
        <f t="shared" si="3636"/>
        <v>-48</v>
      </c>
      <c r="AO626">
        <f t="shared" si="3636"/>
        <v>-49</v>
      </c>
      <c r="AP626" s="4">
        <f t="shared" si="3636"/>
        <v>-50</v>
      </c>
      <c r="AQ626" s="4">
        <f t="shared" si="3636"/>
        <v>-51</v>
      </c>
      <c r="AR626" s="4">
        <f t="shared" si="3636"/>
        <v>-52</v>
      </c>
      <c r="AS626" s="4">
        <f t="shared" si="3636"/>
        <v>-53</v>
      </c>
      <c r="AT626" s="4">
        <f t="shared" si="3636"/>
        <v>-54</v>
      </c>
      <c r="AU626" s="4">
        <f t="shared" si="3636"/>
        <v>-55</v>
      </c>
      <c r="AV626" s="4">
        <f t="shared" si="3636"/>
        <v>-56</v>
      </c>
      <c r="AW626" s="4">
        <f t="shared" si="3636"/>
        <v>-57</v>
      </c>
      <c r="AX626" s="4">
        <f t="shared" si="3636"/>
        <v>-58</v>
      </c>
      <c r="AY626">
        <f t="shared" si="3636"/>
        <v>-59</v>
      </c>
      <c r="AZ626" s="4">
        <f t="shared" si="3636"/>
        <v>-60</v>
      </c>
      <c r="BA626" s="4">
        <f t="shared" si="3636"/>
        <v>-61</v>
      </c>
      <c r="BB626" s="4">
        <f t="shared" si="3636"/>
        <v>-62</v>
      </c>
      <c r="BC626" s="4">
        <f t="shared" si="3636"/>
        <v>-63</v>
      </c>
      <c r="BD626" s="4">
        <f t="shared" si="3636"/>
        <v>-64</v>
      </c>
      <c r="BE626" s="4">
        <f t="shared" si="3636"/>
        <v>-65</v>
      </c>
      <c r="BF626" s="4">
        <f t="shared" si="3636"/>
        <v>-66</v>
      </c>
      <c r="BG626" s="4">
        <f t="shared" si="3636"/>
        <v>-67</v>
      </c>
      <c r="BH626" s="4">
        <f t="shared" si="3636"/>
        <v>-68</v>
      </c>
      <c r="BI626">
        <f t="shared" si="3636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37">C627-2</f>
        <v>-14</v>
      </c>
      <c r="E627" s="4">
        <f t="shared" si="3637"/>
        <v>-16</v>
      </c>
      <c r="F627" s="4">
        <f t="shared" si="3637"/>
        <v>-18</v>
      </c>
      <c r="G627" s="4">
        <f t="shared" si="3637"/>
        <v>-20</v>
      </c>
      <c r="H627" s="4">
        <f t="shared" si="3637"/>
        <v>-22</v>
      </c>
      <c r="I627" s="4">
        <f t="shared" si="3637"/>
        <v>-24</v>
      </c>
      <c r="J627" s="4">
        <f t="shared" si="3637"/>
        <v>-26</v>
      </c>
      <c r="K627" s="4">
        <f t="shared" si="3637"/>
        <v>-28</v>
      </c>
      <c r="L627" s="4">
        <f t="shared" si="3637"/>
        <v>-30</v>
      </c>
      <c r="M627" s="4">
        <f t="shared" si="3637"/>
        <v>-32</v>
      </c>
      <c r="N627" s="4">
        <f t="shared" si="3637"/>
        <v>-34</v>
      </c>
      <c r="O627" s="4">
        <f t="shared" si="3637"/>
        <v>-36</v>
      </c>
      <c r="P627" s="4">
        <f t="shared" si="3637"/>
        <v>-38</v>
      </c>
      <c r="Q627" s="4">
        <f t="shared" si="3637"/>
        <v>-40</v>
      </c>
      <c r="R627" s="4">
        <f t="shared" si="3637"/>
        <v>-42</v>
      </c>
      <c r="S627" s="4">
        <f t="shared" si="3637"/>
        <v>-44</v>
      </c>
      <c r="T627" s="4">
        <f t="shared" si="3637"/>
        <v>-46</v>
      </c>
      <c r="U627" s="4">
        <f t="shared" si="3637"/>
        <v>-48</v>
      </c>
      <c r="V627" s="4">
        <f t="shared" si="3637"/>
        <v>-50</v>
      </c>
      <c r="W627" s="4">
        <f t="shared" si="3637"/>
        <v>-52</v>
      </c>
      <c r="X627" s="4">
        <f t="shared" si="3637"/>
        <v>-54</v>
      </c>
      <c r="Y627" s="4">
        <f t="shared" si="3637"/>
        <v>-56</v>
      </c>
      <c r="Z627" s="4">
        <f t="shared" si="3637"/>
        <v>-58</v>
      </c>
      <c r="AA627" s="4">
        <f t="shared" si="3637"/>
        <v>-60</v>
      </c>
      <c r="AB627" s="4">
        <f>AA627</f>
        <v>-60</v>
      </c>
      <c r="AC627" s="4">
        <f t="shared" ref="AC627:BI627" si="3638">AB627</f>
        <v>-60</v>
      </c>
      <c r="AD627" s="4">
        <f t="shared" si="3638"/>
        <v>-60</v>
      </c>
      <c r="AE627" s="4">
        <f t="shared" si="3638"/>
        <v>-60</v>
      </c>
      <c r="AF627" s="4">
        <f t="shared" si="3638"/>
        <v>-60</v>
      </c>
      <c r="AG627" s="4">
        <f t="shared" si="3638"/>
        <v>-60</v>
      </c>
      <c r="AH627" s="4">
        <f t="shared" si="3638"/>
        <v>-60</v>
      </c>
      <c r="AI627" s="4">
        <f t="shared" si="3638"/>
        <v>-60</v>
      </c>
      <c r="AJ627" s="4">
        <f t="shared" si="3638"/>
        <v>-60</v>
      </c>
      <c r="AK627" s="4">
        <f t="shared" si="3638"/>
        <v>-60</v>
      </c>
      <c r="AL627" s="4">
        <f t="shared" si="3638"/>
        <v>-60</v>
      </c>
      <c r="AM627" s="4">
        <f t="shared" si="3638"/>
        <v>-60</v>
      </c>
      <c r="AN627" s="4">
        <f t="shared" si="3638"/>
        <v>-60</v>
      </c>
      <c r="AO627" s="4">
        <f t="shared" si="3638"/>
        <v>-60</v>
      </c>
      <c r="AP627" s="4">
        <f t="shared" si="3638"/>
        <v>-60</v>
      </c>
      <c r="AQ627" s="4">
        <f t="shared" si="3638"/>
        <v>-60</v>
      </c>
      <c r="AR627" s="4">
        <f t="shared" si="3638"/>
        <v>-60</v>
      </c>
      <c r="AS627" s="4">
        <f t="shared" si="3638"/>
        <v>-60</v>
      </c>
      <c r="AT627" s="4">
        <f t="shared" si="3638"/>
        <v>-60</v>
      </c>
      <c r="AU627" s="4">
        <f t="shared" si="3638"/>
        <v>-60</v>
      </c>
      <c r="AV627" s="4">
        <f t="shared" si="3638"/>
        <v>-60</v>
      </c>
      <c r="AW627" s="4">
        <f t="shared" si="3638"/>
        <v>-60</v>
      </c>
      <c r="AX627" s="4">
        <f t="shared" si="3638"/>
        <v>-60</v>
      </c>
      <c r="AY627" s="4">
        <f t="shared" si="3638"/>
        <v>-60</v>
      </c>
      <c r="AZ627" s="4">
        <f t="shared" si="3638"/>
        <v>-60</v>
      </c>
      <c r="BA627" s="4">
        <f t="shared" si="3638"/>
        <v>-60</v>
      </c>
      <c r="BB627" s="4">
        <f t="shared" si="3638"/>
        <v>-60</v>
      </c>
      <c r="BC627" s="4">
        <f t="shared" si="3638"/>
        <v>-60</v>
      </c>
      <c r="BD627" s="4">
        <f t="shared" si="3638"/>
        <v>-60</v>
      </c>
      <c r="BE627" s="4">
        <f t="shared" si="3638"/>
        <v>-60</v>
      </c>
      <c r="BF627" s="4">
        <f t="shared" si="3638"/>
        <v>-60</v>
      </c>
      <c r="BG627" s="4">
        <f t="shared" si="3638"/>
        <v>-60</v>
      </c>
      <c r="BH627" s="4">
        <f t="shared" si="3638"/>
        <v>-60</v>
      </c>
      <c r="BI627" s="4">
        <f t="shared" si="3638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39">K628</f>
        <v>6</v>
      </c>
      <c r="M628" s="4">
        <f t="shared" ref="M628" si="3640">L628+0.6</f>
        <v>6.6</v>
      </c>
      <c r="N628" s="4">
        <f t="shared" ref="N628:O628" si="3641">M628</f>
        <v>6.6</v>
      </c>
      <c r="O628" s="4">
        <f t="shared" si="3641"/>
        <v>6.6</v>
      </c>
      <c r="P628" s="4">
        <f t="shared" ref="P628" si="3642">O628+0.7</f>
        <v>7.3</v>
      </c>
      <c r="Q628" s="4">
        <f t="shared" ref="Q628:R628" si="3643">P628</f>
        <v>7.3</v>
      </c>
      <c r="R628" s="15">
        <f t="shared" si="3643"/>
        <v>7.3</v>
      </c>
      <c r="S628" s="4">
        <f t="shared" ref="S628" si="3644">R628+0.7</f>
        <v>8</v>
      </c>
      <c r="T628" s="4">
        <f t="shared" ref="T628:U628" si="3645">S628</f>
        <v>8</v>
      </c>
      <c r="U628">
        <f t="shared" si="3645"/>
        <v>8</v>
      </c>
      <c r="V628" s="4">
        <f t="shared" ref="V628" si="3646">U628+0.6</f>
        <v>8.6</v>
      </c>
      <c r="W628" s="4">
        <f t="shared" ref="W628:X628" si="3647">V628</f>
        <v>8.6</v>
      </c>
      <c r="X628" s="15">
        <f t="shared" si="3647"/>
        <v>8.6</v>
      </c>
      <c r="Y628" s="4">
        <f t="shared" ref="Y628" si="3648">X628+0.7</f>
        <v>9.2999999999999989</v>
      </c>
      <c r="Z628" s="4">
        <f t="shared" ref="Z628:AA628" si="3649">Y628</f>
        <v>9.2999999999999989</v>
      </c>
      <c r="AA628" s="4">
        <f t="shared" si="3649"/>
        <v>9.2999999999999989</v>
      </c>
      <c r="AB628" s="4">
        <f t="shared" ref="AB628" si="3650">AA628+0.7</f>
        <v>9.9999999999999982</v>
      </c>
      <c r="AC628" s="4">
        <f t="shared" ref="AC628:AD628" si="3651">AB628</f>
        <v>9.9999999999999982</v>
      </c>
      <c r="AD628" s="15">
        <f t="shared" si="3651"/>
        <v>9.9999999999999982</v>
      </c>
      <c r="AE628">
        <f t="shared" ref="AE628" si="3652">AD628+0.6</f>
        <v>10.599999999999998</v>
      </c>
      <c r="AF628" s="4">
        <f t="shared" ref="AF628:AG628" si="3653">AE628</f>
        <v>10.599999999999998</v>
      </c>
      <c r="AG628" s="4">
        <f t="shared" si="3653"/>
        <v>10.599999999999998</v>
      </c>
      <c r="AH628" s="4">
        <f t="shared" ref="AH628" si="3654">AG628+0.7</f>
        <v>11.299999999999997</v>
      </c>
      <c r="AI628" s="4">
        <f t="shared" ref="AI628:AJ628" si="3655">AH628</f>
        <v>11.299999999999997</v>
      </c>
      <c r="AJ628" s="4">
        <f t="shared" si="3655"/>
        <v>11.299999999999997</v>
      </c>
      <c r="AK628" s="4">
        <f t="shared" ref="AK628" si="3656">AJ628+0.7</f>
        <v>11.999999999999996</v>
      </c>
      <c r="AL628" s="4">
        <f t="shared" ref="AL628:AM628" si="3657">AK628</f>
        <v>11.999999999999996</v>
      </c>
      <c r="AM628" s="4">
        <f t="shared" si="3657"/>
        <v>11.999999999999996</v>
      </c>
      <c r="AN628" s="4">
        <f t="shared" ref="AN628" si="3658">AM628+0.6</f>
        <v>12.599999999999996</v>
      </c>
      <c r="AO628">
        <f t="shared" ref="AO628:AP628" si="3659">AN628</f>
        <v>12.599999999999996</v>
      </c>
      <c r="AP628" s="4">
        <f t="shared" si="3659"/>
        <v>12.599999999999996</v>
      </c>
      <c r="AQ628" s="4">
        <f t="shared" ref="AQ628" si="3660">AP628+0.7</f>
        <v>13.299999999999995</v>
      </c>
      <c r="AR628" s="4">
        <f t="shared" ref="AR628:AS628" si="3661">AQ628</f>
        <v>13.299999999999995</v>
      </c>
      <c r="AS628" s="4">
        <f t="shared" si="3661"/>
        <v>13.299999999999995</v>
      </c>
      <c r="AT628" s="4">
        <f t="shared" ref="AT628" si="3662">AS628+0.7</f>
        <v>13.999999999999995</v>
      </c>
      <c r="AU628" s="4">
        <f t="shared" ref="AU628:AV628" si="3663">AT628</f>
        <v>13.999999999999995</v>
      </c>
      <c r="AV628" s="4">
        <f t="shared" si="3663"/>
        <v>13.999999999999995</v>
      </c>
      <c r="AW628" s="4">
        <f t="shared" ref="AW628" si="3664">AV628+0.6</f>
        <v>14.599999999999994</v>
      </c>
      <c r="AX628" s="4">
        <f t="shared" ref="AX628:AY628" si="3665">AW628</f>
        <v>14.599999999999994</v>
      </c>
      <c r="AY628">
        <f t="shared" si="3665"/>
        <v>14.599999999999994</v>
      </c>
      <c r="AZ628" s="4">
        <f t="shared" ref="AZ628" si="3666">AY628+0.7</f>
        <v>15.299999999999994</v>
      </c>
      <c r="BA628" s="4">
        <f t="shared" ref="BA628:BB628" si="3667">AZ628</f>
        <v>15.299999999999994</v>
      </c>
      <c r="BB628" s="4">
        <f t="shared" si="3667"/>
        <v>15.299999999999994</v>
      </c>
      <c r="BC628" s="4">
        <f t="shared" ref="BC628" si="3668">BB628+0.7</f>
        <v>15.999999999999993</v>
      </c>
      <c r="BD628" s="4">
        <f t="shared" ref="BD628:BE628" si="3669">BC628</f>
        <v>15.999999999999993</v>
      </c>
      <c r="BE628" s="4">
        <f t="shared" si="3669"/>
        <v>15.999999999999993</v>
      </c>
      <c r="BF628" s="4">
        <f t="shared" ref="BF628" si="3670">BE628+0.6</f>
        <v>16.599999999999994</v>
      </c>
      <c r="BG628" s="4">
        <f t="shared" ref="BG628:BH628" si="3671">BF628</f>
        <v>16.599999999999994</v>
      </c>
      <c r="BH628" s="4">
        <f t="shared" si="3671"/>
        <v>16.599999999999994</v>
      </c>
      <c r="BI628">
        <f t="shared" ref="BI628" si="3672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673">C629+1.4</f>
        <v>12.8</v>
      </c>
      <c r="E629" s="4">
        <f t="shared" si="3673"/>
        <v>14.200000000000001</v>
      </c>
      <c r="F629" s="4">
        <f t="shared" si="3673"/>
        <v>15.600000000000001</v>
      </c>
      <c r="G629" s="4">
        <f t="shared" si="3673"/>
        <v>17</v>
      </c>
      <c r="H629" s="4">
        <f t="shared" si="3673"/>
        <v>18.399999999999999</v>
      </c>
      <c r="I629" s="4">
        <f t="shared" si="3673"/>
        <v>19.799999999999997</v>
      </c>
      <c r="J629" s="15">
        <f t="shared" si="3673"/>
        <v>21.199999999999996</v>
      </c>
      <c r="K629">
        <f t="shared" si="3673"/>
        <v>22.599999999999994</v>
      </c>
      <c r="L629" s="4">
        <f t="shared" si="3673"/>
        <v>23.999999999999993</v>
      </c>
      <c r="M629" s="4">
        <f t="shared" si="3673"/>
        <v>25.399999999999991</v>
      </c>
      <c r="N629" s="4">
        <f t="shared" si="3673"/>
        <v>26.79999999999999</v>
      </c>
      <c r="O629" s="4">
        <f t="shared" si="3673"/>
        <v>28.199999999999989</v>
      </c>
      <c r="P629" s="4">
        <f t="shared" si="3673"/>
        <v>29.599999999999987</v>
      </c>
      <c r="Q629" s="4">
        <f t="shared" si="3673"/>
        <v>30.999999999999986</v>
      </c>
      <c r="R629" s="15">
        <f t="shared" si="3673"/>
        <v>32.399999999999984</v>
      </c>
      <c r="S629" s="4">
        <f t="shared" si="3673"/>
        <v>33.799999999999983</v>
      </c>
      <c r="T629" s="4">
        <f t="shared" si="3673"/>
        <v>35.199999999999982</v>
      </c>
      <c r="U629">
        <f t="shared" si="3673"/>
        <v>36.59999999999998</v>
      </c>
      <c r="V629" s="4">
        <f t="shared" si="3673"/>
        <v>37.999999999999979</v>
      </c>
      <c r="W629" s="4">
        <f t="shared" si="3673"/>
        <v>39.399999999999977</v>
      </c>
      <c r="X629" s="15">
        <f t="shared" si="3673"/>
        <v>40.799999999999976</v>
      </c>
      <c r="Y629" s="4">
        <f t="shared" si="3673"/>
        <v>42.199999999999974</v>
      </c>
      <c r="Z629" s="4">
        <f t="shared" si="3673"/>
        <v>43.599999999999973</v>
      </c>
      <c r="AA629" s="4">
        <f t="shared" si="3673"/>
        <v>44.999999999999972</v>
      </c>
      <c r="AB629" s="4">
        <f t="shared" si="3673"/>
        <v>46.39999999999997</v>
      </c>
      <c r="AC629" s="4">
        <f t="shared" si="3673"/>
        <v>47.799999999999969</v>
      </c>
      <c r="AD629" s="15">
        <f t="shared" si="3673"/>
        <v>49.199999999999967</v>
      </c>
      <c r="AE629">
        <f t="shared" si="3673"/>
        <v>50.599999999999966</v>
      </c>
      <c r="AF629" s="4">
        <f t="shared" si="3673"/>
        <v>51.999999999999964</v>
      </c>
      <c r="AG629" s="4">
        <f t="shared" si="3673"/>
        <v>53.399999999999963</v>
      </c>
      <c r="AH629" s="4">
        <f t="shared" si="3673"/>
        <v>54.799999999999962</v>
      </c>
      <c r="AI629" s="4">
        <f t="shared" si="3673"/>
        <v>56.19999999999996</v>
      </c>
      <c r="AJ629" s="4">
        <f t="shared" si="3673"/>
        <v>57.599999999999959</v>
      </c>
      <c r="AK629" s="4">
        <f t="shared" si="3673"/>
        <v>58.999999999999957</v>
      </c>
      <c r="AL629" s="4">
        <f t="shared" si="3673"/>
        <v>60.399999999999956</v>
      </c>
      <c r="AM629" s="4">
        <f t="shared" si="3673"/>
        <v>61.799999999999955</v>
      </c>
      <c r="AN629" s="4">
        <f t="shared" si="3673"/>
        <v>63.199999999999953</v>
      </c>
      <c r="AO629">
        <f t="shared" si="3673"/>
        <v>64.599999999999952</v>
      </c>
      <c r="AP629" s="4">
        <f t="shared" si="3673"/>
        <v>65.999999999999957</v>
      </c>
      <c r="AQ629" s="4">
        <f t="shared" si="3673"/>
        <v>67.399999999999963</v>
      </c>
      <c r="AR629" s="4">
        <f t="shared" si="3673"/>
        <v>68.799999999999969</v>
      </c>
      <c r="AS629" s="4">
        <f t="shared" si="3673"/>
        <v>70.199999999999974</v>
      </c>
      <c r="AT629" s="4">
        <f t="shared" si="3673"/>
        <v>71.59999999999998</v>
      </c>
      <c r="AU629" s="4">
        <f t="shared" si="3673"/>
        <v>72.999999999999986</v>
      </c>
      <c r="AV629" s="4">
        <f t="shared" si="3673"/>
        <v>74.399999999999991</v>
      </c>
      <c r="AW629" s="4">
        <f t="shared" si="3673"/>
        <v>75.8</v>
      </c>
      <c r="AX629" s="4">
        <f t="shared" si="3673"/>
        <v>77.2</v>
      </c>
      <c r="AY629">
        <f t="shared" si="3673"/>
        <v>78.600000000000009</v>
      </c>
      <c r="AZ629" s="4">
        <f t="shared" si="3673"/>
        <v>80.000000000000014</v>
      </c>
      <c r="BA629" s="4">
        <f t="shared" si="3673"/>
        <v>81.40000000000002</v>
      </c>
      <c r="BB629" s="4">
        <f t="shared" si="3673"/>
        <v>82.800000000000026</v>
      </c>
      <c r="BC629" s="4">
        <f t="shared" si="3673"/>
        <v>84.200000000000031</v>
      </c>
      <c r="BD629" s="4">
        <f t="shared" si="3673"/>
        <v>85.600000000000037</v>
      </c>
      <c r="BE629" s="4">
        <f t="shared" si="3673"/>
        <v>87.000000000000043</v>
      </c>
      <c r="BF629" s="4">
        <f t="shared" si="3673"/>
        <v>88.400000000000048</v>
      </c>
      <c r="BG629" s="4">
        <f t="shared" si="3673"/>
        <v>89.800000000000054</v>
      </c>
      <c r="BH629" s="4">
        <f t="shared" si="3673"/>
        <v>91.20000000000006</v>
      </c>
      <c r="BI629">
        <f t="shared" si="3673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674">C630+0.25</f>
        <v>4.5</v>
      </c>
      <c r="E630" s="4">
        <f t="shared" si="3674"/>
        <v>4.75</v>
      </c>
      <c r="F630" s="4">
        <f t="shared" si="3674"/>
        <v>5</v>
      </c>
      <c r="G630" s="4">
        <f t="shared" si="3674"/>
        <v>5.25</v>
      </c>
      <c r="H630" s="4">
        <f t="shared" si="3674"/>
        <v>5.5</v>
      </c>
      <c r="I630" s="4">
        <f t="shared" si="3674"/>
        <v>5.75</v>
      </c>
      <c r="J630" s="15">
        <f t="shared" si="3674"/>
        <v>6</v>
      </c>
      <c r="K630" s="4">
        <f t="shared" si="3674"/>
        <v>6.25</v>
      </c>
      <c r="L630" s="4">
        <f t="shared" si="3674"/>
        <v>6.5</v>
      </c>
      <c r="M630" s="4">
        <f t="shared" si="3674"/>
        <v>6.75</v>
      </c>
      <c r="N630" s="4">
        <f t="shared" si="3674"/>
        <v>7</v>
      </c>
      <c r="O630" s="4">
        <f t="shared" si="3674"/>
        <v>7.25</v>
      </c>
      <c r="P630" s="4">
        <f t="shared" si="3674"/>
        <v>7.5</v>
      </c>
      <c r="Q630" s="4">
        <f t="shared" si="3674"/>
        <v>7.75</v>
      </c>
      <c r="R630" s="15">
        <f t="shared" si="3674"/>
        <v>8</v>
      </c>
      <c r="S630" s="4">
        <f t="shared" si="3674"/>
        <v>8.25</v>
      </c>
      <c r="T630" s="4">
        <f t="shared" si="3674"/>
        <v>8.5</v>
      </c>
      <c r="U630" s="4">
        <f t="shared" si="3674"/>
        <v>8.75</v>
      </c>
      <c r="V630" s="4">
        <f t="shared" si="3674"/>
        <v>9</v>
      </c>
      <c r="W630" s="4">
        <f t="shared" si="3674"/>
        <v>9.25</v>
      </c>
      <c r="X630" s="15">
        <f t="shared" si="3674"/>
        <v>9.5</v>
      </c>
      <c r="Y630" s="4">
        <f t="shared" si="3674"/>
        <v>9.75</v>
      </c>
      <c r="Z630" s="4">
        <f t="shared" si="3674"/>
        <v>10</v>
      </c>
      <c r="AA630" s="4">
        <f t="shared" si="3674"/>
        <v>10.25</v>
      </c>
      <c r="AB630" s="4">
        <f t="shared" si="3674"/>
        <v>10.5</v>
      </c>
      <c r="AC630" s="4">
        <f t="shared" si="3674"/>
        <v>10.75</v>
      </c>
      <c r="AD630" s="15">
        <f t="shared" si="3674"/>
        <v>11</v>
      </c>
      <c r="AE630" s="4">
        <f t="shared" si="3674"/>
        <v>11.25</v>
      </c>
      <c r="AF630" s="4">
        <f t="shared" si="3674"/>
        <v>11.5</v>
      </c>
      <c r="AG630" s="4">
        <f t="shared" si="3674"/>
        <v>11.75</v>
      </c>
      <c r="AH630" s="4">
        <f t="shared" si="3674"/>
        <v>12</v>
      </c>
      <c r="AI630" s="4">
        <f t="shared" si="3674"/>
        <v>12.25</v>
      </c>
      <c r="AJ630" s="4">
        <f t="shared" si="3674"/>
        <v>12.5</v>
      </c>
      <c r="AK630" s="4">
        <f t="shared" si="3674"/>
        <v>12.75</v>
      </c>
      <c r="AL630" s="4">
        <f t="shared" si="3674"/>
        <v>13</v>
      </c>
      <c r="AM630" s="4">
        <f t="shared" si="3674"/>
        <v>13.25</v>
      </c>
      <c r="AN630" s="4">
        <f t="shared" si="3674"/>
        <v>13.5</v>
      </c>
      <c r="AO630" s="4">
        <f t="shared" si="3674"/>
        <v>13.75</v>
      </c>
      <c r="AP630" s="4">
        <f t="shared" si="3674"/>
        <v>14</v>
      </c>
      <c r="AQ630" s="4">
        <f t="shared" si="3674"/>
        <v>14.25</v>
      </c>
      <c r="AR630" s="4">
        <f t="shared" si="3674"/>
        <v>14.5</v>
      </c>
      <c r="AS630" s="4">
        <f t="shared" si="3674"/>
        <v>14.75</v>
      </c>
      <c r="AT630" s="4">
        <f t="shared" si="3674"/>
        <v>15</v>
      </c>
      <c r="AU630" s="4">
        <f t="shared" si="3674"/>
        <v>15.25</v>
      </c>
      <c r="AV630" s="4">
        <f t="shared" si="3674"/>
        <v>15.5</v>
      </c>
      <c r="AW630" s="4">
        <f t="shared" si="3674"/>
        <v>15.75</v>
      </c>
      <c r="AX630" s="4">
        <f t="shared" si="3674"/>
        <v>16</v>
      </c>
      <c r="AY630" s="4">
        <f t="shared" si="3674"/>
        <v>16.25</v>
      </c>
      <c r="AZ630" s="4">
        <f t="shared" si="3674"/>
        <v>16.5</v>
      </c>
      <c r="BA630" s="4">
        <f t="shared" si="3674"/>
        <v>16.75</v>
      </c>
      <c r="BB630" s="4">
        <f t="shared" si="3674"/>
        <v>17</v>
      </c>
      <c r="BC630" s="4">
        <f t="shared" si="3674"/>
        <v>17.25</v>
      </c>
      <c r="BD630" s="4">
        <f t="shared" si="3674"/>
        <v>17.5</v>
      </c>
      <c r="BE630" s="4">
        <f t="shared" si="3674"/>
        <v>17.75</v>
      </c>
      <c r="BF630" s="4">
        <f t="shared" si="3674"/>
        <v>18</v>
      </c>
      <c r="BG630" s="4">
        <f t="shared" si="3674"/>
        <v>18.25</v>
      </c>
      <c r="BH630" s="4">
        <f t="shared" si="3674"/>
        <v>18.5</v>
      </c>
      <c r="BI630" s="4">
        <f t="shared" si="3674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675">C633+25</f>
        <v>250</v>
      </c>
      <c r="E633" s="4">
        <f t="shared" si="3675"/>
        <v>275</v>
      </c>
      <c r="F633" s="4">
        <f t="shared" si="3675"/>
        <v>300</v>
      </c>
      <c r="G633" s="4">
        <f t="shared" si="3675"/>
        <v>325</v>
      </c>
      <c r="H633" s="4">
        <f t="shared" si="3675"/>
        <v>350</v>
      </c>
      <c r="I633" s="4">
        <f t="shared" si="3675"/>
        <v>375</v>
      </c>
      <c r="J633" s="15">
        <f t="shared" si="3675"/>
        <v>400</v>
      </c>
      <c r="K633">
        <f t="shared" si="3675"/>
        <v>425</v>
      </c>
      <c r="L633" s="4">
        <f t="shared" si="3675"/>
        <v>450</v>
      </c>
      <c r="M633" s="4">
        <f t="shared" si="3675"/>
        <v>475</v>
      </c>
      <c r="N633" s="4">
        <f t="shared" si="3675"/>
        <v>500</v>
      </c>
      <c r="O633" s="4">
        <f t="shared" si="3675"/>
        <v>525</v>
      </c>
      <c r="P633" s="4">
        <f t="shared" si="3675"/>
        <v>550</v>
      </c>
      <c r="Q633" s="4">
        <f t="shared" si="3675"/>
        <v>575</v>
      </c>
      <c r="R633" s="15">
        <f t="shared" si="3675"/>
        <v>600</v>
      </c>
      <c r="S633" s="4">
        <f t="shared" si="3675"/>
        <v>625</v>
      </c>
      <c r="T633" s="4">
        <f t="shared" si="3675"/>
        <v>650</v>
      </c>
      <c r="U633">
        <f t="shared" si="3675"/>
        <v>675</v>
      </c>
      <c r="V633" s="4">
        <f t="shared" si="3675"/>
        <v>700</v>
      </c>
      <c r="W633" s="4">
        <f t="shared" si="3675"/>
        <v>725</v>
      </c>
      <c r="X633" s="15">
        <f t="shared" si="3675"/>
        <v>750</v>
      </c>
      <c r="Y633" s="4">
        <f t="shared" si="3675"/>
        <v>775</v>
      </c>
      <c r="Z633" s="4">
        <f t="shared" si="3675"/>
        <v>800</v>
      </c>
      <c r="AA633" s="4">
        <f t="shared" si="3675"/>
        <v>825</v>
      </c>
      <c r="AB633" s="4">
        <f t="shared" si="3675"/>
        <v>850</v>
      </c>
      <c r="AC633" s="4">
        <f t="shared" si="3675"/>
        <v>875</v>
      </c>
      <c r="AD633" s="15">
        <f t="shared" si="3675"/>
        <v>900</v>
      </c>
      <c r="AE633">
        <f t="shared" si="3675"/>
        <v>925</v>
      </c>
      <c r="AF633" s="4">
        <f t="shared" si="3675"/>
        <v>950</v>
      </c>
      <c r="AG633" s="4">
        <f t="shared" si="3675"/>
        <v>975</v>
      </c>
      <c r="AH633" s="4">
        <f t="shared" si="3675"/>
        <v>1000</v>
      </c>
      <c r="AI633" s="4">
        <f t="shared" si="3675"/>
        <v>1025</v>
      </c>
      <c r="AJ633" s="4">
        <f t="shared" si="3675"/>
        <v>1050</v>
      </c>
      <c r="AK633" s="4">
        <f t="shared" si="3675"/>
        <v>1075</v>
      </c>
      <c r="AL633" s="4">
        <f t="shared" si="3675"/>
        <v>1100</v>
      </c>
      <c r="AM633" s="4">
        <f t="shared" si="3675"/>
        <v>1125</v>
      </c>
      <c r="AN633" s="4">
        <f t="shared" si="3675"/>
        <v>1150</v>
      </c>
      <c r="AO633">
        <f t="shared" si="3675"/>
        <v>1175</v>
      </c>
      <c r="AP633" s="4">
        <f t="shared" si="3675"/>
        <v>1200</v>
      </c>
      <c r="AQ633" s="4">
        <f t="shared" si="3675"/>
        <v>1225</v>
      </c>
      <c r="AR633" s="4">
        <f t="shared" si="3675"/>
        <v>1250</v>
      </c>
      <c r="AS633" s="4">
        <f t="shared" si="3675"/>
        <v>1275</v>
      </c>
      <c r="AT633" s="4">
        <f t="shared" si="3675"/>
        <v>1300</v>
      </c>
      <c r="AU633" s="4">
        <f t="shared" si="3675"/>
        <v>1325</v>
      </c>
      <c r="AV633" s="4">
        <f t="shared" si="3675"/>
        <v>1350</v>
      </c>
      <c r="AW633" s="4">
        <f t="shared" si="3675"/>
        <v>1375</v>
      </c>
      <c r="AX633" s="4">
        <f t="shared" si="3675"/>
        <v>1400</v>
      </c>
      <c r="AY633">
        <f t="shared" si="3675"/>
        <v>1425</v>
      </c>
      <c r="AZ633" s="4">
        <f t="shared" si="3675"/>
        <v>1450</v>
      </c>
      <c r="BA633" s="4">
        <f t="shared" si="3675"/>
        <v>1475</v>
      </c>
      <c r="BB633" s="4">
        <f t="shared" si="3675"/>
        <v>1500</v>
      </c>
      <c r="BC633" s="4">
        <f t="shared" si="3675"/>
        <v>1525</v>
      </c>
      <c r="BD633" s="4">
        <f t="shared" si="3675"/>
        <v>1550</v>
      </c>
      <c r="BE633" s="4">
        <f t="shared" si="3675"/>
        <v>1575</v>
      </c>
      <c r="BF633" s="4">
        <f t="shared" si="3675"/>
        <v>1600</v>
      </c>
      <c r="BG633" s="4">
        <f t="shared" si="3675"/>
        <v>1625</v>
      </c>
      <c r="BH633" s="4">
        <f t="shared" si="3675"/>
        <v>1650</v>
      </c>
      <c r="BI633">
        <f t="shared" si="3675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676">C634+1.2</f>
        <v>8.4</v>
      </c>
      <c r="E634" s="4">
        <f t="shared" si="3676"/>
        <v>9.6</v>
      </c>
      <c r="F634" s="4">
        <f t="shared" si="3676"/>
        <v>10.799999999999999</v>
      </c>
      <c r="G634" s="4">
        <f t="shared" si="3676"/>
        <v>11.999999999999998</v>
      </c>
      <c r="H634" s="4">
        <f t="shared" si="3676"/>
        <v>13.199999999999998</v>
      </c>
      <c r="I634" s="4">
        <f t="shared" si="3676"/>
        <v>14.399999999999997</v>
      </c>
      <c r="J634" s="15">
        <f t="shared" si="3676"/>
        <v>15.599999999999996</v>
      </c>
      <c r="K634">
        <f t="shared" si="3676"/>
        <v>16.799999999999997</v>
      </c>
      <c r="L634" s="4">
        <f t="shared" si="3676"/>
        <v>17.999999999999996</v>
      </c>
      <c r="M634" s="4">
        <f t="shared" si="3676"/>
        <v>19.199999999999996</v>
      </c>
      <c r="N634" s="4">
        <f t="shared" si="3676"/>
        <v>20.399999999999995</v>
      </c>
      <c r="O634" s="4">
        <f t="shared" si="3676"/>
        <v>21.599999999999994</v>
      </c>
      <c r="P634" s="4">
        <f t="shared" si="3676"/>
        <v>22.799999999999994</v>
      </c>
      <c r="Q634" s="4">
        <f t="shared" si="3676"/>
        <v>23.999999999999993</v>
      </c>
      <c r="R634" s="15">
        <f t="shared" si="3676"/>
        <v>25.199999999999992</v>
      </c>
      <c r="S634" s="4">
        <f t="shared" si="3676"/>
        <v>26.399999999999991</v>
      </c>
      <c r="T634" s="4">
        <f t="shared" si="3676"/>
        <v>27.599999999999991</v>
      </c>
      <c r="U634">
        <f t="shared" si="3676"/>
        <v>28.79999999999999</v>
      </c>
      <c r="V634" s="4">
        <f t="shared" si="3676"/>
        <v>29.999999999999989</v>
      </c>
      <c r="W634" s="4">
        <f t="shared" si="3676"/>
        <v>31.199999999999989</v>
      </c>
      <c r="X634" s="15">
        <f t="shared" si="3676"/>
        <v>32.399999999999991</v>
      </c>
      <c r="Y634" s="4">
        <f t="shared" si="3676"/>
        <v>33.599999999999994</v>
      </c>
      <c r="Z634" s="4">
        <f t="shared" si="3676"/>
        <v>34.799999999999997</v>
      </c>
      <c r="AA634" s="4">
        <f t="shared" si="3676"/>
        <v>36</v>
      </c>
      <c r="AB634" s="4">
        <f t="shared" si="3676"/>
        <v>37.200000000000003</v>
      </c>
      <c r="AC634" s="4">
        <f t="shared" si="3676"/>
        <v>38.400000000000006</v>
      </c>
      <c r="AD634" s="15">
        <f t="shared" si="3676"/>
        <v>39.600000000000009</v>
      </c>
      <c r="AE634">
        <f t="shared" si="3676"/>
        <v>40.800000000000011</v>
      </c>
      <c r="AF634" s="4">
        <f t="shared" si="3676"/>
        <v>42.000000000000014</v>
      </c>
      <c r="AG634" s="4">
        <f t="shared" si="3676"/>
        <v>43.200000000000017</v>
      </c>
      <c r="AH634" s="4">
        <f t="shared" si="3676"/>
        <v>44.40000000000002</v>
      </c>
      <c r="AI634" s="4">
        <f t="shared" si="3676"/>
        <v>45.600000000000023</v>
      </c>
      <c r="AJ634" s="4">
        <f t="shared" si="3676"/>
        <v>46.800000000000026</v>
      </c>
      <c r="AK634" s="4">
        <f t="shared" si="3676"/>
        <v>48.000000000000028</v>
      </c>
      <c r="AL634" s="4">
        <f t="shared" si="3676"/>
        <v>49.200000000000031</v>
      </c>
      <c r="AM634" s="4">
        <f t="shared" si="3676"/>
        <v>50.400000000000034</v>
      </c>
      <c r="AN634" s="4">
        <f t="shared" si="3676"/>
        <v>51.600000000000037</v>
      </c>
      <c r="AO634">
        <f t="shared" si="3676"/>
        <v>52.80000000000004</v>
      </c>
      <c r="AP634" s="4">
        <f t="shared" si="3676"/>
        <v>54.000000000000043</v>
      </c>
      <c r="AQ634" s="4">
        <f t="shared" si="3676"/>
        <v>55.200000000000045</v>
      </c>
      <c r="AR634" s="4">
        <f t="shared" si="3676"/>
        <v>56.400000000000048</v>
      </c>
      <c r="AS634" s="4">
        <f t="shared" si="3676"/>
        <v>57.600000000000051</v>
      </c>
      <c r="AT634" s="4">
        <f t="shared" si="3676"/>
        <v>58.800000000000054</v>
      </c>
      <c r="AU634" s="4">
        <f t="shared" si="3676"/>
        <v>60.000000000000057</v>
      </c>
      <c r="AV634" s="4">
        <f t="shared" si="3676"/>
        <v>61.20000000000006</v>
      </c>
      <c r="AW634" s="4">
        <f t="shared" si="3676"/>
        <v>62.400000000000063</v>
      </c>
      <c r="AX634" s="4">
        <f t="shared" si="3676"/>
        <v>63.600000000000065</v>
      </c>
      <c r="AY634">
        <f t="shared" si="3676"/>
        <v>64.800000000000068</v>
      </c>
      <c r="AZ634" s="4">
        <f t="shared" si="3676"/>
        <v>66.000000000000071</v>
      </c>
      <c r="BA634" s="4">
        <f t="shared" si="3676"/>
        <v>67.200000000000074</v>
      </c>
      <c r="BB634" s="4">
        <f t="shared" si="3676"/>
        <v>68.400000000000077</v>
      </c>
      <c r="BC634" s="4">
        <f t="shared" si="3676"/>
        <v>69.60000000000008</v>
      </c>
      <c r="BD634" s="4">
        <f t="shared" si="3676"/>
        <v>70.800000000000082</v>
      </c>
      <c r="BE634" s="4">
        <f t="shared" si="3676"/>
        <v>72.000000000000085</v>
      </c>
      <c r="BF634" s="4">
        <f t="shared" si="3676"/>
        <v>73.200000000000088</v>
      </c>
      <c r="BG634" s="4">
        <f t="shared" si="3676"/>
        <v>74.400000000000091</v>
      </c>
      <c r="BH634" s="4">
        <f t="shared" si="3676"/>
        <v>75.600000000000094</v>
      </c>
      <c r="BI634">
        <f t="shared" si="3676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677">K635</f>
        <v>6</v>
      </c>
      <c r="M635" s="4">
        <f t="shared" ref="M635" si="3678">L635+0.6</f>
        <v>6.6</v>
      </c>
      <c r="N635" s="4">
        <f t="shared" ref="N635:O635" si="3679">M635</f>
        <v>6.6</v>
      </c>
      <c r="O635" s="4">
        <f t="shared" si="3679"/>
        <v>6.6</v>
      </c>
      <c r="P635" s="4">
        <f t="shared" ref="P635" si="3680">O635+0.7</f>
        <v>7.3</v>
      </c>
      <c r="Q635" s="4">
        <f t="shared" ref="Q635:R635" si="3681">P635</f>
        <v>7.3</v>
      </c>
      <c r="R635" s="15">
        <f t="shared" si="3681"/>
        <v>7.3</v>
      </c>
      <c r="S635" s="4">
        <f t="shared" ref="S635" si="3682">R635+0.7</f>
        <v>8</v>
      </c>
      <c r="T635" s="4">
        <f t="shared" ref="T635:U635" si="3683">S635</f>
        <v>8</v>
      </c>
      <c r="U635">
        <f t="shared" si="3683"/>
        <v>8</v>
      </c>
      <c r="V635" s="4">
        <f t="shared" ref="V635" si="3684">U635+0.6</f>
        <v>8.6</v>
      </c>
      <c r="W635" s="4">
        <f t="shared" ref="W635:X635" si="3685">V635</f>
        <v>8.6</v>
      </c>
      <c r="X635" s="15">
        <f t="shared" si="3685"/>
        <v>8.6</v>
      </c>
      <c r="Y635" s="4">
        <f t="shared" ref="Y635" si="3686">X635+0.7</f>
        <v>9.2999999999999989</v>
      </c>
      <c r="Z635" s="4">
        <f t="shared" ref="Z635:AA635" si="3687">Y635</f>
        <v>9.2999999999999989</v>
      </c>
      <c r="AA635" s="4">
        <f t="shared" si="3687"/>
        <v>9.2999999999999989</v>
      </c>
      <c r="AB635" s="4">
        <f t="shared" ref="AB635" si="3688">AA635+0.7</f>
        <v>9.9999999999999982</v>
      </c>
      <c r="AC635" s="4">
        <f t="shared" ref="AC635:AD635" si="3689">AB635</f>
        <v>9.9999999999999982</v>
      </c>
      <c r="AD635" s="15">
        <f t="shared" si="3689"/>
        <v>9.9999999999999982</v>
      </c>
      <c r="AE635">
        <f t="shared" ref="AE635" si="3690">AD635+0.6</f>
        <v>10.599999999999998</v>
      </c>
      <c r="AF635" s="4">
        <f t="shared" ref="AF635:AG635" si="3691">AE635</f>
        <v>10.599999999999998</v>
      </c>
      <c r="AG635" s="4">
        <f t="shared" si="3691"/>
        <v>10.599999999999998</v>
      </c>
      <c r="AH635" s="4">
        <f t="shared" ref="AH635" si="3692">AG635+0.7</f>
        <v>11.299999999999997</v>
      </c>
      <c r="AI635" s="4">
        <f t="shared" ref="AI635:AJ635" si="3693">AH635</f>
        <v>11.299999999999997</v>
      </c>
      <c r="AJ635" s="4">
        <f t="shared" si="3693"/>
        <v>11.299999999999997</v>
      </c>
      <c r="AK635" s="4">
        <f t="shared" ref="AK635" si="3694">AJ635+0.7</f>
        <v>11.999999999999996</v>
      </c>
      <c r="AL635" s="4">
        <f t="shared" ref="AL635:AM635" si="3695">AK635</f>
        <v>11.999999999999996</v>
      </c>
      <c r="AM635" s="4">
        <f t="shared" si="3695"/>
        <v>11.999999999999996</v>
      </c>
      <c r="AN635" s="4">
        <f t="shared" ref="AN635" si="3696">AM635+0.6</f>
        <v>12.599999999999996</v>
      </c>
      <c r="AO635">
        <f t="shared" ref="AO635:AP635" si="3697">AN635</f>
        <v>12.599999999999996</v>
      </c>
      <c r="AP635" s="4">
        <f t="shared" si="3697"/>
        <v>12.599999999999996</v>
      </c>
      <c r="AQ635" s="4">
        <f t="shared" ref="AQ635" si="3698">AP635+0.7</f>
        <v>13.299999999999995</v>
      </c>
      <c r="AR635" s="4">
        <f t="shared" ref="AR635:AS635" si="3699">AQ635</f>
        <v>13.299999999999995</v>
      </c>
      <c r="AS635" s="4">
        <f t="shared" si="3699"/>
        <v>13.299999999999995</v>
      </c>
      <c r="AT635" s="4">
        <f t="shared" ref="AT635" si="3700">AS635+0.7</f>
        <v>13.999999999999995</v>
      </c>
      <c r="AU635" s="4">
        <f t="shared" ref="AU635:AV635" si="3701">AT635</f>
        <v>13.999999999999995</v>
      </c>
      <c r="AV635" s="4">
        <f t="shared" si="3701"/>
        <v>13.999999999999995</v>
      </c>
      <c r="AW635" s="4">
        <f t="shared" ref="AW635" si="3702">AV635+0.6</f>
        <v>14.599999999999994</v>
      </c>
      <c r="AX635" s="4">
        <f t="shared" ref="AX635:AY635" si="3703">AW635</f>
        <v>14.599999999999994</v>
      </c>
      <c r="AY635">
        <f t="shared" si="3703"/>
        <v>14.599999999999994</v>
      </c>
      <c r="AZ635" s="4">
        <f t="shared" ref="AZ635" si="3704">AY635+0.7</f>
        <v>15.299999999999994</v>
      </c>
      <c r="BA635" s="4">
        <f t="shared" ref="BA635:BB635" si="3705">AZ635</f>
        <v>15.299999999999994</v>
      </c>
      <c r="BB635" s="4">
        <f t="shared" si="3705"/>
        <v>15.299999999999994</v>
      </c>
      <c r="BC635" s="4">
        <f t="shared" ref="BC635" si="3706">BB635+0.7</f>
        <v>15.999999999999993</v>
      </c>
      <c r="BD635" s="4">
        <f t="shared" ref="BD635:BE635" si="3707">BC635</f>
        <v>15.999999999999993</v>
      </c>
      <c r="BE635" s="4">
        <f t="shared" si="3707"/>
        <v>15.999999999999993</v>
      </c>
      <c r="BF635" s="4">
        <f t="shared" ref="BF635" si="3708">BE635+0.6</f>
        <v>16.599999999999994</v>
      </c>
      <c r="BG635" s="4">
        <f t="shared" ref="BG635:BH635" si="3709">BF635</f>
        <v>16.599999999999994</v>
      </c>
      <c r="BH635" s="4">
        <f t="shared" si="3709"/>
        <v>16.599999999999994</v>
      </c>
      <c r="BI635">
        <f t="shared" ref="BI635" si="3710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11">C636+0.25</f>
        <v>4.5</v>
      </c>
      <c r="E636" s="4">
        <f t="shared" si="3711"/>
        <v>4.75</v>
      </c>
      <c r="F636" s="4">
        <f t="shared" si="3711"/>
        <v>5</v>
      </c>
      <c r="G636" s="4">
        <f t="shared" si="3711"/>
        <v>5.25</v>
      </c>
      <c r="H636" s="4">
        <f t="shared" si="3711"/>
        <v>5.5</v>
      </c>
      <c r="I636" s="4">
        <f t="shared" si="3711"/>
        <v>5.75</v>
      </c>
      <c r="J636" s="15">
        <f t="shared" si="3711"/>
        <v>6</v>
      </c>
      <c r="K636" s="4">
        <f t="shared" si="3711"/>
        <v>6.25</v>
      </c>
      <c r="L636" s="4">
        <f t="shared" si="3711"/>
        <v>6.5</v>
      </c>
      <c r="M636" s="4">
        <f t="shared" si="3711"/>
        <v>6.75</v>
      </c>
      <c r="N636" s="4">
        <f t="shared" si="3711"/>
        <v>7</v>
      </c>
      <c r="O636" s="4">
        <f t="shared" si="3711"/>
        <v>7.25</v>
      </c>
      <c r="P636" s="4">
        <f t="shared" si="3711"/>
        <v>7.5</v>
      </c>
      <c r="Q636" s="4">
        <f t="shared" si="3711"/>
        <v>7.75</v>
      </c>
      <c r="R636" s="15">
        <f t="shared" si="3711"/>
        <v>8</v>
      </c>
      <c r="S636" s="4">
        <f t="shared" si="3711"/>
        <v>8.25</v>
      </c>
      <c r="T636" s="4">
        <f t="shared" si="3711"/>
        <v>8.5</v>
      </c>
      <c r="U636" s="4">
        <f t="shared" si="3711"/>
        <v>8.75</v>
      </c>
      <c r="V636" s="4">
        <f t="shared" si="3711"/>
        <v>9</v>
      </c>
      <c r="W636" s="4">
        <f t="shared" si="3711"/>
        <v>9.25</v>
      </c>
      <c r="X636" s="15">
        <f t="shared" si="3711"/>
        <v>9.5</v>
      </c>
      <c r="Y636" s="4">
        <f t="shared" si="3711"/>
        <v>9.75</v>
      </c>
      <c r="Z636" s="4">
        <f t="shared" si="3711"/>
        <v>10</v>
      </c>
      <c r="AA636" s="4">
        <f t="shared" si="3711"/>
        <v>10.25</v>
      </c>
      <c r="AB636" s="4">
        <f t="shared" si="3711"/>
        <v>10.5</v>
      </c>
      <c r="AC636" s="4">
        <f t="shared" si="3711"/>
        <v>10.75</v>
      </c>
      <c r="AD636" s="15">
        <f t="shared" si="3711"/>
        <v>11</v>
      </c>
      <c r="AE636" s="4">
        <f t="shared" si="3711"/>
        <v>11.25</v>
      </c>
      <c r="AF636" s="4">
        <f t="shared" si="3711"/>
        <v>11.5</v>
      </c>
      <c r="AG636" s="4">
        <f t="shared" si="3711"/>
        <v>11.75</v>
      </c>
      <c r="AH636" s="4">
        <f t="shared" si="3711"/>
        <v>12</v>
      </c>
      <c r="AI636" s="4">
        <f t="shared" si="3711"/>
        <v>12.25</v>
      </c>
      <c r="AJ636" s="4">
        <f t="shared" si="3711"/>
        <v>12.5</v>
      </c>
      <c r="AK636" s="4">
        <f t="shared" si="3711"/>
        <v>12.75</v>
      </c>
      <c r="AL636" s="4">
        <f t="shared" si="3711"/>
        <v>13</v>
      </c>
      <c r="AM636" s="4">
        <f t="shared" si="3711"/>
        <v>13.25</v>
      </c>
      <c r="AN636" s="4">
        <f t="shared" si="3711"/>
        <v>13.5</v>
      </c>
      <c r="AO636" s="4">
        <f t="shared" si="3711"/>
        <v>13.75</v>
      </c>
      <c r="AP636" s="4">
        <f t="shared" si="3711"/>
        <v>14</v>
      </c>
      <c r="AQ636" s="4">
        <f t="shared" si="3711"/>
        <v>14.25</v>
      </c>
      <c r="AR636" s="4">
        <f t="shared" si="3711"/>
        <v>14.5</v>
      </c>
      <c r="AS636" s="4">
        <f t="shared" si="3711"/>
        <v>14.75</v>
      </c>
      <c r="AT636" s="4">
        <f t="shared" si="3711"/>
        <v>15</v>
      </c>
      <c r="AU636" s="4">
        <f t="shared" si="3711"/>
        <v>15.25</v>
      </c>
      <c r="AV636" s="4">
        <f t="shared" si="3711"/>
        <v>15.5</v>
      </c>
      <c r="AW636" s="4">
        <f t="shared" si="3711"/>
        <v>15.75</v>
      </c>
      <c r="AX636" s="4">
        <f t="shared" si="3711"/>
        <v>16</v>
      </c>
      <c r="AY636" s="4">
        <f t="shared" si="3711"/>
        <v>16.25</v>
      </c>
      <c r="AZ636" s="4">
        <f t="shared" si="3711"/>
        <v>16.5</v>
      </c>
      <c r="BA636" s="4">
        <f t="shared" si="3711"/>
        <v>16.75</v>
      </c>
      <c r="BB636" s="4">
        <f t="shared" si="3711"/>
        <v>17</v>
      </c>
      <c r="BC636" s="4">
        <f t="shared" si="3711"/>
        <v>17.25</v>
      </c>
      <c r="BD636" s="4">
        <f t="shared" si="3711"/>
        <v>17.5</v>
      </c>
      <c r="BE636" s="4">
        <f t="shared" si="3711"/>
        <v>17.75</v>
      </c>
      <c r="BF636" s="4">
        <f t="shared" si="3711"/>
        <v>18</v>
      </c>
      <c r="BG636" s="4">
        <f t="shared" si="3711"/>
        <v>18.25</v>
      </c>
      <c r="BH636" s="4">
        <f t="shared" si="3711"/>
        <v>18.5</v>
      </c>
      <c r="BI636" s="4">
        <f t="shared" si="3711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12">C640+0.25</f>
        <v>4.5</v>
      </c>
      <c r="E640" s="4">
        <f t="shared" si="3712"/>
        <v>4.75</v>
      </c>
      <c r="F640" s="4">
        <f t="shared" si="3712"/>
        <v>5</v>
      </c>
      <c r="G640" s="4">
        <f t="shared" si="3712"/>
        <v>5.25</v>
      </c>
      <c r="H640" s="4">
        <f t="shared" si="3712"/>
        <v>5.5</v>
      </c>
      <c r="I640" s="4">
        <f t="shared" si="3712"/>
        <v>5.75</v>
      </c>
      <c r="J640" s="15">
        <f t="shared" si="3712"/>
        <v>6</v>
      </c>
      <c r="K640" s="4">
        <f t="shared" si="3712"/>
        <v>6.25</v>
      </c>
      <c r="L640" s="4">
        <f t="shared" si="3712"/>
        <v>6.5</v>
      </c>
      <c r="M640" s="4">
        <f t="shared" si="3712"/>
        <v>6.75</v>
      </c>
      <c r="N640" s="4">
        <f t="shared" si="3712"/>
        <v>7</v>
      </c>
      <c r="O640" s="4">
        <f t="shared" si="3712"/>
        <v>7.25</v>
      </c>
      <c r="P640" s="4">
        <f t="shared" si="3712"/>
        <v>7.5</v>
      </c>
      <c r="Q640" s="4">
        <f t="shared" si="3712"/>
        <v>7.75</v>
      </c>
      <c r="R640" s="15">
        <f t="shared" si="3712"/>
        <v>8</v>
      </c>
      <c r="S640" s="4">
        <f t="shared" si="3712"/>
        <v>8.25</v>
      </c>
      <c r="T640" s="4">
        <f t="shared" si="3712"/>
        <v>8.5</v>
      </c>
      <c r="U640" s="4">
        <f t="shared" si="3712"/>
        <v>8.75</v>
      </c>
      <c r="V640" s="4">
        <f t="shared" si="3712"/>
        <v>9</v>
      </c>
      <c r="W640" s="4">
        <f t="shared" si="3712"/>
        <v>9.25</v>
      </c>
      <c r="X640" s="15">
        <f t="shared" si="3712"/>
        <v>9.5</v>
      </c>
      <c r="Y640" s="4">
        <f t="shared" si="3712"/>
        <v>9.75</v>
      </c>
      <c r="Z640" s="4">
        <f t="shared" si="3712"/>
        <v>10</v>
      </c>
      <c r="AA640" s="4">
        <f t="shared" si="3712"/>
        <v>10.25</v>
      </c>
      <c r="AB640" s="4">
        <f t="shared" si="3712"/>
        <v>10.5</v>
      </c>
      <c r="AC640" s="4">
        <f t="shared" si="3712"/>
        <v>10.75</v>
      </c>
      <c r="AD640" s="15">
        <f t="shared" si="3712"/>
        <v>11</v>
      </c>
      <c r="AE640" s="4">
        <f t="shared" si="3712"/>
        <v>11.25</v>
      </c>
      <c r="AF640" s="4">
        <f t="shared" si="3712"/>
        <v>11.5</v>
      </c>
      <c r="AG640" s="4">
        <f t="shared" si="3712"/>
        <v>11.75</v>
      </c>
      <c r="AH640" s="4">
        <f t="shared" si="3712"/>
        <v>12</v>
      </c>
      <c r="AI640" s="4">
        <f t="shared" si="3712"/>
        <v>12.25</v>
      </c>
      <c r="AJ640" s="4">
        <f t="shared" si="3712"/>
        <v>12.5</v>
      </c>
      <c r="AK640" s="4">
        <f t="shared" si="3712"/>
        <v>12.75</v>
      </c>
      <c r="AL640" s="4">
        <f t="shared" si="3712"/>
        <v>13</v>
      </c>
      <c r="AM640" s="4">
        <f t="shared" si="3712"/>
        <v>13.25</v>
      </c>
      <c r="AN640" s="4">
        <f t="shared" si="3712"/>
        <v>13.5</v>
      </c>
      <c r="AO640" s="4">
        <f t="shared" si="3712"/>
        <v>13.75</v>
      </c>
      <c r="AP640" s="4">
        <f t="shared" si="3712"/>
        <v>14</v>
      </c>
      <c r="AQ640" s="4">
        <f t="shared" si="3712"/>
        <v>14.25</v>
      </c>
      <c r="AR640" s="4">
        <f t="shared" si="3712"/>
        <v>14.5</v>
      </c>
      <c r="AS640" s="4">
        <f t="shared" si="3712"/>
        <v>14.75</v>
      </c>
      <c r="AT640" s="4">
        <f t="shared" si="3712"/>
        <v>15</v>
      </c>
      <c r="AU640" s="4">
        <f t="shared" si="3712"/>
        <v>15.25</v>
      </c>
      <c r="AV640" s="4">
        <f t="shared" si="3712"/>
        <v>15.5</v>
      </c>
      <c r="AW640" s="4">
        <f t="shared" si="3712"/>
        <v>15.75</v>
      </c>
      <c r="AX640" s="4">
        <f t="shared" si="3712"/>
        <v>16</v>
      </c>
      <c r="AY640" s="4">
        <f t="shared" si="3712"/>
        <v>16.25</v>
      </c>
      <c r="AZ640" s="4">
        <f t="shared" si="3712"/>
        <v>16.5</v>
      </c>
      <c r="BA640" s="4">
        <f t="shared" si="3712"/>
        <v>16.75</v>
      </c>
      <c r="BB640" s="4">
        <f t="shared" si="3712"/>
        <v>17</v>
      </c>
      <c r="BC640" s="4">
        <f t="shared" si="3712"/>
        <v>17.25</v>
      </c>
      <c r="BD640" s="4">
        <f t="shared" si="3712"/>
        <v>17.5</v>
      </c>
      <c r="BE640" s="4">
        <f t="shared" si="3712"/>
        <v>17.75</v>
      </c>
      <c r="BF640" s="4">
        <f t="shared" si="3712"/>
        <v>18</v>
      </c>
      <c r="BG640" s="4">
        <f t="shared" si="3712"/>
        <v>18.25</v>
      </c>
      <c r="BH640" s="4">
        <f t="shared" si="3712"/>
        <v>18.5</v>
      </c>
      <c r="BI640" s="4">
        <f t="shared" si="3712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13">K644</f>
        <v>6</v>
      </c>
      <c r="M644" s="4">
        <f t="shared" ref="M644" si="3714">L644+0.6</f>
        <v>6.6</v>
      </c>
      <c r="N644" s="4">
        <f t="shared" ref="N644:O645" si="3715">M644</f>
        <v>6.6</v>
      </c>
      <c r="O644" s="4">
        <f t="shared" si="3715"/>
        <v>6.6</v>
      </c>
      <c r="P644" s="4">
        <f t="shared" ref="P644" si="3716">O644+0.7</f>
        <v>7.3</v>
      </c>
      <c r="Q644" s="4">
        <f t="shared" ref="Q644:R645" si="3717">P644</f>
        <v>7.3</v>
      </c>
      <c r="R644" s="15">
        <f t="shared" si="3717"/>
        <v>7.3</v>
      </c>
      <c r="S644" s="4">
        <f t="shared" ref="S644" si="3718">R644+0.7</f>
        <v>8</v>
      </c>
      <c r="T644" s="4">
        <f t="shared" ref="T644:U645" si="3719">S644</f>
        <v>8</v>
      </c>
      <c r="U644">
        <f t="shared" si="3719"/>
        <v>8</v>
      </c>
      <c r="V644" s="4">
        <f t="shared" ref="V644" si="3720">U644+0.6</f>
        <v>8.6</v>
      </c>
      <c r="W644" s="4">
        <f t="shared" ref="W644:X645" si="3721">V644</f>
        <v>8.6</v>
      </c>
      <c r="X644" s="15">
        <f t="shared" si="3721"/>
        <v>8.6</v>
      </c>
      <c r="Y644" s="4">
        <f t="shared" ref="Y644" si="3722">X644+0.7</f>
        <v>9.2999999999999989</v>
      </c>
      <c r="Z644" s="4">
        <f t="shared" ref="Z644:AA645" si="3723">Y644</f>
        <v>9.2999999999999989</v>
      </c>
      <c r="AA644" s="4">
        <f t="shared" si="3723"/>
        <v>9.2999999999999989</v>
      </c>
      <c r="AB644" s="4">
        <f t="shared" ref="AB644" si="3724">AA644+0.7</f>
        <v>9.9999999999999982</v>
      </c>
      <c r="AC644" s="4">
        <f t="shared" ref="AC644:AD645" si="3725">AB644</f>
        <v>9.9999999999999982</v>
      </c>
      <c r="AD644" s="15">
        <f t="shared" si="3725"/>
        <v>9.9999999999999982</v>
      </c>
      <c r="AE644">
        <f t="shared" ref="AE644" si="3726">AD644+0.6</f>
        <v>10.599999999999998</v>
      </c>
      <c r="AF644" s="4">
        <f t="shared" ref="AF644:AG645" si="3727">AE644</f>
        <v>10.599999999999998</v>
      </c>
      <c r="AG644" s="4">
        <f t="shared" si="3727"/>
        <v>10.599999999999998</v>
      </c>
      <c r="AH644" s="4">
        <f t="shared" ref="AH644" si="3728">AG644+0.7</f>
        <v>11.299999999999997</v>
      </c>
      <c r="AI644" s="4">
        <f t="shared" ref="AI644:AJ645" si="3729">AH644</f>
        <v>11.299999999999997</v>
      </c>
      <c r="AJ644" s="4">
        <f t="shared" si="3729"/>
        <v>11.299999999999997</v>
      </c>
      <c r="AK644" s="4">
        <f t="shared" ref="AK644" si="3730">AJ644+0.7</f>
        <v>11.999999999999996</v>
      </c>
      <c r="AL644" s="4">
        <f t="shared" ref="AL644:AM645" si="3731">AK644</f>
        <v>11.999999999999996</v>
      </c>
      <c r="AM644" s="4">
        <f t="shared" si="3731"/>
        <v>11.999999999999996</v>
      </c>
      <c r="AN644" s="4">
        <f t="shared" ref="AN644" si="3732">AM644+0.6</f>
        <v>12.599999999999996</v>
      </c>
      <c r="AO644">
        <f t="shared" ref="AO644:AP645" si="3733">AN644</f>
        <v>12.599999999999996</v>
      </c>
      <c r="AP644" s="4">
        <f t="shared" si="3733"/>
        <v>12.599999999999996</v>
      </c>
      <c r="AQ644" s="4">
        <f t="shared" ref="AQ644" si="3734">AP644+0.7</f>
        <v>13.299999999999995</v>
      </c>
      <c r="AR644" s="4">
        <f t="shared" ref="AR644:AS645" si="3735">AQ644</f>
        <v>13.299999999999995</v>
      </c>
      <c r="AS644" s="4">
        <f t="shared" si="3735"/>
        <v>13.299999999999995</v>
      </c>
      <c r="AT644" s="4">
        <f t="shared" ref="AT644" si="3736">AS644+0.7</f>
        <v>13.999999999999995</v>
      </c>
      <c r="AU644" s="4">
        <f t="shared" ref="AU644:AV645" si="3737">AT644</f>
        <v>13.999999999999995</v>
      </c>
      <c r="AV644" s="4">
        <f t="shared" si="3737"/>
        <v>13.999999999999995</v>
      </c>
      <c r="AW644" s="4">
        <f t="shared" ref="AW644" si="3738">AV644+0.6</f>
        <v>14.599999999999994</v>
      </c>
      <c r="AX644" s="4">
        <f t="shared" ref="AX644:AY645" si="3739">AW644</f>
        <v>14.599999999999994</v>
      </c>
      <c r="AY644">
        <f t="shared" si="3739"/>
        <v>14.599999999999994</v>
      </c>
      <c r="AZ644" s="4">
        <f t="shared" ref="AZ644" si="3740">AY644+0.7</f>
        <v>15.299999999999994</v>
      </c>
      <c r="BA644" s="4">
        <f t="shared" ref="BA644:BB645" si="3741">AZ644</f>
        <v>15.299999999999994</v>
      </c>
      <c r="BB644" s="4">
        <f t="shared" si="3741"/>
        <v>15.299999999999994</v>
      </c>
      <c r="BC644" s="4">
        <f t="shared" ref="BC644" si="3742">BB644+0.7</f>
        <v>15.999999999999993</v>
      </c>
      <c r="BD644" s="4">
        <f t="shared" ref="BD644:BE645" si="3743">BC644</f>
        <v>15.999999999999993</v>
      </c>
      <c r="BE644" s="4">
        <f t="shared" si="3743"/>
        <v>15.999999999999993</v>
      </c>
      <c r="BF644" s="4">
        <f t="shared" ref="BF644" si="3744">BE644+0.6</f>
        <v>16.599999999999994</v>
      </c>
      <c r="BG644" s="4">
        <f t="shared" ref="BG644:BH645" si="3745">BF644</f>
        <v>16.599999999999994</v>
      </c>
      <c r="BH644" s="4">
        <f t="shared" si="3745"/>
        <v>16.599999999999994</v>
      </c>
      <c r="BI644">
        <f t="shared" ref="BI644" si="3746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47">C645</f>
        <v>5</v>
      </c>
      <c r="E645" s="4">
        <f t="shared" si="3747"/>
        <v>5</v>
      </c>
      <c r="F645" s="4">
        <f t="shared" si="3747"/>
        <v>5</v>
      </c>
      <c r="G645" s="4">
        <f t="shared" si="3747"/>
        <v>5</v>
      </c>
      <c r="H645" s="4">
        <f t="shared" si="3747"/>
        <v>5</v>
      </c>
      <c r="I645" s="4">
        <f t="shared" si="3747"/>
        <v>5</v>
      </c>
      <c r="J645" s="4">
        <f t="shared" si="3747"/>
        <v>5</v>
      </c>
      <c r="K645" s="4">
        <f t="shared" si="3747"/>
        <v>5</v>
      </c>
      <c r="L645" s="4">
        <f t="shared" si="3713"/>
        <v>5</v>
      </c>
      <c r="M645" s="4">
        <f t="shared" ref="M645" si="3748">L645</f>
        <v>5</v>
      </c>
      <c r="N645" s="4">
        <f t="shared" si="3715"/>
        <v>5</v>
      </c>
      <c r="O645" s="4">
        <f t="shared" si="3715"/>
        <v>5</v>
      </c>
      <c r="P645" s="4">
        <f t="shared" ref="P645" si="3749">O645</f>
        <v>5</v>
      </c>
      <c r="Q645" s="4">
        <f t="shared" si="3717"/>
        <v>5</v>
      </c>
      <c r="R645" s="4">
        <f t="shared" si="3717"/>
        <v>5</v>
      </c>
      <c r="S645" s="4">
        <f t="shared" ref="S645" si="3750">R645</f>
        <v>5</v>
      </c>
      <c r="T645" s="4">
        <f t="shared" si="3719"/>
        <v>5</v>
      </c>
      <c r="U645" s="4">
        <f t="shared" si="3719"/>
        <v>5</v>
      </c>
      <c r="V645" s="4">
        <f t="shared" ref="V645" si="3751">U645</f>
        <v>5</v>
      </c>
      <c r="W645" s="4">
        <f t="shared" si="3721"/>
        <v>5</v>
      </c>
      <c r="X645" s="4">
        <f t="shared" si="3721"/>
        <v>5</v>
      </c>
      <c r="Y645" s="4">
        <f t="shared" ref="Y645" si="3752">X645</f>
        <v>5</v>
      </c>
      <c r="Z645" s="4">
        <f t="shared" si="3723"/>
        <v>5</v>
      </c>
      <c r="AA645" s="4">
        <f t="shared" si="3723"/>
        <v>5</v>
      </c>
      <c r="AB645" s="4">
        <f t="shared" ref="AB645" si="3753">AA645</f>
        <v>5</v>
      </c>
      <c r="AC645" s="4">
        <f t="shared" si="3725"/>
        <v>5</v>
      </c>
      <c r="AD645" s="4">
        <f t="shared" si="3725"/>
        <v>5</v>
      </c>
      <c r="AE645" s="4">
        <f t="shared" ref="AE645" si="3754">AD645</f>
        <v>5</v>
      </c>
      <c r="AF645" s="4">
        <f t="shared" si="3727"/>
        <v>5</v>
      </c>
      <c r="AG645" s="4">
        <f t="shared" si="3727"/>
        <v>5</v>
      </c>
      <c r="AH645" s="4">
        <f t="shared" ref="AH645" si="3755">AG645</f>
        <v>5</v>
      </c>
      <c r="AI645" s="4">
        <f t="shared" si="3729"/>
        <v>5</v>
      </c>
      <c r="AJ645" s="4">
        <f t="shared" si="3729"/>
        <v>5</v>
      </c>
      <c r="AK645" s="4">
        <f t="shared" ref="AK645" si="3756">AJ645</f>
        <v>5</v>
      </c>
      <c r="AL645" s="4">
        <f t="shared" si="3731"/>
        <v>5</v>
      </c>
      <c r="AM645" s="4">
        <f t="shared" si="3731"/>
        <v>5</v>
      </c>
      <c r="AN645" s="4">
        <f t="shared" ref="AN645" si="3757">AM645</f>
        <v>5</v>
      </c>
      <c r="AO645" s="4">
        <f t="shared" si="3733"/>
        <v>5</v>
      </c>
      <c r="AP645" s="4">
        <f t="shared" si="3733"/>
        <v>5</v>
      </c>
      <c r="AQ645" s="4">
        <f t="shared" ref="AQ645" si="3758">AP645</f>
        <v>5</v>
      </c>
      <c r="AR645" s="4">
        <f t="shared" si="3735"/>
        <v>5</v>
      </c>
      <c r="AS645" s="4">
        <f t="shared" si="3735"/>
        <v>5</v>
      </c>
      <c r="AT645" s="4">
        <f t="shared" ref="AT645" si="3759">AS645</f>
        <v>5</v>
      </c>
      <c r="AU645" s="4">
        <f t="shared" si="3737"/>
        <v>5</v>
      </c>
      <c r="AV645" s="4">
        <f t="shared" si="3737"/>
        <v>5</v>
      </c>
      <c r="AW645" s="4">
        <f t="shared" ref="AW645" si="3760">AV645</f>
        <v>5</v>
      </c>
      <c r="AX645" s="4">
        <f t="shared" si="3739"/>
        <v>5</v>
      </c>
      <c r="AY645" s="4">
        <f t="shared" si="3739"/>
        <v>5</v>
      </c>
      <c r="AZ645" s="4">
        <f t="shared" ref="AZ645" si="3761">AY645</f>
        <v>5</v>
      </c>
      <c r="BA645" s="4">
        <f t="shared" si="3741"/>
        <v>5</v>
      </c>
      <c r="BB645" s="4">
        <f t="shared" si="3741"/>
        <v>5</v>
      </c>
      <c r="BC645" s="4">
        <f t="shared" ref="BC645" si="3762">BB645</f>
        <v>5</v>
      </c>
      <c r="BD645" s="4">
        <f t="shared" si="3743"/>
        <v>5</v>
      </c>
      <c r="BE645" s="4">
        <f t="shared" si="3743"/>
        <v>5</v>
      </c>
      <c r="BF645" s="4">
        <f t="shared" ref="BF645" si="3763">BE645</f>
        <v>5</v>
      </c>
      <c r="BG645" s="4">
        <f t="shared" si="3745"/>
        <v>5</v>
      </c>
      <c r="BH645" s="4">
        <f t="shared" si="3745"/>
        <v>5</v>
      </c>
      <c r="BI645" s="4">
        <f t="shared" ref="BI645" si="3764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765">C646+0.25</f>
        <v>4.5</v>
      </c>
      <c r="E646" s="4">
        <f t="shared" si="3765"/>
        <v>4.75</v>
      </c>
      <c r="F646" s="4">
        <f t="shared" si="3765"/>
        <v>5</v>
      </c>
      <c r="G646" s="4">
        <f t="shared" si="3765"/>
        <v>5.25</v>
      </c>
      <c r="H646" s="4">
        <f t="shared" si="3765"/>
        <v>5.5</v>
      </c>
      <c r="I646" s="4">
        <f t="shared" si="3765"/>
        <v>5.75</v>
      </c>
      <c r="J646" s="15">
        <f t="shared" si="3765"/>
        <v>6</v>
      </c>
      <c r="K646" s="4">
        <f t="shared" si="3765"/>
        <v>6.25</v>
      </c>
      <c r="L646" s="4">
        <f t="shared" si="3765"/>
        <v>6.5</v>
      </c>
      <c r="M646" s="4">
        <f t="shared" si="3765"/>
        <v>6.75</v>
      </c>
      <c r="N646" s="4">
        <f t="shared" si="3765"/>
        <v>7</v>
      </c>
      <c r="O646" s="4">
        <f t="shared" si="3765"/>
        <v>7.25</v>
      </c>
      <c r="P646" s="4">
        <f t="shared" si="3765"/>
        <v>7.5</v>
      </c>
      <c r="Q646" s="4">
        <f t="shared" si="3765"/>
        <v>7.75</v>
      </c>
      <c r="R646" s="15">
        <f t="shared" si="3765"/>
        <v>8</v>
      </c>
      <c r="S646" s="4">
        <f t="shared" si="3765"/>
        <v>8.25</v>
      </c>
      <c r="T646" s="4">
        <f t="shared" si="3765"/>
        <v>8.5</v>
      </c>
      <c r="U646" s="4">
        <f t="shared" si="3765"/>
        <v>8.75</v>
      </c>
      <c r="V646" s="4">
        <f t="shared" si="3765"/>
        <v>9</v>
      </c>
      <c r="W646" s="4">
        <f t="shared" si="3765"/>
        <v>9.25</v>
      </c>
      <c r="X646" s="15">
        <f t="shared" si="3765"/>
        <v>9.5</v>
      </c>
      <c r="Y646" s="4">
        <f t="shared" si="3765"/>
        <v>9.75</v>
      </c>
      <c r="Z646" s="4">
        <f t="shared" si="3765"/>
        <v>10</v>
      </c>
      <c r="AA646" s="4">
        <f t="shared" si="3765"/>
        <v>10.25</v>
      </c>
      <c r="AB646" s="4">
        <f t="shared" si="3765"/>
        <v>10.5</v>
      </c>
      <c r="AC646" s="4">
        <f t="shared" si="3765"/>
        <v>10.75</v>
      </c>
      <c r="AD646" s="15">
        <f t="shared" si="3765"/>
        <v>11</v>
      </c>
      <c r="AE646" s="4">
        <f t="shared" si="3765"/>
        <v>11.25</v>
      </c>
      <c r="AF646" s="4">
        <f t="shared" si="3765"/>
        <v>11.5</v>
      </c>
      <c r="AG646" s="4">
        <f t="shared" si="3765"/>
        <v>11.75</v>
      </c>
      <c r="AH646" s="4">
        <f t="shared" si="3765"/>
        <v>12</v>
      </c>
      <c r="AI646" s="4">
        <f t="shared" si="3765"/>
        <v>12.25</v>
      </c>
      <c r="AJ646" s="4">
        <f t="shared" si="3765"/>
        <v>12.5</v>
      </c>
      <c r="AK646" s="4">
        <f t="shared" si="3765"/>
        <v>12.75</v>
      </c>
      <c r="AL646" s="4">
        <f t="shared" si="3765"/>
        <v>13</v>
      </c>
      <c r="AM646" s="4">
        <f t="shared" si="3765"/>
        <v>13.25</v>
      </c>
      <c r="AN646" s="4">
        <f t="shared" si="3765"/>
        <v>13.5</v>
      </c>
      <c r="AO646" s="4">
        <f t="shared" si="3765"/>
        <v>13.75</v>
      </c>
      <c r="AP646" s="4">
        <f t="shared" si="3765"/>
        <v>14</v>
      </c>
      <c r="AQ646" s="4">
        <f t="shared" si="3765"/>
        <v>14.25</v>
      </c>
      <c r="AR646" s="4">
        <f t="shared" si="3765"/>
        <v>14.5</v>
      </c>
      <c r="AS646" s="4">
        <f t="shared" si="3765"/>
        <v>14.75</v>
      </c>
      <c r="AT646" s="4">
        <f t="shared" si="3765"/>
        <v>15</v>
      </c>
      <c r="AU646" s="4">
        <f t="shared" si="3765"/>
        <v>15.25</v>
      </c>
      <c r="AV646" s="4">
        <f t="shared" si="3765"/>
        <v>15.5</v>
      </c>
      <c r="AW646" s="4">
        <f t="shared" si="3765"/>
        <v>15.75</v>
      </c>
      <c r="AX646" s="4">
        <f t="shared" si="3765"/>
        <v>16</v>
      </c>
      <c r="AY646" s="4">
        <f t="shared" si="3765"/>
        <v>16.25</v>
      </c>
      <c r="AZ646" s="4">
        <f t="shared" si="3765"/>
        <v>16.5</v>
      </c>
      <c r="BA646" s="4">
        <f t="shared" si="3765"/>
        <v>16.75</v>
      </c>
      <c r="BB646" s="4">
        <f t="shared" si="3765"/>
        <v>17</v>
      </c>
      <c r="BC646" s="4">
        <f t="shared" si="3765"/>
        <v>17.25</v>
      </c>
      <c r="BD646" s="4">
        <f t="shared" si="3765"/>
        <v>17.5</v>
      </c>
      <c r="BE646" s="4">
        <f t="shared" si="3765"/>
        <v>17.75</v>
      </c>
      <c r="BF646" s="4">
        <f t="shared" si="3765"/>
        <v>18</v>
      </c>
      <c r="BG646" s="4">
        <f t="shared" si="3765"/>
        <v>18.25</v>
      </c>
      <c r="BH646" s="4">
        <f t="shared" si="3765"/>
        <v>18.5</v>
      </c>
      <c r="BI646" s="4">
        <f t="shared" si="3765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766">K650</f>
        <v>6</v>
      </c>
      <c r="M650" s="4">
        <f t="shared" ref="M650" si="3767">L650+0.6</f>
        <v>6.6</v>
      </c>
      <c r="N650" s="4">
        <f t="shared" ref="N650:O651" si="3768">M650</f>
        <v>6.6</v>
      </c>
      <c r="O650" s="4">
        <f t="shared" si="3768"/>
        <v>6.6</v>
      </c>
      <c r="P650" s="4">
        <f t="shared" ref="P650" si="3769">O650+0.7</f>
        <v>7.3</v>
      </c>
      <c r="Q650" s="4">
        <f t="shared" ref="Q650:R651" si="3770">P650</f>
        <v>7.3</v>
      </c>
      <c r="R650" s="15">
        <f t="shared" si="3770"/>
        <v>7.3</v>
      </c>
      <c r="S650" s="4">
        <f t="shared" ref="S650" si="3771">R650+0.7</f>
        <v>8</v>
      </c>
      <c r="T650" s="4">
        <f t="shared" ref="T650:U651" si="3772">S650</f>
        <v>8</v>
      </c>
      <c r="U650">
        <f t="shared" si="3772"/>
        <v>8</v>
      </c>
      <c r="V650" s="4">
        <f t="shared" ref="V650" si="3773">U650+0.6</f>
        <v>8.6</v>
      </c>
      <c r="W650" s="4">
        <f t="shared" ref="W650:X651" si="3774">V650</f>
        <v>8.6</v>
      </c>
      <c r="X650" s="15">
        <f t="shared" si="3774"/>
        <v>8.6</v>
      </c>
      <c r="Y650" s="4">
        <f t="shared" ref="Y650" si="3775">X650+0.7</f>
        <v>9.2999999999999989</v>
      </c>
      <c r="Z650" s="4">
        <f t="shared" ref="Z650:AA651" si="3776">Y650</f>
        <v>9.2999999999999989</v>
      </c>
      <c r="AA650" s="4">
        <f t="shared" si="3776"/>
        <v>9.2999999999999989</v>
      </c>
      <c r="AB650" s="4">
        <f t="shared" ref="AB650" si="3777">AA650+0.7</f>
        <v>9.9999999999999982</v>
      </c>
      <c r="AC650" s="4">
        <f t="shared" ref="AC650:AD651" si="3778">AB650</f>
        <v>9.9999999999999982</v>
      </c>
      <c r="AD650" s="15">
        <f t="shared" si="3778"/>
        <v>9.9999999999999982</v>
      </c>
      <c r="AE650">
        <f t="shared" ref="AE650" si="3779">AD650+0.6</f>
        <v>10.599999999999998</v>
      </c>
      <c r="AF650" s="4">
        <f t="shared" ref="AF650:AG651" si="3780">AE650</f>
        <v>10.599999999999998</v>
      </c>
      <c r="AG650" s="4">
        <f t="shared" si="3780"/>
        <v>10.599999999999998</v>
      </c>
      <c r="AH650" s="4">
        <f t="shared" ref="AH650" si="3781">AG650+0.7</f>
        <v>11.299999999999997</v>
      </c>
      <c r="AI650" s="4">
        <f t="shared" ref="AI650:AJ651" si="3782">AH650</f>
        <v>11.299999999999997</v>
      </c>
      <c r="AJ650" s="4">
        <f t="shared" si="3782"/>
        <v>11.299999999999997</v>
      </c>
      <c r="AK650" s="4">
        <f t="shared" ref="AK650" si="3783">AJ650+0.7</f>
        <v>11.999999999999996</v>
      </c>
      <c r="AL650" s="4">
        <f t="shared" ref="AL650:AM651" si="3784">AK650</f>
        <v>11.999999999999996</v>
      </c>
      <c r="AM650" s="4">
        <f t="shared" si="3784"/>
        <v>11.999999999999996</v>
      </c>
      <c r="AN650" s="4">
        <f t="shared" ref="AN650" si="3785">AM650+0.6</f>
        <v>12.599999999999996</v>
      </c>
      <c r="AO650">
        <f t="shared" ref="AO650:AP651" si="3786">AN650</f>
        <v>12.599999999999996</v>
      </c>
      <c r="AP650" s="4">
        <f t="shared" si="3786"/>
        <v>12.599999999999996</v>
      </c>
      <c r="AQ650" s="4">
        <f t="shared" ref="AQ650" si="3787">AP650+0.7</f>
        <v>13.299999999999995</v>
      </c>
      <c r="AR650" s="4">
        <f t="shared" ref="AR650:AS651" si="3788">AQ650</f>
        <v>13.299999999999995</v>
      </c>
      <c r="AS650" s="4">
        <f t="shared" si="3788"/>
        <v>13.299999999999995</v>
      </c>
      <c r="AT650" s="4">
        <f t="shared" ref="AT650" si="3789">AS650+0.7</f>
        <v>13.999999999999995</v>
      </c>
      <c r="AU650" s="4">
        <f t="shared" ref="AU650:AV651" si="3790">AT650</f>
        <v>13.999999999999995</v>
      </c>
      <c r="AV650" s="4">
        <f t="shared" si="3790"/>
        <v>13.999999999999995</v>
      </c>
      <c r="AW650" s="4">
        <f t="shared" ref="AW650" si="3791">AV650+0.6</f>
        <v>14.599999999999994</v>
      </c>
      <c r="AX650" s="4">
        <f t="shared" ref="AX650:AY651" si="3792">AW650</f>
        <v>14.599999999999994</v>
      </c>
      <c r="AY650">
        <f t="shared" si="3792"/>
        <v>14.599999999999994</v>
      </c>
      <c r="AZ650" s="4">
        <f t="shared" ref="AZ650" si="3793">AY650+0.7</f>
        <v>15.299999999999994</v>
      </c>
      <c r="BA650" s="4">
        <f t="shared" ref="BA650:BB651" si="3794">AZ650</f>
        <v>15.299999999999994</v>
      </c>
      <c r="BB650" s="4">
        <f t="shared" si="3794"/>
        <v>15.299999999999994</v>
      </c>
      <c r="BC650" s="4">
        <f t="shared" ref="BC650" si="3795">BB650+0.7</f>
        <v>15.999999999999993</v>
      </c>
      <c r="BD650" s="4">
        <f t="shared" ref="BD650:BE651" si="3796">BC650</f>
        <v>15.999999999999993</v>
      </c>
      <c r="BE650" s="4">
        <f t="shared" si="3796"/>
        <v>15.999999999999993</v>
      </c>
      <c r="BF650" s="4">
        <f t="shared" ref="BF650" si="3797">BE650+0.6</f>
        <v>16.599999999999994</v>
      </c>
      <c r="BG650" s="4">
        <f t="shared" ref="BG650:BH651" si="3798">BF650</f>
        <v>16.599999999999994</v>
      </c>
      <c r="BH650" s="4">
        <f t="shared" si="3798"/>
        <v>16.599999999999994</v>
      </c>
      <c r="BI650">
        <f t="shared" ref="BI650" si="3799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00">C651+1.4</f>
        <v>9.8000000000000007</v>
      </c>
      <c r="E651" s="4">
        <f t="shared" si="3800"/>
        <v>11.200000000000001</v>
      </c>
      <c r="F651" s="4">
        <f t="shared" si="3800"/>
        <v>12.600000000000001</v>
      </c>
      <c r="G651" s="4">
        <f t="shared" si="3800"/>
        <v>14.000000000000002</v>
      </c>
      <c r="H651" s="4">
        <f t="shared" si="3800"/>
        <v>15.400000000000002</v>
      </c>
      <c r="I651" s="4">
        <f t="shared" si="3800"/>
        <v>16.8</v>
      </c>
      <c r="J651" s="15">
        <f t="shared" si="3800"/>
        <v>18.2</v>
      </c>
      <c r="K651">
        <f t="shared" si="3800"/>
        <v>19.599999999999998</v>
      </c>
      <c r="L651" s="4">
        <v>20</v>
      </c>
      <c r="M651" s="4">
        <f>L651</f>
        <v>20</v>
      </c>
      <c r="N651" s="4">
        <f t="shared" si="3768"/>
        <v>20</v>
      </c>
      <c r="O651" s="4">
        <f t="shared" si="3768"/>
        <v>20</v>
      </c>
      <c r="P651" s="4">
        <f t="shared" ref="P651" si="3801">O651</f>
        <v>20</v>
      </c>
      <c r="Q651" s="4">
        <f t="shared" si="3770"/>
        <v>20</v>
      </c>
      <c r="R651" s="4">
        <f t="shared" si="3770"/>
        <v>20</v>
      </c>
      <c r="S651" s="4">
        <f t="shared" ref="S651" si="3802">R651</f>
        <v>20</v>
      </c>
      <c r="T651" s="4">
        <f t="shared" si="3772"/>
        <v>20</v>
      </c>
      <c r="U651" s="4">
        <f t="shared" si="3772"/>
        <v>20</v>
      </c>
      <c r="V651" s="4">
        <f t="shared" ref="V651" si="3803">U651</f>
        <v>20</v>
      </c>
      <c r="W651" s="4">
        <f t="shared" si="3774"/>
        <v>20</v>
      </c>
      <c r="X651" s="4">
        <f t="shared" si="3774"/>
        <v>20</v>
      </c>
      <c r="Y651" s="4">
        <f t="shared" ref="Y651" si="3804">X651</f>
        <v>20</v>
      </c>
      <c r="Z651" s="4">
        <f t="shared" si="3776"/>
        <v>20</v>
      </c>
      <c r="AA651" s="4">
        <f t="shared" si="3776"/>
        <v>20</v>
      </c>
      <c r="AB651" s="4">
        <f t="shared" ref="AB651" si="3805">AA651</f>
        <v>20</v>
      </c>
      <c r="AC651" s="4">
        <f t="shared" si="3778"/>
        <v>20</v>
      </c>
      <c r="AD651" s="4">
        <f t="shared" si="3778"/>
        <v>20</v>
      </c>
      <c r="AE651" s="4">
        <f t="shared" ref="AE651" si="3806">AD651</f>
        <v>20</v>
      </c>
      <c r="AF651" s="4">
        <f t="shared" si="3780"/>
        <v>20</v>
      </c>
      <c r="AG651" s="4">
        <f t="shared" si="3780"/>
        <v>20</v>
      </c>
      <c r="AH651" s="4">
        <f t="shared" ref="AH651" si="3807">AG651</f>
        <v>20</v>
      </c>
      <c r="AI651" s="4">
        <f t="shared" si="3782"/>
        <v>20</v>
      </c>
      <c r="AJ651" s="4">
        <f t="shared" si="3782"/>
        <v>20</v>
      </c>
      <c r="AK651" s="4">
        <f t="shared" ref="AK651" si="3808">AJ651</f>
        <v>20</v>
      </c>
      <c r="AL651" s="4">
        <f t="shared" si="3784"/>
        <v>20</v>
      </c>
      <c r="AM651" s="4">
        <f t="shared" si="3784"/>
        <v>20</v>
      </c>
      <c r="AN651" s="4">
        <f t="shared" ref="AN651" si="3809">AM651</f>
        <v>20</v>
      </c>
      <c r="AO651" s="4">
        <f t="shared" si="3786"/>
        <v>20</v>
      </c>
      <c r="AP651" s="4">
        <f t="shared" si="3786"/>
        <v>20</v>
      </c>
      <c r="AQ651" s="4">
        <f t="shared" ref="AQ651" si="3810">AP651</f>
        <v>20</v>
      </c>
      <c r="AR651" s="4">
        <f t="shared" si="3788"/>
        <v>20</v>
      </c>
      <c r="AS651" s="4">
        <f t="shared" si="3788"/>
        <v>20</v>
      </c>
      <c r="AT651" s="4">
        <f t="shared" ref="AT651" si="3811">AS651</f>
        <v>20</v>
      </c>
      <c r="AU651" s="4">
        <f t="shared" si="3790"/>
        <v>20</v>
      </c>
      <c r="AV651" s="4">
        <f t="shared" si="3790"/>
        <v>20</v>
      </c>
      <c r="AW651" s="4">
        <f t="shared" ref="AW651" si="3812">AV651</f>
        <v>20</v>
      </c>
      <c r="AX651" s="4">
        <f t="shared" si="3792"/>
        <v>20</v>
      </c>
      <c r="AY651" s="4">
        <f t="shared" si="3792"/>
        <v>20</v>
      </c>
      <c r="AZ651" s="4">
        <f t="shared" ref="AZ651" si="3813">AY651</f>
        <v>20</v>
      </c>
      <c r="BA651" s="4">
        <f t="shared" si="3794"/>
        <v>20</v>
      </c>
      <c r="BB651" s="4">
        <f t="shared" si="3794"/>
        <v>20</v>
      </c>
      <c r="BC651" s="4">
        <f t="shared" ref="BC651" si="3814">BB651</f>
        <v>20</v>
      </c>
      <c r="BD651" s="4">
        <f t="shared" si="3796"/>
        <v>20</v>
      </c>
      <c r="BE651" s="4">
        <f t="shared" si="3796"/>
        <v>20</v>
      </c>
      <c r="BF651" s="4">
        <f t="shared" ref="BF651" si="3815">BE651</f>
        <v>20</v>
      </c>
      <c r="BG651" s="4">
        <f t="shared" si="3798"/>
        <v>20</v>
      </c>
      <c r="BH651" s="4">
        <f t="shared" si="3798"/>
        <v>20</v>
      </c>
      <c r="BI651" s="4">
        <f t="shared" ref="BI651" si="3816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17">C652+0.25</f>
        <v>5.5</v>
      </c>
      <c r="E652" s="4">
        <f t="shared" si="3817"/>
        <v>5.75</v>
      </c>
      <c r="F652" s="4">
        <f t="shared" si="3817"/>
        <v>6</v>
      </c>
      <c r="G652" s="4">
        <f t="shared" si="3817"/>
        <v>6.25</v>
      </c>
      <c r="H652" s="4">
        <f t="shared" si="3817"/>
        <v>6.5</v>
      </c>
      <c r="I652" s="4">
        <f t="shared" si="3817"/>
        <v>6.75</v>
      </c>
      <c r="J652" s="15">
        <f t="shared" si="3817"/>
        <v>7</v>
      </c>
      <c r="K652" s="4">
        <f t="shared" si="3817"/>
        <v>7.25</v>
      </c>
      <c r="L652" s="4">
        <f t="shared" si="3817"/>
        <v>7.5</v>
      </c>
      <c r="M652" s="4">
        <f t="shared" si="3817"/>
        <v>7.75</v>
      </c>
      <c r="N652" s="4">
        <f t="shared" si="3817"/>
        <v>8</v>
      </c>
      <c r="O652" s="4">
        <f t="shared" si="3817"/>
        <v>8.25</v>
      </c>
      <c r="P652" s="4">
        <f t="shared" si="3817"/>
        <v>8.5</v>
      </c>
      <c r="Q652" s="4">
        <f t="shared" si="3817"/>
        <v>8.75</v>
      </c>
      <c r="R652" s="15">
        <f t="shared" si="3817"/>
        <v>9</v>
      </c>
      <c r="S652" s="4">
        <f t="shared" si="3817"/>
        <v>9.25</v>
      </c>
      <c r="T652" s="4">
        <f t="shared" si="3817"/>
        <v>9.5</v>
      </c>
      <c r="U652" s="4">
        <f t="shared" si="3817"/>
        <v>9.75</v>
      </c>
      <c r="V652" s="4">
        <f t="shared" si="3817"/>
        <v>10</v>
      </c>
      <c r="W652" s="4">
        <f t="shared" si="3817"/>
        <v>10.25</v>
      </c>
      <c r="X652" s="15">
        <f t="shared" si="3817"/>
        <v>10.5</v>
      </c>
      <c r="Y652" s="4">
        <f t="shared" si="3817"/>
        <v>10.75</v>
      </c>
      <c r="Z652" s="4">
        <f t="shared" si="3817"/>
        <v>11</v>
      </c>
      <c r="AA652" s="4">
        <f t="shared" si="3817"/>
        <v>11.25</v>
      </c>
      <c r="AB652" s="4">
        <f t="shared" si="3817"/>
        <v>11.5</v>
      </c>
      <c r="AC652" s="4">
        <f t="shared" si="3817"/>
        <v>11.75</v>
      </c>
      <c r="AD652" s="15">
        <f t="shared" si="3817"/>
        <v>12</v>
      </c>
      <c r="AE652" s="4">
        <f t="shared" si="3817"/>
        <v>12.25</v>
      </c>
      <c r="AF652" s="4">
        <f t="shared" si="3817"/>
        <v>12.5</v>
      </c>
      <c r="AG652" s="4">
        <f t="shared" si="3817"/>
        <v>12.75</v>
      </c>
      <c r="AH652" s="4">
        <f t="shared" si="3817"/>
        <v>13</v>
      </c>
      <c r="AI652" s="4">
        <f t="shared" si="3817"/>
        <v>13.25</v>
      </c>
      <c r="AJ652" s="4">
        <f t="shared" si="3817"/>
        <v>13.5</v>
      </c>
      <c r="AK652" s="4">
        <f t="shared" si="3817"/>
        <v>13.75</v>
      </c>
      <c r="AL652" s="4">
        <f t="shared" si="3817"/>
        <v>14</v>
      </c>
      <c r="AM652" s="4">
        <f t="shared" si="3817"/>
        <v>14.25</v>
      </c>
      <c r="AN652" s="4">
        <f t="shared" si="3817"/>
        <v>14.5</v>
      </c>
      <c r="AO652" s="4">
        <f t="shared" si="3817"/>
        <v>14.75</v>
      </c>
      <c r="AP652" s="4">
        <f t="shared" si="3817"/>
        <v>15</v>
      </c>
      <c r="AQ652" s="4">
        <f t="shared" si="3817"/>
        <v>15.25</v>
      </c>
      <c r="AR652" s="4">
        <f t="shared" si="3817"/>
        <v>15.5</v>
      </c>
      <c r="AS652" s="4">
        <f t="shared" si="3817"/>
        <v>15.75</v>
      </c>
      <c r="AT652" s="4">
        <f t="shared" si="3817"/>
        <v>16</v>
      </c>
      <c r="AU652" s="4">
        <f t="shared" si="3817"/>
        <v>16.25</v>
      </c>
      <c r="AV652" s="4">
        <f t="shared" si="3817"/>
        <v>16.5</v>
      </c>
      <c r="AW652" s="4">
        <f t="shared" si="3817"/>
        <v>16.75</v>
      </c>
      <c r="AX652" s="4">
        <f t="shared" si="3817"/>
        <v>17</v>
      </c>
      <c r="AY652" s="4">
        <f t="shared" si="3817"/>
        <v>17.25</v>
      </c>
      <c r="AZ652" s="4">
        <f t="shared" si="3817"/>
        <v>17.5</v>
      </c>
      <c r="BA652" s="4">
        <f t="shared" si="3817"/>
        <v>17.75</v>
      </c>
      <c r="BB652" s="4">
        <f t="shared" si="3817"/>
        <v>18</v>
      </c>
      <c r="BC652" s="4">
        <f t="shared" si="3817"/>
        <v>18.25</v>
      </c>
      <c r="BD652" s="4">
        <f t="shared" si="3817"/>
        <v>18.5</v>
      </c>
      <c r="BE652" s="4">
        <f t="shared" si="3817"/>
        <v>18.75</v>
      </c>
      <c r="BF652" s="4">
        <f t="shared" si="3817"/>
        <v>19</v>
      </c>
      <c r="BG652" s="4">
        <f t="shared" si="3817"/>
        <v>19.25</v>
      </c>
      <c r="BH652" s="4">
        <f t="shared" si="3817"/>
        <v>19.5</v>
      </c>
      <c r="BI652" s="4">
        <f t="shared" si="3817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18">C655-10</f>
        <v>-140</v>
      </c>
      <c r="E655" s="4">
        <f t="shared" si="3818"/>
        <v>-150</v>
      </c>
      <c r="F655" s="4">
        <f t="shared" si="3818"/>
        <v>-160</v>
      </c>
      <c r="G655" s="4">
        <f t="shared" si="3818"/>
        <v>-170</v>
      </c>
      <c r="H655" s="4">
        <f t="shared" si="3818"/>
        <v>-180</v>
      </c>
      <c r="I655" s="4">
        <f t="shared" si="3818"/>
        <v>-190</v>
      </c>
      <c r="J655" s="15">
        <f t="shared" si="3818"/>
        <v>-200</v>
      </c>
      <c r="K655">
        <f t="shared" si="3818"/>
        <v>-210</v>
      </c>
      <c r="L655" s="4">
        <f t="shared" si="3818"/>
        <v>-220</v>
      </c>
      <c r="M655" s="4">
        <f t="shared" si="3818"/>
        <v>-230</v>
      </c>
      <c r="N655" s="4">
        <f t="shared" si="3818"/>
        <v>-240</v>
      </c>
      <c r="O655" s="4">
        <f t="shared" si="3818"/>
        <v>-250</v>
      </c>
      <c r="P655" s="4">
        <f t="shared" si="3818"/>
        <v>-260</v>
      </c>
      <c r="Q655" s="4">
        <f t="shared" si="3818"/>
        <v>-270</v>
      </c>
      <c r="R655" s="15">
        <f t="shared" si="3818"/>
        <v>-280</v>
      </c>
      <c r="S655" s="4">
        <f t="shared" si="3818"/>
        <v>-290</v>
      </c>
      <c r="T655" s="4">
        <f t="shared" si="3818"/>
        <v>-300</v>
      </c>
      <c r="U655">
        <f t="shared" si="3818"/>
        <v>-310</v>
      </c>
      <c r="V655" s="4">
        <f t="shared" si="3818"/>
        <v>-320</v>
      </c>
      <c r="W655" s="4">
        <f t="shared" si="3818"/>
        <v>-330</v>
      </c>
      <c r="X655" s="15">
        <f t="shared" si="3818"/>
        <v>-340</v>
      </c>
      <c r="Y655" s="4">
        <f t="shared" si="3818"/>
        <v>-350</v>
      </c>
      <c r="Z655" s="4">
        <f t="shared" si="3818"/>
        <v>-360</v>
      </c>
      <c r="AA655" s="4">
        <f t="shared" si="3818"/>
        <v>-370</v>
      </c>
      <c r="AB655" s="4">
        <f t="shared" si="3818"/>
        <v>-380</v>
      </c>
      <c r="AC655" s="4">
        <f t="shared" si="3818"/>
        <v>-390</v>
      </c>
      <c r="AD655" s="15">
        <f t="shared" si="3818"/>
        <v>-400</v>
      </c>
      <c r="AE655">
        <f t="shared" si="3818"/>
        <v>-410</v>
      </c>
      <c r="AF655" s="4">
        <f t="shared" si="3818"/>
        <v>-420</v>
      </c>
      <c r="AG655" s="4">
        <f t="shared" si="3818"/>
        <v>-430</v>
      </c>
      <c r="AH655" s="4">
        <f t="shared" si="3818"/>
        <v>-440</v>
      </c>
      <c r="AI655" s="4">
        <f t="shared" si="3818"/>
        <v>-450</v>
      </c>
      <c r="AJ655" s="4">
        <f t="shared" si="3818"/>
        <v>-460</v>
      </c>
      <c r="AK655" s="4">
        <f t="shared" si="3818"/>
        <v>-470</v>
      </c>
      <c r="AL655" s="4">
        <f t="shared" si="3818"/>
        <v>-480</v>
      </c>
      <c r="AM655" s="4">
        <f t="shared" si="3818"/>
        <v>-490</v>
      </c>
      <c r="AN655" s="4">
        <f t="shared" si="3818"/>
        <v>-500</v>
      </c>
      <c r="AO655">
        <f t="shared" si="3818"/>
        <v>-510</v>
      </c>
      <c r="AP655" s="4">
        <f t="shared" si="3818"/>
        <v>-520</v>
      </c>
      <c r="AQ655" s="4">
        <f t="shared" si="3818"/>
        <v>-530</v>
      </c>
      <c r="AR655" s="4">
        <f t="shared" si="3818"/>
        <v>-540</v>
      </c>
      <c r="AS655" s="4">
        <f t="shared" si="3818"/>
        <v>-550</v>
      </c>
      <c r="AT655" s="4">
        <f t="shared" si="3818"/>
        <v>-560</v>
      </c>
      <c r="AU655" s="4">
        <f t="shared" si="3818"/>
        <v>-570</v>
      </c>
      <c r="AV655" s="4">
        <f t="shared" si="3818"/>
        <v>-580</v>
      </c>
      <c r="AW655" s="4">
        <f t="shared" si="3818"/>
        <v>-590</v>
      </c>
      <c r="AX655" s="4">
        <f t="shared" si="3818"/>
        <v>-600</v>
      </c>
      <c r="AY655">
        <f t="shared" si="3818"/>
        <v>-610</v>
      </c>
      <c r="AZ655" s="4">
        <f t="shared" si="3818"/>
        <v>-620</v>
      </c>
      <c r="BA655" s="4">
        <f t="shared" si="3818"/>
        <v>-630</v>
      </c>
      <c r="BB655" s="4">
        <f t="shared" si="3818"/>
        <v>-640</v>
      </c>
      <c r="BC655" s="4">
        <f t="shared" si="3818"/>
        <v>-650</v>
      </c>
      <c r="BD655" s="4">
        <f t="shared" si="3818"/>
        <v>-660</v>
      </c>
      <c r="BE655" s="4">
        <f t="shared" si="3818"/>
        <v>-670</v>
      </c>
      <c r="BF655" s="4">
        <f t="shared" si="3818"/>
        <v>-680</v>
      </c>
      <c r="BG655" s="4">
        <f t="shared" si="3818"/>
        <v>-690</v>
      </c>
      <c r="BH655" s="4">
        <f t="shared" si="3818"/>
        <v>-700</v>
      </c>
      <c r="BI655">
        <f t="shared" si="3818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19">D656</f>
        <v>3.3</v>
      </c>
      <c r="F656" s="4">
        <f t="shared" si="3819"/>
        <v>3.3</v>
      </c>
      <c r="G656" s="4">
        <f>F656+0.7</f>
        <v>4</v>
      </c>
      <c r="H656" s="4">
        <f t="shared" si="3819"/>
        <v>4</v>
      </c>
      <c r="I656" s="4">
        <f t="shared" si="3819"/>
        <v>4</v>
      </c>
      <c r="J656" s="15">
        <f>I656+0.6</f>
        <v>4.5999999999999996</v>
      </c>
      <c r="K656">
        <f t="shared" si="3819"/>
        <v>4.5999999999999996</v>
      </c>
      <c r="L656" s="4">
        <f t="shared" si="3819"/>
        <v>4.5999999999999996</v>
      </c>
      <c r="M656" s="4">
        <f t="shared" ref="M656" si="3820">L656+0.7</f>
        <v>5.3</v>
      </c>
      <c r="N656" s="4">
        <f t="shared" si="3819"/>
        <v>5.3</v>
      </c>
      <c r="O656" s="4">
        <f t="shared" si="3819"/>
        <v>5.3</v>
      </c>
      <c r="P656" s="4">
        <f t="shared" ref="P656" si="3821">O656+0.7</f>
        <v>6</v>
      </c>
      <c r="Q656" s="4">
        <f t="shared" si="3819"/>
        <v>6</v>
      </c>
      <c r="R656" s="15">
        <f t="shared" si="3819"/>
        <v>6</v>
      </c>
      <c r="S656" s="4">
        <f t="shared" ref="S656" si="3822">R656+0.6</f>
        <v>6.6</v>
      </c>
      <c r="T656" s="4">
        <f t="shared" si="3819"/>
        <v>6.6</v>
      </c>
      <c r="U656">
        <f t="shared" si="3819"/>
        <v>6.6</v>
      </c>
      <c r="V656" s="4">
        <f t="shared" ref="V656" si="3823">U656+0.7</f>
        <v>7.3</v>
      </c>
      <c r="W656" s="4">
        <f t="shared" si="3819"/>
        <v>7.3</v>
      </c>
      <c r="X656" s="15">
        <f t="shared" si="3819"/>
        <v>7.3</v>
      </c>
      <c r="Y656" s="4">
        <f t="shared" ref="Y656" si="3824">X656+0.7</f>
        <v>8</v>
      </c>
      <c r="Z656" s="4">
        <f t="shared" si="3819"/>
        <v>8</v>
      </c>
      <c r="AA656" s="4">
        <f t="shared" si="3819"/>
        <v>8</v>
      </c>
      <c r="AB656" s="4">
        <f t="shared" ref="AB656" si="3825">AA656+0.6</f>
        <v>8.6</v>
      </c>
      <c r="AC656" s="4">
        <f t="shared" si="3819"/>
        <v>8.6</v>
      </c>
      <c r="AD656" s="15">
        <f t="shared" si="3819"/>
        <v>8.6</v>
      </c>
      <c r="AE656">
        <f t="shared" ref="AE656" si="3826">AD656+0.7</f>
        <v>9.2999999999999989</v>
      </c>
      <c r="AF656" s="4">
        <f t="shared" si="3819"/>
        <v>9.2999999999999989</v>
      </c>
      <c r="AG656" s="4">
        <f t="shared" si="3819"/>
        <v>9.2999999999999989</v>
      </c>
      <c r="AH656" s="4">
        <f t="shared" ref="AH656" si="3827">AG656+0.7</f>
        <v>9.9999999999999982</v>
      </c>
      <c r="AI656" s="4">
        <f t="shared" si="3819"/>
        <v>9.9999999999999982</v>
      </c>
      <c r="AJ656" s="4">
        <f t="shared" si="3819"/>
        <v>9.9999999999999982</v>
      </c>
      <c r="AK656" s="4">
        <f t="shared" ref="AK656" si="3828">AJ656+0.6</f>
        <v>10.599999999999998</v>
      </c>
      <c r="AL656" s="4">
        <f t="shared" si="3819"/>
        <v>10.599999999999998</v>
      </c>
      <c r="AM656" s="4">
        <f t="shared" si="3819"/>
        <v>10.599999999999998</v>
      </c>
      <c r="AN656" s="4">
        <f t="shared" ref="AN656" si="3829">AM656+0.7</f>
        <v>11.299999999999997</v>
      </c>
      <c r="AO656">
        <f t="shared" si="3819"/>
        <v>11.299999999999997</v>
      </c>
      <c r="AP656" s="4">
        <f t="shared" si="3819"/>
        <v>11.299999999999997</v>
      </c>
      <c r="AQ656" s="4">
        <f t="shared" ref="AQ656" si="3830">AP656+0.7</f>
        <v>11.999999999999996</v>
      </c>
      <c r="AR656" s="4">
        <f t="shared" si="3819"/>
        <v>11.999999999999996</v>
      </c>
      <c r="AS656" s="4">
        <f t="shared" si="3819"/>
        <v>11.999999999999996</v>
      </c>
      <c r="AT656" s="4">
        <f t="shared" ref="AT656" si="3831">AS656+0.6</f>
        <v>12.599999999999996</v>
      </c>
      <c r="AU656" s="4">
        <f t="shared" si="3819"/>
        <v>12.599999999999996</v>
      </c>
      <c r="AV656" s="4">
        <f t="shared" si="3819"/>
        <v>12.599999999999996</v>
      </c>
      <c r="AW656" s="4">
        <f t="shared" ref="AW656" si="3832">AV656+0.7</f>
        <v>13.299999999999995</v>
      </c>
      <c r="AX656" s="4">
        <f t="shared" si="3819"/>
        <v>13.299999999999995</v>
      </c>
      <c r="AY656">
        <f t="shared" si="3819"/>
        <v>13.299999999999995</v>
      </c>
      <c r="AZ656" s="4">
        <f t="shared" ref="AZ656" si="3833">AY656+0.7</f>
        <v>13.999999999999995</v>
      </c>
      <c r="BA656" s="4">
        <f t="shared" si="3819"/>
        <v>13.999999999999995</v>
      </c>
      <c r="BB656" s="4">
        <f t="shared" si="3819"/>
        <v>13.999999999999995</v>
      </c>
      <c r="BC656" s="4">
        <f t="shared" ref="BC656" si="3834">BB656+0.6</f>
        <v>14.599999999999994</v>
      </c>
      <c r="BD656" s="4">
        <f t="shared" si="3819"/>
        <v>14.599999999999994</v>
      </c>
      <c r="BE656" s="4">
        <f t="shared" si="3819"/>
        <v>14.599999999999994</v>
      </c>
      <c r="BF656" s="4">
        <f t="shared" ref="BF656" si="3835">BE656+0.7</f>
        <v>15.299999999999994</v>
      </c>
      <c r="BG656" s="4">
        <f t="shared" si="3819"/>
        <v>15.299999999999994</v>
      </c>
      <c r="BH656" s="4">
        <f t="shared" si="3819"/>
        <v>15.299999999999994</v>
      </c>
      <c r="BI656">
        <f t="shared" ref="BI656" si="3836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37">C657+0.2</f>
        <v>8.3999999999999986</v>
      </c>
      <c r="E657" s="4">
        <f t="shared" si="3837"/>
        <v>8.5999999999999979</v>
      </c>
      <c r="F657" s="4">
        <f t="shared" si="3837"/>
        <v>8.7999999999999972</v>
      </c>
      <c r="G657" s="4">
        <f t="shared" si="3837"/>
        <v>8.9999999999999964</v>
      </c>
      <c r="H657" s="4">
        <f t="shared" si="3837"/>
        <v>9.1999999999999957</v>
      </c>
      <c r="I657" s="4">
        <f t="shared" si="3837"/>
        <v>9.399999999999995</v>
      </c>
      <c r="J657" s="4">
        <f t="shared" si="3837"/>
        <v>9.5999999999999943</v>
      </c>
      <c r="K657" s="4">
        <f t="shared" si="3837"/>
        <v>9.7999999999999936</v>
      </c>
      <c r="L657" s="4">
        <f t="shared" si="3837"/>
        <v>9.9999999999999929</v>
      </c>
      <c r="M657" s="4">
        <f t="shared" si="3837"/>
        <v>10.199999999999992</v>
      </c>
      <c r="N657" s="4">
        <f t="shared" si="3837"/>
        <v>10.399999999999991</v>
      </c>
      <c r="O657" s="4">
        <f t="shared" si="3837"/>
        <v>10.599999999999991</v>
      </c>
      <c r="P657" s="4">
        <f t="shared" si="3837"/>
        <v>10.79999999999999</v>
      </c>
      <c r="Q657" s="4">
        <f t="shared" si="3837"/>
        <v>10.999999999999989</v>
      </c>
      <c r="R657" s="4">
        <f t="shared" si="3837"/>
        <v>11.199999999999989</v>
      </c>
      <c r="S657" s="4">
        <f t="shared" si="3837"/>
        <v>11.399999999999988</v>
      </c>
      <c r="T657" s="4">
        <f t="shared" si="3837"/>
        <v>11.599999999999987</v>
      </c>
      <c r="U657" s="4">
        <f t="shared" si="3837"/>
        <v>11.799999999999986</v>
      </c>
      <c r="V657" s="4">
        <f t="shared" si="3837"/>
        <v>11.999999999999986</v>
      </c>
      <c r="W657" s="4">
        <f t="shared" si="3837"/>
        <v>12.199999999999985</v>
      </c>
      <c r="X657" s="4">
        <f t="shared" si="3837"/>
        <v>12.399999999999984</v>
      </c>
      <c r="Y657" s="4">
        <f t="shared" si="3837"/>
        <v>12.599999999999984</v>
      </c>
      <c r="Z657" s="4">
        <f t="shared" si="3837"/>
        <v>12.799999999999983</v>
      </c>
      <c r="AA657" s="4">
        <f t="shared" si="3837"/>
        <v>12.999999999999982</v>
      </c>
      <c r="AB657" s="4">
        <f t="shared" si="3837"/>
        <v>13.199999999999982</v>
      </c>
      <c r="AC657" s="4">
        <f t="shared" si="3837"/>
        <v>13.399999999999981</v>
      </c>
      <c r="AD657" s="4">
        <f t="shared" si="3837"/>
        <v>13.59999999999998</v>
      </c>
      <c r="AE657" s="4">
        <f t="shared" si="3837"/>
        <v>13.799999999999979</v>
      </c>
      <c r="AF657" s="4">
        <f t="shared" si="3837"/>
        <v>13.999999999999979</v>
      </c>
      <c r="AG657" s="4">
        <f t="shared" si="3837"/>
        <v>14.199999999999978</v>
      </c>
      <c r="AH657" s="4">
        <f t="shared" si="3837"/>
        <v>14.399999999999977</v>
      </c>
      <c r="AI657" s="4">
        <f t="shared" si="3837"/>
        <v>14.599999999999977</v>
      </c>
      <c r="AJ657" s="4">
        <f t="shared" si="3837"/>
        <v>14.799999999999976</v>
      </c>
      <c r="AK657" s="4">
        <f t="shared" si="3837"/>
        <v>14.999999999999975</v>
      </c>
      <c r="AL657" s="4">
        <f t="shared" si="3837"/>
        <v>15.199999999999974</v>
      </c>
      <c r="AM657" s="4">
        <f t="shared" si="3837"/>
        <v>15.399999999999974</v>
      </c>
      <c r="AN657" s="4">
        <f t="shared" si="3837"/>
        <v>15.599999999999973</v>
      </c>
      <c r="AO657" s="4">
        <f t="shared" si="3837"/>
        <v>15.799999999999972</v>
      </c>
      <c r="AP657" s="4">
        <f t="shared" si="3837"/>
        <v>15.999999999999972</v>
      </c>
      <c r="AQ657" s="4">
        <f t="shared" si="3837"/>
        <v>16.199999999999971</v>
      </c>
      <c r="AR657" s="4">
        <f t="shared" si="3837"/>
        <v>16.39999999999997</v>
      </c>
      <c r="AS657" s="4">
        <f t="shared" si="3837"/>
        <v>16.599999999999969</v>
      </c>
      <c r="AT657" s="4">
        <f t="shared" si="3837"/>
        <v>16.799999999999969</v>
      </c>
      <c r="AU657" s="4">
        <f t="shared" si="3837"/>
        <v>16.999999999999968</v>
      </c>
      <c r="AV657" s="4">
        <f t="shared" si="3837"/>
        <v>17.199999999999967</v>
      </c>
      <c r="AW657" s="4">
        <f t="shared" si="3837"/>
        <v>17.399999999999967</v>
      </c>
      <c r="AX657" s="4">
        <f t="shared" si="3837"/>
        <v>17.599999999999966</v>
      </c>
      <c r="AY657" s="4">
        <f t="shared" si="3837"/>
        <v>17.799999999999965</v>
      </c>
      <c r="AZ657" s="4">
        <f t="shared" si="3837"/>
        <v>17.999999999999964</v>
      </c>
      <c r="BA657" s="4">
        <f t="shared" si="3837"/>
        <v>18.199999999999964</v>
      </c>
      <c r="BB657" s="4">
        <f t="shared" si="3837"/>
        <v>18.399999999999963</v>
      </c>
      <c r="BC657" s="4">
        <f t="shared" si="3837"/>
        <v>18.599999999999962</v>
      </c>
      <c r="BD657" s="4">
        <f t="shared" si="3837"/>
        <v>18.799999999999962</v>
      </c>
      <c r="BE657" s="4">
        <f t="shared" si="3837"/>
        <v>18.999999999999961</v>
      </c>
      <c r="BF657" s="4">
        <f t="shared" si="3837"/>
        <v>19.19999999999996</v>
      </c>
      <c r="BG657" s="4">
        <f t="shared" si="3837"/>
        <v>19.399999999999959</v>
      </c>
      <c r="BH657" s="4">
        <f t="shared" si="3837"/>
        <v>19.599999999999959</v>
      </c>
      <c r="BI657" s="4">
        <f t="shared" si="3837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38">C660-1</f>
        <v>-12</v>
      </c>
      <c r="E660" s="4">
        <f t="shared" si="3838"/>
        <v>-13</v>
      </c>
      <c r="F660" s="4">
        <f t="shared" si="3838"/>
        <v>-14</v>
      </c>
      <c r="G660" s="4">
        <f t="shared" si="3838"/>
        <v>-15</v>
      </c>
      <c r="H660" s="4">
        <f t="shared" si="3838"/>
        <v>-16</v>
      </c>
      <c r="I660" s="4">
        <f t="shared" si="3838"/>
        <v>-17</v>
      </c>
      <c r="J660" s="4">
        <f t="shared" si="3838"/>
        <v>-18</v>
      </c>
      <c r="K660" s="4">
        <f t="shared" si="3838"/>
        <v>-19</v>
      </c>
      <c r="L660" s="4">
        <f t="shared" si="3838"/>
        <v>-20</v>
      </c>
      <c r="M660" s="4">
        <f t="shared" si="3838"/>
        <v>-21</v>
      </c>
      <c r="N660" s="4">
        <f t="shared" si="3838"/>
        <v>-22</v>
      </c>
      <c r="O660" s="4">
        <f t="shared" si="3838"/>
        <v>-23</v>
      </c>
      <c r="P660" s="4">
        <f t="shared" si="3838"/>
        <v>-24</v>
      </c>
      <c r="Q660" s="4">
        <f t="shared" si="3838"/>
        <v>-25</v>
      </c>
      <c r="R660" s="4">
        <f t="shared" si="3838"/>
        <v>-26</v>
      </c>
      <c r="S660" s="4">
        <f t="shared" si="3838"/>
        <v>-27</v>
      </c>
      <c r="T660" s="4">
        <f t="shared" si="3838"/>
        <v>-28</v>
      </c>
      <c r="U660" s="4">
        <f t="shared" si="3838"/>
        <v>-29</v>
      </c>
      <c r="V660" s="4">
        <f t="shared" si="3838"/>
        <v>-30</v>
      </c>
      <c r="W660" s="4">
        <f t="shared" si="3838"/>
        <v>-31</v>
      </c>
      <c r="X660" s="4">
        <f t="shared" si="3838"/>
        <v>-32</v>
      </c>
      <c r="Y660" s="4">
        <f t="shared" si="3838"/>
        <v>-33</v>
      </c>
      <c r="Z660" s="4">
        <f t="shared" si="3838"/>
        <v>-34</v>
      </c>
      <c r="AA660" s="4">
        <f t="shared" si="3838"/>
        <v>-35</v>
      </c>
      <c r="AB660" s="4">
        <f t="shared" si="3838"/>
        <v>-36</v>
      </c>
      <c r="AC660" s="4">
        <f t="shared" si="3838"/>
        <v>-37</v>
      </c>
      <c r="AD660" s="4">
        <f t="shared" si="3838"/>
        <v>-38</v>
      </c>
      <c r="AE660" s="4">
        <f t="shared" si="3838"/>
        <v>-39</v>
      </c>
      <c r="AF660" s="4">
        <f t="shared" si="3838"/>
        <v>-40</v>
      </c>
      <c r="AG660" s="4">
        <f t="shared" si="3838"/>
        <v>-41</v>
      </c>
      <c r="AH660" s="4">
        <f t="shared" si="3838"/>
        <v>-42</v>
      </c>
      <c r="AI660" s="4">
        <f t="shared" si="3838"/>
        <v>-43</v>
      </c>
      <c r="AJ660" s="4">
        <f t="shared" si="3838"/>
        <v>-44</v>
      </c>
      <c r="AK660" s="4">
        <f t="shared" si="3838"/>
        <v>-45</v>
      </c>
      <c r="AL660" s="4">
        <f t="shared" si="3838"/>
        <v>-46</v>
      </c>
      <c r="AM660" s="4">
        <f t="shared" si="3838"/>
        <v>-47</v>
      </c>
      <c r="AN660" s="4">
        <f t="shared" si="3838"/>
        <v>-48</v>
      </c>
      <c r="AO660" s="4">
        <f t="shared" si="3838"/>
        <v>-49</v>
      </c>
      <c r="AP660" s="4">
        <f t="shared" si="3838"/>
        <v>-50</v>
      </c>
      <c r="AQ660" s="4">
        <f t="shared" si="3838"/>
        <v>-51</v>
      </c>
      <c r="AR660" s="4">
        <f t="shared" si="3838"/>
        <v>-52</v>
      </c>
      <c r="AS660" s="4">
        <f t="shared" si="3838"/>
        <v>-53</v>
      </c>
      <c r="AT660" s="4">
        <f t="shared" si="3838"/>
        <v>-54</v>
      </c>
      <c r="AU660" s="4">
        <f t="shared" si="3838"/>
        <v>-55</v>
      </c>
      <c r="AV660" s="4">
        <f t="shared" si="3838"/>
        <v>-56</v>
      </c>
      <c r="AW660" s="4">
        <f t="shared" si="3838"/>
        <v>-57</v>
      </c>
      <c r="AX660" s="4">
        <f t="shared" si="3838"/>
        <v>-58</v>
      </c>
      <c r="AY660" s="4">
        <f t="shared" si="3838"/>
        <v>-59</v>
      </c>
      <c r="AZ660" s="4">
        <f t="shared" si="3838"/>
        <v>-60</v>
      </c>
      <c r="BA660" s="4">
        <f>AZ660</f>
        <v>-60</v>
      </c>
      <c r="BB660" s="4">
        <f t="shared" ref="BB660:BI660" si="3839">BA660</f>
        <v>-60</v>
      </c>
      <c r="BC660" s="4">
        <f t="shared" si="3839"/>
        <v>-60</v>
      </c>
      <c r="BD660" s="4">
        <f t="shared" si="3839"/>
        <v>-60</v>
      </c>
      <c r="BE660" s="4">
        <f t="shared" si="3839"/>
        <v>-60</v>
      </c>
      <c r="BF660" s="4">
        <f t="shared" si="3839"/>
        <v>-60</v>
      </c>
      <c r="BG660" s="4">
        <f t="shared" si="3839"/>
        <v>-60</v>
      </c>
      <c r="BH660" s="4">
        <f t="shared" si="3839"/>
        <v>-60</v>
      </c>
      <c r="BI660" s="4">
        <f t="shared" si="3839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40">C661-1</f>
        <v>-12</v>
      </c>
      <c r="E661" s="4">
        <f t="shared" si="3840"/>
        <v>-13</v>
      </c>
      <c r="F661" s="4">
        <f t="shared" si="3840"/>
        <v>-14</v>
      </c>
      <c r="G661" s="4">
        <f t="shared" si="3840"/>
        <v>-15</v>
      </c>
      <c r="H661" s="4">
        <f t="shared" si="3840"/>
        <v>-16</v>
      </c>
      <c r="I661" s="4">
        <f t="shared" si="3840"/>
        <v>-17</v>
      </c>
      <c r="J661" s="15">
        <f t="shared" si="3840"/>
        <v>-18</v>
      </c>
      <c r="K661" s="4">
        <f t="shared" si="3840"/>
        <v>-19</v>
      </c>
      <c r="L661" s="4">
        <f t="shared" si="3840"/>
        <v>-20</v>
      </c>
      <c r="M661" s="4">
        <f t="shared" si="3840"/>
        <v>-21</v>
      </c>
      <c r="N661" s="4">
        <f t="shared" si="3840"/>
        <v>-22</v>
      </c>
      <c r="O661" s="4">
        <f t="shared" si="3840"/>
        <v>-23</v>
      </c>
      <c r="P661" s="4">
        <f t="shared" si="3840"/>
        <v>-24</v>
      </c>
      <c r="Q661" s="4">
        <f t="shared" si="3840"/>
        <v>-25</v>
      </c>
      <c r="R661" s="15">
        <f t="shared" si="3840"/>
        <v>-26</v>
      </c>
      <c r="S661" s="4">
        <f t="shared" si="3840"/>
        <v>-27</v>
      </c>
      <c r="T661" s="4">
        <f t="shared" si="3840"/>
        <v>-28</v>
      </c>
      <c r="U661" s="4">
        <f t="shared" si="3840"/>
        <v>-29</v>
      </c>
      <c r="V661" s="4">
        <f t="shared" si="3840"/>
        <v>-30</v>
      </c>
      <c r="W661" s="4">
        <f t="shared" si="3840"/>
        <v>-31</v>
      </c>
      <c r="X661" s="15">
        <f t="shared" si="3840"/>
        <v>-32</v>
      </c>
      <c r="Y661" s="4">
        <f t="shared" si="3840"/>
        <v>-33</v>
      </c>
      <c r="Z661" s="4">
        <f t="shared" si="3840"/>
        <v>-34</v>
      </c>
      <c r="AA661" s="4">
        <f t="shared" si="3840"/>
        <v>-35</v>
      </c>
      <c r="AB661" s="4">
        <f t="shared" si="3840"/>
        <v>-36</v>
      </c>
      <c r="AC661" s="4">
        <f t="shared" si="3840"/>
        <v>-37</v>
      </c>
      <c r="AD661" s="15">
        <f t="shared" si="3840"/>
        <v>-38</v>
      </c>
      <c r="AE661" s="4">
        <f t="shared" si="3840"/>
        <v>-39</v>
      </c>
      <c r="AF661" s="4">
        <f t="shared" si="3840"/>
        <v>-40</v>
      </c>
      <c r="AG661" s="4">
        <f t="shared" si="3840"/>
        <v>-41</v>
      </c>
      <c r="AH661" s="4">
        <f t="shared" si="3840"/>
        <v>-42</v>
      </c>
      <c r="AI661" s="4">
        <f t="shared" si="3840"/>
        <v>-43</v>
      </c>
      <c r="AJ661" s="4">
        <f t="shared" si="3840"/>
        <v>-44</v>
      </c>
      <c r="AK661" s="4">
        <f t="shared" si="3840"/>
        <v>-45</v>
      </c>
      <c r="AL661" s="4">
        <f t="shared" si="3840"/>
        <v>-46</v>
      </c>
      <c r="AM661" s="4">
        <f t="shared" si="3840"/>
        <v>-47</v>
      </c>
      <c r="AN661" s="4">
        <f t="shared" si="3840"/>
        <v>-48</v>
      </c>
      <c r="AO661" s="4">
        <f t="shared" si="3840"/>
        <v>-49</v>
      </c>
      <c r="AP661" s="4">
        <f t="shared" si="3840"/>
        <v>-50</v>
      </c>
      <c r="AQ661" s="4">
        <f t="shared" si="3840"/>
        <v>-51</v>
      </c>
      <c r="AR661" s="4">
        <f t="shared" si="3840"/>
        <v>-52</v>
      </c>
      <c r="AS661" s="4">
        <f t="shared" si="3840"/>
        <v>-53</v>
      </c>
      <c r="AT661" s="4">
        <f t="shared" si="3840"/>
        <v>-54</v>
      </c>
      <c r="AU661" s="4">
        <f t="shared" si="3840"/>
        <v>-55</v>
      </c>
      <c r="AV661" s="4">
        <f t="shared" si="3840"/>
        <v>-56</v>
      </c>
      <c r="AW661" s="4">
        <f t="shared" si="3840"/>
        <v>-57</v>
      </c>
      <c r="AX661" s="4">
        <f t="shared" si="3840"/>
        <v>-58</v>
      </c>
      <c r="AY661" s="4">
        <f t="shared" si="3840"/>
        <v>-59</v>
      </c>
      <c r="AZ661" s="4">
        <f t="shared" si="3840"/>
        <v>-60</v>
      </c>
      <c r="BA661" s="4">
        <f>AZ661</f>
        <v>-60</v>
      </c>
      <c r="BB661" s="4">
        <f t="shared" ref="BB661:BI661" si="3841">BA661</f>
        <v>-60</v>
      </c>
      <c r="BC661" s="4">
        <f t="shared" si="3841"/>
        <v>-60</v>
      </c>
      <c r="BD661" s="4">
        <f t="shared" si="3841"/>
        <v>-60</v>
      </c>
      <c r="BE661" s="4">
        <f t="shared" si="3841"/>
        <v>-60</v>
      </c>
      <c r="BF661" s="4">
        <f t="shared" si="3841"/>
        <v>-60</v>
      </c>
      <c r="BG661" s="4">
        <f t="shared" si="3841"/>
        <v>-60</v>
      </c>
      <c r="BH661" s="4">
        <f t="shared" si="3841"/>
        <v>-60</v>
      </c>
      <c r="BI661" s="4">
        <f t="shared" si="3841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42">K662</f>
        <v>6</v>
      </c>
      <c r="M662" s="4">
        <f t="shared" ref="M662" si="3843">L662+0.6</f>
        <v>6.6</v>
      </c>
      <c r="N662" s="4">
        <f t="shared" ref="N662:O662" si="3844">M662</f>
        <v>6.6</v>
      </c>
      <c r="O662" s="4">
        <f t="shared" si="3844"/>
        <v>6.6</v>
      </c>
      <c r="P662" s="4">
        <f t="shared" ref="P662" si="3845">O662+0.7</f>
        <v>7.3</v>
      </c>
      <c r="Q662" s="4">
        <f t="shared" ref="Q662:R662" si="3846">P662</f>
        <v>7.3</v>
      </c>
      <c r="R662" s="15">
        <f t="shared" si="3846"/>
        <v>7.3</v>
      </c>
      <c r="S662" s="4">
        <f t="shared" ref="S662" si="3847">R662+0.7</f>
        <v>8</v>
      </c>
      <c r="T662" s="4">
        <f t="shared" ref="T662:U662" si="3848">S662</f>
        <v>8</v>
      </c>
      <c r="U662">
        <f t="shared" si="3848"/>
        <v>8</v>
      </c>
      <c r="V662" s="4">
        <f t="shared" ref="V662" si="3849">U662+0.6</f>
        <v>8.6</v>
      </c>
      <c r="W662" s="4">
        <f t="shared" ref="W662:X662" si="3850">V662</f>
        <v>8.6</v>
      </c>
      <c r="X662" s="15">
        <f t="shared" si="3850"/>
        <v>8.6</v>
      </c>
      <c r="Y662" s="4">
        <f t="shared" ref="Y662" si="3851">X662+0.7</f>
        <v>9.2999999999999989</v>
      </c>
      <c r="Z662" s="4">
        <f t="shared" ref="Z662:AA662" si="3852">Y662</f>
        <v>9.2999999999999989</v>
      </c>
      <c r="AA662" s="4">
        <f t="shared" si="3852"/>
        <v>9.2999999999999989</v>
      </c>
      <c r="AB662" s="4">
        <f t="shared" ref="AB662" si="3853">AA662+0.7</f>
        <v>9.9999999999999982</v>
      </c>
      <c r="AC662" s="4">
        <f t="shared" ref="AC662:AD662" si="3854">AB662</f>
        <v>9.9999999999999982</v>
      </c>
      <c r="AD662" s="15">
        <f t="shared" si="3854"/>
        <v>9.9999999999999982</v>
      </c>
      <c r="AE662">
        <f t="shared" ref="AE662" si="3855">AD662+0.6</f>
        <v>10.599999999999998</v>
      </c>
      <c r="AF662" s="4">
        <f t="shared" ref="AF662:AG662" si="3856">AE662</f>
        <v>10.599999999999998</v>
      </c>
      <c r="AG662" s="4">
        <f t="shared" si="3856"/>
        <v>10.599999999999998</v>
      </c>
      <c r="AH662" s="4">
        <f t="shared" ref="AH662" si="3857">AG662+0.7</f>
        <v>11.299999999999997</v>
      </c>
      <c r="AI662" s="4">
        <f t="shared" ref="AI662:AJ662" si="3858">AH662</f>
        <v>11.299999999999997</v>
      </c>
      <c r="AJ662" s="4">
        <f t="shared" si="3858"/>
        <v>11.299999999999997</v>
      </c>
      <c r="AK662" s="4">
        <f t="shared" ref="AK662" si="3859">AJ662+0.7</f>
        <v>11.999999999999996</v>
      </c>
      <c r="AL662" s="4">
        <f t="shared" ref="AL662:AM662" si="3860">AK662</f>
        <v>11.999999999999996</v>
      </c>
      <c r="AM662" s="4">
        <f t="shared" si="3860"/>
        <v>11.999999999999996</v>
      </c>
      <c r="AN662" s="4">
        <f t="shared" ref="AN662" si="3861">AM662+0.6</f>
        <v>12.599999999999996</v>
      </c>
      <c r="AO662">
        <f t="shared" ref="AO662:AP662" si="3862">AN662</f>
        <v>12.599999999999996</v>
      </c>
      <c r="AP662" s="4">
        <f t="shared" si="3862"/>
        <v>12.599999999999996</v>
      </c>
      <c r="AQ662" s="4">
        <f t="shared" ref="AQ662" si="3863">AP662+0.7</f>
        <v>13.299999999999995</v>
      </c>
      <c r="AR662" s="4">
        <f t="shared" ref="AR662:AS662" si="3864">AQ662</f>
        <v>13.299999999999995</v>
      </c>
      <c r="AS662" s="4">
        <f t="shared" si="3864"/>
        <v>13.299999999999995</v>
      </c>
      <c r="AT662" s="4">
        <f t="shared" ref="AT662" si="3865">AS662+0.7</f>
        <v>13.999999999999995</v>
      </c>
      <c r="AU662" s="4">
        <f t="shared" ref="AU662:AV662" si="3866">AT662</f>
        <v>13.999999999999995</v>
      </c>
      <c r="AV662" s="4">
        <f t="shared" si="3866"/>
        <v>13.999999999999995</v>
      </c>
      <c r="AW662" s="4">
        <f t="shared" ref="AW662" si="3867">AV662+0.6</f>
        <v>14.599999999999994</v>
      </c>
      <c r="AX662" s="4">
        <f t="shared" ref="AX662:AY662" si="3868">AW662</f>
        <v>14.599999999999994</v>
      </c>
      <c r="AY662">
        <f t="shared" si="3868"/>
        <v>14.599999999999994</v>
      </c>
      <c r="AZ662" s="4">
        <f t="shared" ref="AZ662" si="3869">AY662+0.7</f>
        <v>15.299999999999994</v>
      </c>
      <c r="BA662" s="4">
        <f t="shared" ref="BA662:BB662" si="3870">AZ662</f>
        <v>15.299999999999994</v>
      </c>
      <c r="BB662" s="4">
        <f t="shared" si="3870"/>
        <v>15.299999999999994</v>
      </c>
      <c r="BC662" s="4">
        <f t="shared" ref="BC662" si="3871">BB662+0.7</f>
        <v>15.999999999999993</v>
      </c>
      <c r="BD662" s="4">
        <f t="shared" ref="BD662:BE662" si="3872">BC662</f>
        <v>15.999999999999993</v>
      </c>
      <c r="BE662" s="4">
        <f t="shared" si="3872"/>
        <v>15.999999999999993</v>
      </c>
      <c r="BF662" s="4">
        <f t="shared" ref="BF662" si="3873">BE662+0.6</f>
        <v>16.599999999999994</v>
      </c>
      <c r="BG662" s="4">
        <f t="shared" ref="BG662:BH662" si="3874">BF662</f>
        <v>16.599999999999994</v>
      </c>
      <c r="BH662" s="4">
        <f t="shared" si="3874"/>
        <v>16.599999999999994</v>
      </c>
      <c r="BI662">
        <f t="shared" ref="BI662" si="3875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876">C663+0.4</f>
        <v>4.8000000000000007</v>
      </c>
      <c r="E663" s="4">
        <f t="shared" si="3876"/>
        <v>5.2000000000000011</v>
      </c>
      <c r="F663" s="4">
        <f t="shared" si="3876"/>
        <v>5.6000000000000014</v>
      </c>
      <c r="G663" s="4">
        <f t="shared" si="3876"/>
        <v>6.0000000000000018</v>
      </c>
      <c r="H663" s="4">
        <f t="shared" si="3876"/>
        <v>6.4000000000000021</v>
      </c>
      <c r="I663" s="4">
        <f t="shared" si="3876"/>
        <v>6.8000000000000025</v>
      </c>
      <c r="J663" s="15">
        <f t="shared" si="3876"/>
        <v>7.2000000000000028</v>
      </c>
      <c r="K663">
        <f t="shared" si="3876"/>
        <v>7.6000000000000032</v>
      </c>
      <c r="L663" s="4">
        <f t="shared" si="3876"/>
        <v>8.0000000000000036</v>
      </c>
      <c r="M663" s="4">
        <f t="shared" si="3876"/>
        <v>8.4000000000000039</v>
      </c>
      <c r="N663" s="4">
        <f t="shared" si="3876"/>
        <v>8.8000000000000043</v>
      </c>
      <c r="O663" s="4">
        <f t="shared" si="3876"/>
        <v>9.2000000000000046</v>
      </c>
      <c r="P663" s="4">
        <f t="shared" si="3876"/>
        <v>9.600000000000005</v>
      </c>
      <c r="Q663" s="4">
        <f t="shared" si="3876"/>
        <v>10.000000000000005</v>
      </c>
      <c r="R663" s="15">
        <f t="shared" si="3876"/>
        <v>10.400000000000006</v>
      </c>
      <c r="S663" s="4">
        <f t="shared" si="3876"/>
        <v>10.800000000000006</v>
      </c>
      <c r="T663" s="4">
        <f t="shared" si="3876"/>
        <v>11.200000000000006</v>
      </c>
      <c r="U663">
        <f t="shared" si="3876"/>
        <v>11.600000000000007</v>
      </c>
      <c r="V663" s="4">
        <f t="shared" si="3876"/>
        <v>12.000000000000007</v>
      </c>
      <c r="W663" s="4">
        <f t="shared" si="3876"/>
        <v>12.400000000000007</v>
      </c>
      <c r="X663" s="15">
        <f t="shared" si="3876"/>
        <v>12.800000000000008</v>
      </c>
      <c r="Y663" s="4">
        <f t="shared" si="3876"/>
        <v>13.200000000000008</v>
      </c>
      <c r="Z663" s="4">
        <f t="shared" si="3876"/>
        <v>13.600000000000009</v>
      </c>
      <c r="AA663" s="4">
        <f t="shared" si="3876"/>
        <v>14.000000000000009</v>
      </c>
      <c r="AB663" s="4">
        <f t="shared" si="3876"/>
        <v>14.400000000000009</v>
      </c>
      <c r="AC663" s="4">
        <f t="shared" si="3876"/>
        <v>14.80000000000001</v>
      </c>
      <c r="AD663" s="15">
        <f t="shared" si="3876"/>
        <v>15.20000000000001</v>
      </c>
      <c r="AE663">
        <f t="shared" si="3876"/>
        <v>15.60000000000001</v>
      </c>
      <c r="AF663" s="4">
        <f t="shared" si="3876"/>
        <v>16.000000000000011</v>
      </c>
      <c r="AG663" s="4">
        <f t="shared" si="3876"/>
        <v>16.400000000000009</v>
      </c>
      <c r="AH663" s="4">
        <f t="shared" si="3876"/>
        <v>16.800000000000008</v>
      </c>
      <c r="AI663" s="4">
        <f t="shared" si="3876"/>
        <v>17.200000000000006</v>
      </c>
      <c r="AJ663" s="4">
        <f t="shared" si="3876"/>
        <v>17.600000000000005</v>
      </c>
      <c r="AK663" s="4">
        <f t="shared" si="3876"/>
        <v>18.000000000000004</v>
      </c>
      <c r="AL663" s="4">
        <f t="shared" si="3876"/>
        <v>18.400000000000002</v>
      </c>
      <c r="AM663" s="4">
        <f t="shared" si="3876"/>
        <v>18.8</v>
      </c>
      <c r="AN663" s="4">
        <f t="shared" si="3876"/>
        <v>19.2</v>
      </c>
      <c r="AO663">
        <f t="shared" si="3876"/>
        <v>19.599999999999998</v>
      </c>
      <c r="AP663" s="4">
        <f t="shared" si="3876"/>
        <v>19.999999999999996</v>
      </c>
      <c r="AQ663" s="4">
        <f t="shared" si="3876"/>
        <v>20.399999999999995</v>
      </c>
      <c r="AR663" s="4">
        <f t="shared" si="3876"/>
        <v>20.799999999999994</v>
      </c>
      <c r="AS663" s="4">
        <f t="shared" si="3876"/>
        <v>21.199999999999992</v>
      </c>
      <c r="AT663" s="4">
        <f t="shared" si="3876"/>
        <v>21.599999999999991</v>
      </c>
      <c r="AU663" s="4">
        <f t="shared" si="3876"/>
        <v>21.999999999999989</v>
      </c>
      <c r="AV663" s="4">
        <f t="shared" si="3876"/>
        <v>22.399999999999988</v>
      </c>
      <c r="AW663" s="4">
        <f t="shared" si="3876"/>
        <v>22.799999999999986</v>
      </c>
      <c r="AX663" s="4">
        <f t="shared" si="3876"/>
        <v>23.199999999999985</v>
      </c>
      <c r="AY663">
        <f t="shared" si="3876"/>
        <v>23.599999999999984</v>
      </c>
      <c r="AZ663" s="4">
        <f t="shared" si="3876"/>
        <v>23.999999999999982</v>
      </c>
      <c r="BA663" s="4">
        <f t="shared" si="3876"/>
        <v>24.399999999999981</v>
      </c>
      <c r="BB663" s="4">
        <f t="shared" si="3876"/>
        <v>24.799999999999979</v>
      </c>
      <c r="BC663" s="4">
        <f t="shared" si="3876"/>
        <v>25.199999999999978</v>
      </c>
      <c r="BD663" s="4">
        <f t="shared" si="3876"/>
        <v>25.599999999999977</v>
      </c>
      <c r="BE663" s="4">
        <f t="shared" si="3876"/>
        <v>25.999999999999975</v>
      </c>
      <c r="BF663" s="4">
        <f t="shared" si="3876"/>
        <v>26.399999999999974</v>
      </c>
      <c r="BG663" s="4">
        <f t="shared" si="3876"/>
        <v>26.799999999999972</v>
      </c>
      <c r="BH663" s="4">
        <f t="shared" si="3876"/>
        <v>27.199999999999971</v>
      </c>
      <c r="BI663">
        <f t="shared" si="3876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877">C664+0.25</f>
        <v>5.5</v>
      </c>
      <c r="E664" s="4">
        <f t="shared" si="3877"/>
        <v>5.75</v>
      </c>
      <c r="F664" s="4">
        <f t="shared" si="3877"/>
        <v>6</v>
      </c>
      <c r="G664" s="4">
        <f t="shared" si="3877"/>
        <v>6.25</v>
      </c>
      <c r="H664" s="4">
        <f t="shared" si="3877"/>
        <v>6.5</v>
      </c>
      <c r="I664" s="4">
        <f t="shared" si="3877"/>
        <v>6.75</v>
      </c>
      <c r="J664" s="15">
        <f t="shared" si="3877"/>
        <v>7</v>
      </c>
      <c r="K664" s="4">
        <f t="shared" si="3877"/>
        <v>7.25</v>
      </c>
      <c r="L664" s="4">
        <f t="shared" si="3877"/>
        <v>7.5</v>
      </c>
      <c r="M664" s="4">
        <f t="shared" si="3877"/>
        <v>7.75</v>
      </c>
      <c r="N664" s="4">
        <f t="shared" si="3877"/>
        <v>8</v>
      </c>
      <c r="O664" s="4">
        <f t="shared" si="3877"/>
        <v>8.25</v>
      </c>
      <c r="P664" s="4">
        <f t="shared" si="3877"/>
        <v>8.5</v>
      </c>
      <c r="Q664" s="4">
        <f t="shared" si="3877"/>
        <v>8.75</v>
      </c>
      <c r="R664" s="15">
        <f t="shared" si="3877"/>
        <v>9</v>
      </c>
      <c r="S664" s="4">
        <f t="shared" si="3877"/>
        <v>9.25</v>
      </c>
      <c r="T664" s="4">
        <f t="shared" si="3877"/>
        <v>9.5</v>
      </c>
      <c r="U664" s="4">
        <f t="shared" si="3877"/>
        <v>9.75</v>
      </c>
      <c r="V664" s="4">
        <f t="shared" si="3877"/>
        <v>10</v>
      </c>
      <c r="W664" s="4">
        <f t="shared" si="3877"/>
        <v>10.25</v>
      </c>
      <c r="X664" s="15">
        <f t="shared" si="3877"/>
        <v>10.5</v>
      </c>
      <c r="Y664" s="4">
        <f t="shared" si="3877"/>
        <v>10.75</v>
      </c>
      <c r="Z664" s="4">
        <f t="shared" si="3877"/>
        <v>11</v>
      </c>
      <c r="AA664" s="4">
        <f t="shared" si="3877"/>
        <v>11.25</v>
      </c>
      <c r="AB664" s="4">
        <f t="shared" si="3877"/>
        <v>11.5</v>
      </c>
      <c r="AC664" s="4">
        <f t="shared" si="3877"/>
        <v>11.75</v>
      </c>
      <c r="AD664" s="15">
        <f t="shared" si="3877"/>
        <v>12</v>
      </c>
      <c r="AE664" s="4">
        <f t="shared" si="3877"/>
        <v>12.25</v>
      </c>
      <c r="AF664" s="4">
        <f t="shared" si="3877"/>
        <v>12.5</v>
      </c>
      <c r="AG664" s="4">
        <f t="shared" si="3877"/>
        <v>12.75</v>
      </c>
      <c r="AH664" s="4">
        <f t="shared" si="3877"/>
        <v>13</v>
      </c>
      <c r="AI664" s="4">
        <f t="shared" si="3877"/>
        <v>13.25</v>
      </c>
      <c r="AJ664" s="4">
        <f t="shared" si="3877"/>
        <v>13.5</v>
      </c>
      <c r="AK664" s="4">
        <f t="shared" si="3877"/>
        <v>13.75</v>
      </c>
      <c r="AL664" s="4">
        <f t="shared" si="3877"/>
        <v>14</v>
      </c>
      <c r="AM664" s="4">
        <f t="shared" si="3877"/>
        <v>14.25</v>
      </c>
      <c r="AN664" s="4">
        <f t="shared" si="3877"/>
        <v>14.5</v>
      </c>
      <c r="AO664" s="4">
        <f t="shared" si="3877"/>
        <v>14.75</v>
      </c>
      <c r="AP664" s="4">
        <f t="shared" si="3877"/>
        <v>15</v>
      </c>
      <c r="AQ664" s="4">
        <f t="shared" si="3877"/>
        <v>15.25</v>
      </c>
      <c r="AR664" s="4">
        <f t="shared" si="3877"/>
        <v>15.5</v>
      </c>
      <c r="AS664" s="4">
        <f t="shared" si="3877"/>
        <v>15.75</v>
      </c>
      <c r="AT664" s="4">
        <f t="shared" si="3877"/>
        <v>16</v>
      </c>
      <c r="AU664" s="4">
        <f t="shared" si="3877"/>
        <v>16.25</v>
      </c>
      <c r="AV664" s="4">
        <f t="shared" si="3877"/>
        <v>16.5</v>
      </c>
      <c r="AW664" s="4">
        <f t="shared" si="3877"/>
        <v>16.75</v>
      </c>
      <c r="AX664" s="4">
        <f t="shared" si="3877"/>
        <v>17</v>
      </c>
      <c r="AY664" s="4">
        <f t="shared" si="3877"/>
        <v>17.25</v>
      </c>
      <c r="AZ664" s="4">
        <f t="shared" si="3877"/>
        <v>17.5</v>
      </c>
      <c r="BA664" s="4">
        <f t="shared" si="3877"/>
        <v>17.75</v>
      </c>
      <c r="BB664" s="4">
        <f t="shared" si="3877"/>
        <v>18</v>
      </c>
      <c r="BC664" s="4">
        <f t="shared" si="3877"/>
        <v>18.25</v>
      </c>
      <c r="BD664" s="4">
        <f t="shared" si="3877"/>
        <v>18.5</v>
      </c>
      <c r="BE664" s="4">
        <f t="shared" si="3877"/>
        <v>18.75</v>
      </c>
      <c r="BF664" s="4">
        <f t="shared" si="3877"/>
        <v>19</v>
      </c>
      <c r="BG664" s="4">
        <f>BF664</f>
        <v>19</v>
      </c>
      <c r="BH664" s="4">
        <f t="shared" ref="BH664:BI664" si="3878">BG664</f>
        <v>19</v>
      </c>
      <c r="BI664" s="4">
        <f t="shared" si="3878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879">C667-1</f>
        <v>-12</v>
      </c>
      <c r="E667" s="4">
        <f t="shared" si="3879"/>
        <v>-13</v>
      </c>
      <c r="F667" s="4">
        <f t="shared" si="3879"/>
        <v>-14</v>
      </c>
      <c r="G667" s="4">
        <f t="shared" si="3879"/>
        <v>-15</v>
      </c>
      <c r="H667" s="4">
        <f t="shared" si="3879"/>
        <v>-16</v>
      </c>
      <c r="I667" s="4">
        <f t="shared" si="3879"/>
        <v>-17</v>
      </c>
      <c r="J667" s="15">
        <f t="shared" si="3879"/>
        <v>-18</v>
      </c>
      <c r="K667" s="4">
        <f t="shared" si="3879"/>
        <v>-19</v>
      </c>
      <c r="L667" s="4">
        <f t="shared" si="3879"/>
        <v>-20</v>
      </c>
      <c r="M667" s="4">
        <f t="shared" si="3879"/>
        <v>-21</v>
      </c>
      <c r="N667" s="4">
        <f t="shared" si="3879"/>
        <v>-22</v>
      </c>
      <c r="O667" s="4">
        <f t="shared" si="3879"/>
        <v>-23</v>
      </c>
      <c r="P667" s="4">
        <f t="shared" si="3879"/>
        <v>-24</v>
      </c>
      <c r="Q667" s="4">
        <f t="shared" si="3879"/>
        <v>-25</v>
      </c>
      <c r="R667" s="15">
        <f t="shared" si="3879"/>
        <v>-26</v>
      </c>
      <c r="S667" s="4">
        <f t="shared" si="3879"/>
        <v>-27</v>
      </c>
      <c r="T667" s="4">
        <f t="shared" si="3879"/>
        <v>-28</v>
      </c>
      <c r="U667" s="4">
        <f t="shared" si="3879"/>
        <v>-29</v>
      </c>
      <c r="V667" s="4">
        <f t="shared" si="3879"/>
        <v>-30</v>
      </c>
      <c r="W667" s="4">
        <f t="shared" si="3879"/>
        <v>-31</v>
      </c>
      <c r="X667" s="15">
        <f t="shared" si="3879"/>
        <v>-32</v>
      </c>
      <c r="Y667" s="4">
        <f t="shared" si="3879"/>
        <v>-33</v>
      </c>
      <c r="Z667" s="4">
        <f t="shared" si="3879"/>
        <v>-34</v>
      </c>
      <c r="AA667" s="4">
        <f t="shared" si="3879"/>
        <v>-35</v>
      </c>
      <c r="AB667" s="4">
        <f t="shared" si="3879"/>
        <v>-36</v>
      </c>
      <c r="AC667" s="4">
        <f t="shared" si="3879"/>
        <v>-37</v>
      </c>
      <c r="AD667" s="15">
        <f t="shared" si="3879"/>
        <v>-38</v>
      </c>
      <c r="AE667" s="4">
        <f t="shared" si="3879"/>
        <v>-39</v>
      </c>
      <c r="AF667" s="4">
        <f t="shared" si="3879"/>
        <v>-40</v>
      </c>
      <c r="AG667" s="4">
        <f t="shared" si="3879"/>
        <v>-41</v>
      </c>
      <c r="AH667" s="4">
        <f t="shared" si="3879"/>
        <v>-42</v>
      </c>
      <c r="AI667" s="4">
        <f t="shared" si="3879"/>
        <v>-43</v>
      </c>
      <c r="AJ667" s="4">
        <f t="shared" si="3879"/>
        <v>-44</v>
      </c>
      <c r="AK667" s="4">
        <f t="shared" si="3879"/>
        <v>-45</v>
      </c>
      <c r="AL667" s="4">
        <f t="shared" si="3879"/>
        <v>-46</v>
      </c>
      <c r="AM667" s="4">
        <f t="shared" si="3879"/>
        <v>-47</v>
      </c>
      <c r="AN667" s="4">
        <f t="shared" si="3879"/>
        <v>-48</v>
      </c>
      <c r="AO667" s="4">
        <f t="shared" si="3879"/>
        <v>-49</v>
      </c>
      <c r="AP667" s="4">
        <f t="shared" si="3879"/>
        <v>-50</v>
      </c>
      <c r="AQ667" s="4">
        <f t="shared" si="3879"/>
        <v>-51</v>
      </c>
      <c r="AR667" s="4">
        <f t="shared" si="3879"/>
        <v>-52</v>
      </c>
      <c r="AS667" s="4">
        <f t="shared" si="3879"/>
        <v>-53</v>
      </c>
      <c r="AT667" s="4">
        <f t="shared" si="3879"/>
        <v>-54</v>
      </c>
      <c r="AU667" s="4">
        <f t="shared" si="3879"/>
        <v>-55</v>
      </c>
      <c r="AV667" s="4">
        <f t="shared" si="3879"/>
        <v>-56</v>
      </c>
      <c r="AW667" s="4">
        <f t="shared" si="3879"/>
        <v>-57</v>
      </c>
      <c r="AX667" s="4">
        <f t="shared" si="3879"/>
        <v>-58</v>
      </c>
      <c r="AY667" s="4">
        <f t="shared" si="3879"/>
        <v>-59</v>
      </c>
      <c r="AZ667" s="4">
        <f t="shared" si="3879"/>
        <v>-60</v>
      </c>
      <c r="BA667" s="4">
        <f t="shared" si="3879"/>
        <v>-61</v>
      </c>
      <c r="BB667" s="4">
        <f t="shared" si="3879"/>
        <v>-62</v>
      </c>
      <c r="BC667" s="4">
        <f t="shared" si="3879"/>
        <v>-63</v>
      </c>
      <c r="BD667" s="4">
        <f t="shared" si="3879"/>
        <v>-64</v>
      </c>
      <c r="BE667" s="4">
        <f t="shared" si="3879"/>
        <v>-65</v>
      </c>
      <c r="BF667" s="4">
        <f>BE667</f>
        <v>-65</v>
      </c>
      <c r="BG667" s="4">
        <f t="shared" ref="BG667:BI667" si="3880">BF667</f>
        <v>-65</v>
      </c>
      <c r="BH667" s="4">
        <f t="shared" si="3880"/>
        <v>-65</v>
      </c>
      <c r="BI667" s="4">
        <f t="shared" si="3880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881">B668</f>
        <v>6.6</v>
      </c>
      <c r="D668" s="4">
        <f t="shared" ref="D668" si="3882">C668+0.7</f>
        <v>7.3</v>
      </c>
      <c r="E668" s="4">
        <f t="shared" ref="E668:F668" si="3883">D668</f>
        <v>7.3</v>
      </c>
      <c r="F668" s="4">
        <f t="shared" si="3883"/>
        <v>7.3</v>
      </c>
      <c r="G668" s="4">
        <f t="shared" ref="G668" si="3884">F668+0.7</f>
        <v>8</v>
      </c>
      <c r="H668" s="4">
        <f t="shared" ref="H668:I668" si="3885">G668</f>
        <v>8</v>
      </c>
      <c r="I668" s="4">
        <f t="shared" si="3885"/>
        <v>8</v>
      </c>
      <c r="J668" s="15">
        <f t="shared" ref="J668:BC668" si="3886">I668+0.6</f>
        <v>8.6</v>
      </c>
      <c r="K668">
        <f t="shared" ref="K668:BE668" si="3887">J668</f>
        <v>8.6</v>
      </c>
      <c r="L668" s="4">
        <f t="shared" si="3887"/>
        <v>8.6</v>
      </c>
      <c r="M668" s="4">
        <f t="shared" ref="M668:BF668" si="3888">L668+0.7</f>
        <v>9.2999999999999989</v>
      </c>
      <c r="N668" s="4">
        <f t="shared" ref="N668:BH668" si="3889">M668</f>
        <v>9.2999999999999989</v>
      </c>
      <c r="O668" s="4">
        <f t="shared" si="3889"/>
        <v>9.2999999999999989</v>
      </c>
      <c r="P668" s="4">
        <f t="shared" ref="P668:BI668" si="3890">O668+0.7</f>
        <v>9.9999999999999982</v>
      </c>
      <c r="Q668" s="4">
        <f t="shared" ref="Q668:BB668" si="3891">P668</f>
        <v>9.9999999999999982</v>
      </c>
      <c r="R668" s="15">
        <f t="shared" si="3891"/>
        <v>9.9999999999999982</v>
      </c>
      <c r="S668" s="4">
        <f t="shared" si="3886"/>
        <v>10.599999999999998</v>
      </c>
      <c r="T668" s="4">
        <f t="shared" si="3887"/>
        <v>10.599999999999998</v>
      </c>
      <c r="U668">
        <f t="shared" si="3887"/>
        <v>10.599999999999998</v>
      </c>
      <c r="V668" s="4">
        <f t="shared" si="3888"/>
        <v>11.299999999999997</v>
      </c>
      <c r="W668" s="4">
        <f t="shared" si="3889"/>
        <v>11.299999999999997</v>
      </c>
      <c r="X668" s="15">
        <f t="shared" si="3889"/>
        <v>11.299999999999997</v>
      </c>
      <c r="Y668" s="4">
        <f t="shared" si="3890"/>
        <v>11.999999999999996</v>
      </c>
      <c r="Z668" s="4">
        <f t="shared" si="3891"/>
        <v>11.999999999999996</v>
      </c>
      <c r="AA668" s="4">
        <f t="shared" si="3891"/>
        <v>11.999999999999996</v>
      </c>
      <c r="AB668" s="4">
        <f t="shared" si="3886"/>
        <v>12.599999999999996</v>
      </c>
      <c r="AC668" s="4">
        <f t="shared" si="3887"/>
        <v>12.599999999999996</v>
      </c>
      <c r="AD668" s="15">
        <f t="shared" si="3887"/>
        <v>12.599999999999996</v>
      </c>
      <c r="AE668">
        <f t="shared" si="3888"/>
        <v>13.299999999999995</v>
      </c>
      <c r="AF668" s="4">
        <f t="shared" si="3889"/>
        <v>13.299999999999995</v>
      </c>
      <c r="AG668" s="4">
        <f t="shared" si="3889"/>
        <v>13.299999999999995</v>
      </c>
      <c r="AH668" s="4">
        <f t="shared" si="3890"/>
        <v>13.999999999999995</v>
      </c>
      <c r="AI668" s="4">
        <f t="shared" si="3891"/>
        <v>13.999999999999995</v>
      </c>
      <c r="AJ668" s="4">
        <f t="shared" si="3891"/>
        <v>13.999999999999995</v>
      </c>
      <c r="AK668" s="4">
        <f t="shared" si="3886"/>
        <v>14.599999999999994</v>
      </c>
      <c r="AL668" s="4">
        <f t="shared" si="3887"/>
        <v>14.599999999999994</v>
      </c>
      <c r="AM668" s="4">
        <f t="shared" si="3887"/>
        <v>14.599999999999994</v>
      </c>
      <c r="AN668" s="4">
        <f t="shared" si="3888"/>
        <v>15.299999999999994</v>
      </c>
      <c r="AO668">
        <f t="shared" si="3889"/>
        <v>15.299999999999994</v>
      </c>
      <c r="AP668" s="4">
        <f t="shared" si="3889"/>
        <v>15.299999999999994</v>
      </c>
      <c r="AQ668" s="4">
        <f t="shared" si="3890"/>
        <v>15.999999999999993</v>
      </c>
      <c r="AR668" s="4">
        <f t="shared" si="3891"/>
        <v>15.999999999999993</v>
      </c>
      <c r="AS668" s="4">
        <f t="shared" si="3891"/>
        <v>15.999999999999993</v>
      </c>
      <c r="AT668" s="4">
        <f t="shared" si="3886"/>
        <v>16.599999999999994</v>
      </c>
      <c r="AU668" s="4">
        <f t="shared" si="3887"/>
        <v>16.599999999999994</v>
      </c>
      <c r="AV668" s="4">
        <f t="shared" si="3887"/>
        <v>16.599999999999994</v>
      </c>
      <c r="AW668" s="4">
        <f t="shared" si="3888"/>
        <v>17.299999999999994</v>
      </c>
      <c r="AX668" s="4">
        <f t="shared" si="3889"/>
        <v>17.299999999999994</v>
      </c>
      <c r="AY668">
        <f t="shared" si="3889"/>
        <v>17.299999999999994</v>
      </c>
      <c r="AZ668" s="4">
        <f t="shared" si="3890"/>
        <v>17.999999999999993</v>
      </c>
      <c r="BA668" s="4">
        <f t="shared" si="3891"/>
        <v>17.999999999999993</v>
      </c>
      <c r="BB668" s="4">
        <f t="shared" si="3891"/>
        <v>17.999999999999993</v>
      </c>
      <c r="BC668" s="4">
        <f t="shared" si="3886"/>
        <v>18.599999999999994</v>
      </c>
      <c r="BD668" s="4">
        <f t="shared" si="3887"/>
        <v>18.599999999999994</v>
      </c>
      <c r="BE668" s="4">
        <f t="shared" si="3887"/>
        <v>18.599999999999994</v>
      </c>
      <c r="BF668" s="4">
        <f t="shared" si="3888"/>
        <v>19.299999999999994</v>
      </c>
      <c r="BG668" s="4">
        <f t="shared" si="3889"/>
        <v>19.299999999999994</v>
      </c>
      <c r="BH668" s="4">
        <f t="shared" si="3889"/>
        <v>19.299999999999994</v>
      </c>
      <c r="BI668">
        <f t="shared" si="3890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892">C669+1</f>
        <v>10</v>
      </c>
      <c r="E669" s="4">
        <f t="shared" si="3892"/>
        <v>11</v>
      </c>
      <c r="F669" s="4">
        <f t="shared" si="3892"/>
        <v>12</v>
      </c>
      <c r="G669" s="4">
        <f t="shared" si="3892"/>
        <v>13</v>
      </c>
      <c r="H669" s="4">
        <f t="shared" si="3892"/>
        <v>14</v>
      </c>
      <c r="I669" s="4">
        <f t="shared" si="3892"/>
        <v>15</v>
      </c>
      <c r="J669" s="15">
        <f t="shared" si="3892"/>
        <v>16</v>
      </c>
      <c r="K669">
        <f t="shared" si="3892"/>
        <v>17</v>
      </c>
      <c r="L669" s="4">
        <f t="shared" si="3892"/>
        <v>18</v>
      </c>
      <c r="M669" s="4">
        <f t="shared" si="3892"/>
        <v>19</v>
      </c>
      <c r="N669" s="4">
        <f t="shared" si="3892"/>
        <v>20</v>
      </c>
      <c r="O669" s="4">
        <f t="shared" si="3892"/>
        <v>21</v>
      </c>
      <c r="P669" s="4">
        <f t="shared" si="3892"/>
        <v>22</v>
      </c>
      <c r="Q669" s="4">
        <f t="shared" si="3892"/>
        <v>23</v>
      </c>
      <c r="R669" s="15">
        <f t="shared" si="3892"/>
        <v>24</v>
      </c>
      <c r="S669" s="4">
        <f t="shared" si="3892"/>
        <v>25</v>
      </c>
      <c r="T669" s="4">
        <f t="shared" si="3892"/>
        <v>26</v>
      </c>
      <c r="U669">
        <f t="shared" si="3892"/>
        <v>27</v>
      </c>
      <c r="V669" s="4">
        <f t="shared" si="3892"/>
        <v>28</v>
      </c>
      <c r="W669" s="4">
        <f t="shared" si="3892"/>
        <v>29</v>
      </c>
      <c r="X669" s="15">
        <f t="shared" si="3892"/>
        <v>30</v>
      </c>
      <c r="Y669" s="4">
        <f t="shared" si="3892"/>
        <v>31</v>
      </c>
      <c r="Z669" s="4">
        <f t="shared" si="3892"/>
        <v>32</v>
      </c>
      <c r="AA669" s="4">
        <f t="shared" si="3892"/>
        <v>33</v>
      </c>
      <c r="AB669" s="4">
        <f t="shared" si="3892"/>
        <v>34</v>
      </c>
      <c r="AC669" s="4">
        <f t="shared" si="3892"/>
        <v>35</v>
      </c>
      <c r="AD669" s="15">
        <f t="shared" si="3892"/>
        <v>36</v>
      </c>
      <c r="AE669">
        <f t="shared" si="3892"/>
        <v>37</v>
      </c>
      <c r="AF669" s="4">
        <f t="shared" si="3892"/>
        <v>38</v>
      </c>
      <c r="AG669" s="4">
        <f t="shared" si="3892"/>
        <v>39</v>
      </c>
      <c r="AH669" s="4">
        <f t="shared" si="3892"/>
        <v>40</v>
      </c>
      <c r="AI669" s="4">
        <f t="shared" si="3892"/>
        <v>41</v>
      </c>
      <c r="AJ669" s="4">
        <f t="shared" si="3892"/>
        <v>42</v>
      </c>
      <c r="AK669" s="4">
        <f t="shared" si="3892"/>
        <v>43</v>
      </c>
      <c r="AL669" s="4">
        <f t="shared" si="3892"/>
        <v>44</v>
      </c>
      <c r="AM669" s="4">
        <f t="shared" si="3892"/>
        <v>45</v>
      </c>
      <c r="AN669" s="4">
        <f t="shared" si="3892"/>
        <v>46</v>
      </c>
      <c r="AO669">
        <f t="shared" si="3892"/>
        <v>47</v>
      </c>
      <c r="AP669" s="4">
        <f t="shared" si="3892"/>
        <v>48</v>
      </c>
      <c r="AQ669" s="4">
        <f t="shared" si="3892"/>
        <v>49</v>
      </c>
      <c r="AR669" s="4">
        <f t="shared" si="3892"/>
        <v>50</v>
      </c>
      <c r="AS669" s="4">
        <f t="shared" si="3892"/>
        <v>51</v>
      </c>
      <c r="AT669" s="4">
        <f t="shared" si="3892"/>
        <v>52</v>
      </c>
      <c r="AU669" s="4">
        <f t="shared" si="3892"/>
        <v>53</v>
      </c>
      <c r="AV669" s="4">
        <f t="shared" si="3892"/>
        <v>54</v>
      </c>
      <c r="AW669" s="4">
        <f t="shared" si="3892"/>
        <v>55</v>
      </c>
      <c r="AX669" s="4">
        <f t="shared" si="3892"/>
        <v>56</v>
      </c>
      <c r="AY669">
        <f t="shared" si="3892"/>
        <v>57</v>
      </c>
      <c r="AZ669" s="4">
        <f t="shared" si="3892"/>
        <v>58</v>
      </c>
      <c r="BA669" s="4">
        <f t="shared" si="3892"/>
        <v>59</v>
      </c>
      <c r="BB669" s="4">
        <f t="shared" si="3892"/>
        <v>60</v>
      </c>
      <c r="BC669" s="4">
        <f t="shared" si="3892"/>
        <v>61</v>
      </c>
      <c r="BD669" s="4">
        <f t="shared" si="3892"/>
        <v>62</v>
      </c>
      <c r="BE669" s="4">
        <f t="shared" si="3892"/>
        <v>63</v>
      </c>
      <c r="BF669" s="4">
        <f t="shared" si="3892"/>
        <v>64</v>
      </c>
      <c r="BG669" s="4">
        <f t="shared" si="3892"/>
        <v>65</v>
      </c>
      <c r="BH669" s="4">
        <f t="shared" si="3892"/>
        <v>66</v>
      </c>
      <c r="BI669">
        <f t="shared" si="3892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893">C670+0.25</f>
        <v>5.5</v>
      </c>
      <c r="E670" s="4">
        <f t="shared" si="3893"/>
        <v>5.75</v>
      </c>
      <c r="F670" s="4">
        <f t="shared" si="3893"/>
        <v>6</v>
      </c>
      <c r="G670" s="4">
        <f t="shared" si="3893"/>
        <v>6.25</v>
      </c>
      <c r="H670" s="4">
        <f t="shared" si="3893"/>
        <v>6.5</v>
      </c>
      <c r="I670" s="4">
        <f t="shared" si="3893"/>
        <v>6.75</v>
      </c>
      <c r="J670" s="15">
        <f t="shared" si="3893"/>
        <v>7</v>
      </c>
      <c r="K670" s="4">
        <f t="shared" si="3893"/>
        <v>7.25</v>
      </c>
      <c r="L670" s="4">
        <f t="shared" si="3893"/>
        <v>7.5</v>
      </c>
      <c r="M670" s="4">
        <f t="shared" si="3893"/>
        <v>7.75</v>
      </c>
      <c r="N670" s="4">
        <f t="shared" si="3893"/>
        <v>8</v>
      </c>
      <c r="O670" s="4">
        <f t="shared" si="3893"/>
        <v>8.25</v>
      </c>
      <c r="P670" s="4">
        <f t="shared" si="3893"/>
        <v>8.5</v>
      </c>
      <c r="Q670" s="4">
        <f t="shared" si="3893"/>
        <v>8.75</v>
      </c>
      <c r="R670" s="15">
        <f t="shared" si="3893"/>
        <v>9</v>
      </c>
      <c r="S670" s="4">
        <f t="shared" si="3893"/>
        <v>9.25</v>
      </c>
      <c r="T670" s="4">
        <f t="shared" si="3893"/>
        <v>9.5</v>
      </c>
      <c r="U670" s="4">
        <f t="shared" si="3893"/>
        <v>9.75</v>
      </c>
      <c r="V670" s="4">
        <f t="shared" si="3893"/>
        <v>10</v>
      </c>
      <c r="W670" s="4">
        <f t="shared" si="3893"/>
        <v>10.25</v>
      </c>
      <c r="X670" s="15">
        <f t="shared" si="3893"/>
        <v>10.5</v>
      </c>
      <c r="Y670" s="4">
        <f t="shared" si="3893"/>
        <v>10.75</v>
      </c>
      <c r="Z670" s="4">
        <f t="shared" si="3893"/>
        <v>11</v>
      </c>
      <c r="AA670" s="4">
        <f t="shared" si="3893"/>
        <v>11.25</v>
      </c>
      <c r="AB670" s="4">
        <f t="shared" si="3893"/>
        <v>11.5</v>
      </c>
      <c r="AC670" s="4">
        <f t="shared" si="3893"/>
        <v>11.75</v>
      </c>
      <c r="AD670" s="15">
        <f t="shared" si="3893"/>
        <v>12</v>
      </c>
      <c r="AE670" s="4">
        <f t="shared" si="3893"/>
        <v>12.25</v>
      </c>
      <c r="AF670" s="4">
        <f t="shared" si="3893"/>
        <v>12.5</v>
      </c>
      <c r="AG670" s="4">
        <f t="shared" si="3893"/>
        <v>12.75</v>
      </c>
      <c r="AH670" s="4">
        <f t="shared" si="3893"/>
        <v>13</v>
      </c>
      <c r="AI670" s="4">
        <f t="shared" si="3893"/>
        <v>13.25</v>
      </c>
      <c r="AJ670" s="4">
        <f t="shared" si="3893"/>
        <v>13.5</v>
      </c>
      <c r="AK670" s="4">
        <f t="shared" si="3893"/>
        <v>13.75</v>
      </c>
      <c r="AL670" s="4">
        <f t="shared" si="3893"/>
        <v>14</v>
      </c>
      <c r="AM670" s="4">
        <f t="shared" si="3893"/>
        <v>14.25</v>
      </c>
      <c r="AN670" s="4">
        <f t="shared" si="3893"/>
        <v>14.5</v>
      </c>
      <c r="AO670" s="4">
        <f t="shared" si="3893"/>
        <v>14.75</v>
      </c>
      <c r="AP670" s="4">
        <f t="shared" si="3893"/>
        <v>15</v>
      </c>
      <c r="AQ670" s="4">
        <f t="shared" si="3893"/>
        <v>15.25</v>
      </c>
      <c r="AR670" s="4">
        <f t="shared" si="3893"/>
        <v>15.5</v>
      </c>
      <c r="AS670" s="4">
        <f t="shared" si="3893"/>
        <v>15.75</v>
      </c>
      <c r="AT670" s="4">
        <f t="shared" si="3893"/>
        <v>16</v>
      </c>
      <c r="AU670" s="4">
        <f t="shared" si="3893"/>
        <v>16.25</v>
      </c>
      <c r="AV670" s="4">
        <f t="shared" si="3893"/>
        <v>16.5</v>
      </c>
      <c r="AW670" s="4">
        <f t="shared" si="3893"/>
        <v>16.75</v>
      </c>
      <c r="AX670" s="4">
        <f t="shared" si="3893"/>
        <v>17</v>
      </c>
      <c r="AY670" s="4">
        <f t="shared" si="3893"/>
        <v>17.25</v>
      </c>
      <c r="AZ670" s="4">
        <f t="shared" si="3893"/>
        <v>17.5</v>
      </c>
      <c r="BA670" s="4">
        <f t="shared" si="3893"/>
        <v>17.75</v>
      </c>
      <c r="BB670" s="4">
        <f t="shared" si="3893"/>
        <v>18</v>
      </c>
      <c r="BC670" s="4">
        <f t="shared" si="3893"/>
        <v>18.25</v>
      </c>
      <c r="BD670" s="4">
        <f t="shared" si="3893"/>
        <v>18.5</v>
      </c>
      <c r="BE670" s="4">
        <f t="shared" si="3893"/>
        <v>18.75</v>
      </c>
      <c r="BF670" s="4">
        <f t="shared" si="3893"/>
        <v>19</v>
      </c>
      <c r="BG670" s="4">
        <f t="shared" si="3893"/>
        <v>19.25</v>
      </c>
      <c r="BH670" s="4">
        <f t="shared" si="3893"/>
        <v>19.5</v>
      </c>
      <c r="BI670" s="4">
        <f t="shared" si="3893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894">D681+1</f>
        <v>5</v>
      </c>
      <c r="F681" s="4">
        <f>E681+2</f>
        <v>7</v>
      </c>
      <c r="G681" s="4">
        <f t="shared" ref="G681" si="3895">F681+1</f>
        <v>8</v>
      </c>
      <c r="H681" s="4">
        <f t="shared" ref="H681" si="3896">G681+1</f>
        <v>9</v>
      </c>
      <c r="I681" s="4">
        <f t="shared" ref="I681" si="3897">H681+1</f>
        <v>10</v>
      </c>
      <c r="J681" s="4">
        <f t="shared" ref="J681:P681" si="3898">I681+1</f>
        <v>11</v>
      </c>
      <c r="K681" s="4">
        <f>J681+2</f>
        <v>13</v>
      </c>
      <c r="L681" s="4">
        <f t="shared" si="3898"/>
        <v>14</v>
      </c>
      <c r="M681" s="4">
        <f t="shared" si="3898"/>
        <v>15</v>
      </c>
      <c r="N681" s="4">
        <f t="shared" si="3898"/>
        <v>16</v>
      </c>
      <c r="O681" s="4">
        <f t="shared" si="3898"/>
        <v>17</v>
      </c>
      <c r="P681" s="4">
        <f t="shared" si="3898"/>
        <v>18</v>
      </c>
      <c r="Q681" s="4">
        <f>P681+2</f>
        <v>20</v>
      </c>
      <c r="R681" s="4">
        <f t="shared" ref="R681:U681" si="3899">Q681+2</f>
        <v>22</v>
      </c>
      <c r="S681" s="4">
        <f t="shared" si="3899"/>
        <v>24</v>
      </c>
      <c r="T681" s="4">
        <f>S681+3</f>
        <v>27</v>
      </c>
      <c r="U681" s="4">
        <f t="shared" si="3899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00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01">AD681+7</f>
        <v>76</v>
      </c>
      <c r="AF681" s="4">
        <f t="shared" si="3901"/>
        <v>83</v>
      </c>
      <c r="AG681" s="4">
        <f t="shared" si="3901"/>
        <v>90</v>
      </c>
      <c r="AH681" s="4">
        <f t="shared" si="3901"/>
        <v>97</v>
      </c>
      <c r="AI681" s="4">
        <f t="shared" si="3901"/>
        <v>104</v>
      </c>
      <c r="AJ681" s="4">
        <f t="shared" si="3901"/>
        <v>111</v>
      </c>
      <c r="AK681" s="4">
        <f t="shared" si="3901"/>
        <v>118</v>
      </c>
      <c r="AL681" s="4">
        <f t="shared" si="3901"/>
        <v>125</v>
      </c>
      <c r="AM681" s="4">
        <f t="shared" si="3901"/>
        <v>132</v>
      </c>
      <c r="AN681" s="4">
        <f t="shared" si="3901"/>
        <v>139</v>
      </c>
      <c r="AO681">
        <f t="shared" si="3901"/>
        <v>146</v>
      </c>
      <c r="AP681" s="4">
        <f t="shared" si="3901"/>
        <v>153</v>
      </c>
      <c r="AQ681" s="4">
        <f t="shared" si="3901"/>
        <v>160</v>
      </c>
      <c r="AR681" s="4">
        <f t="shared" si="3901"/>
        <v>167</v>
      </c>
      <c r="AS681" s="4">
        <f t="shared" si="3901"/>
        <v>174</v>
      </c>
      <c r="AT681" s="4">
        <f t="shared" si="3901"/>
        <v>181</v>
      </c>
      <c r="AU681" s="4">
        <f t="shared" si="3901"/>
        <v>188</v>
      </c>
      <c r="AV681" s="4">
        <f t="shared" si="3901"/>
        <v>195</v>
      </c>
      <c r="AW681" s="4">
        <f t="shared" si="3901"/>
        <v>202</v>
      </c>
      <c r="AX681" s="4">
        <f t="shared" si="3901"/>
        <v>209</v>
      </c>
      <c r="AY681">
        <f t="shared" si="3901"/>
        <v>216</v>
      </c>
      <c r="AZ681" s="4">
        <f>AY681+8</f>
        <v>224</v>
      </c>
      <c r="BA681" s="4">
        <f t="shared" si="3901"/>
        <v>231</v>
      </c>
      <c r="BB681" s="4">
        <f t="shared" si="3901"/>
        <v>238</v>
      </c>
      <c r="BC681" s="4">
        <f t="shared" si="3901"/>
        <v>245</v>
      </c>
      <c r="BD681" s="4">
        <f t="shared" si="3901"/>
        <v>252</v>
      </c>
      <c r="BE681" s="4">
        <f t="shared" si="3901"/>
        <v>259</v>
      </c>
      <c r="BF681" s="4">
        <f t="shared" si="3901"/>
        <v>266</v>
      </c>
      <c r="BG681" s="4">
        <f t="shared" si="3901"/>
        <v>273</v>
      </c>
      <c r="BH681" s="4">
        <f t="shared" si="3901"/>
        <v>280</v>
      </c>
      <c r="BI681">
        <f t="shared" si="3901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02">F682+2</f>
        <v>16</v>
      </c>
      <c r="H682" s="4">
        <f t="shared" ref="H682" si="3903">G682+2</f>
        <v>18</v>
      </c>
      <c r="I682" s="4">
        <f t="shared" ref="I682" si="3904">H682+3</f>
        <v>21</v>
      </c>
      <c r="J682" s="4">
        <f t="shared" ref="J682" si="3905">I682+2</f>
        <v>23</v>
      </c>
      <c r="K682" s="4">
        <f t="shared" ref="K682" si="3906">J682+3</f>
        <v>26</v>
      </c>
      <c r="L682" s="4">
        <f t="shared" ref="L682:M682" si="3907">K682+2</f>
        <v>28</v>
      </c>
      <c r="M682" s="4">
        <f t="shared" si="3907"/>
        <v>30</v>
      </c>
      <c r="N682" s="4">
        <f t="shared" ref="N682" si="3908">M682+3</f>
        <v>33</v>
      </c>
      <c r="O682" s="4">
        <f t="shared" ref="O682:P682" si="3909">N682+2</f>
        <v>35</v>
      </c>
      <c r="P682" s="4">
        <f t="shared" si="3909"/>
        <v>37</v>
      </c>
      <c r="Q682" s="4">
        <f t="shared" ref="Q682:T682" si="3910">P682+3</f>
        <v>40</v>
      </c>
      <c r="R682" s="4">
        <f t="shared" si="3910"/>
        <v>43</v>
      </c>
      <c r="S682" s="4">
        <f>R682+4</f>
        <v>47</v>
      </c>
      <c r="T682" s="4">
        <f t="shared" si="3910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11">X682+6</f>
        <v>73</v>
      </c>
      <c r="Z682" s="4">
        <f>Y682+5</f>
        <v>78</v>
      </c>
      <c r="AA682" s="4">
        <f t="shared" si="3911"/>
        <v>84</v>
      </c>
      <c r="AB682" s="4">
        <f t="shared" si="3911"/>
        <v>90</v>
      </c>
      <c r="AC682" s="4">
        <f t="shared" si="3911"/>
        <v>96</v>
      </c>
      <c r="AD682" s="15">
        <f>AC682+9</f>
        <v>105</v>
      </c>
      <c r="AE682">
        <f>AD682+10</f>
        <v>115</v>
      </c>
      <c r="AF682" s="4">
        <f t="shared" ref="AF682:BI682" si="3912">AE682+9</f>
        <v>124</v>
      </c>
      <c r="AG682" s="4">
        <f t="shared" si="3912"/>
        <v>133</v>
      </c>
      <c r="AH682" s="4">
        <f>AG682+10</f>
        <v>143</v>
      </c>
      <c r="AI682" s="4">
        <f t="shared" si="3912"/>
        <v>152</v>
      </c>
      <c r="AJ682" s="4">
        <f>AI682+10</f>
        <v>162</v>
      </c>
      <c r="AK682" s="4">
        <f t="shared" si="3912"/>
        <v>171</v>
      </c>
      <c r="AL682" s="4">
        <f>AK682+9</f>
        <v>180</v>
      </c>
      <c r="AM682" s="4">
        <f>AL682+10</f>
        <v>190</v>
      </c>
      <c r="AN682" s="4">
        <f t="shared" si="3912"/>
        <v>199</v>
      </c>
      <c r="AO682">
        <f>AN682+9</f>
        <v>208</v>
      </c>
      <c r="AP682" s="4">
        <f>AO682+10</f>
        <v>218</v>
      </c>
      <c r="AQ682" s="4">
        <f t="shared" si="3912"/>
        <v>227</v>
      </c>
      <c r="AR682" s="4">
        <f t="shared" ref="AR682" si="3913">AQ682+10</f>
        <v>237</v>
      </c>
      <c r="AS682" s="4">
        <f t="shared" si="3912"/>
        <v>246</v>
      </c>
      <c r="AT682" s="4">
        <f>AS682+9</f>
        <v>255</v>
      </c>
      <c r="AU682" s="4">
        <f>AT682+10</f>
        <v>265</v>
      </c>
      <c r="AV682" s="4">
        <f t="shared" si="3912"/>
        <v>274</v>
      </c>
      <c r="AW682" s="4">
        <f t="shared" si="3912"/>
        <v>283</v>
      </c>
      <c r="AX682" s="4">
        <f t="shared" ref="AX682" si="3914">AW682+10</f>
        <v>293</v>
      </c>
      <c r="AY682">
        <f t="shared" si="3912"/>
        <v>302</v>
      </c>
      <c r="AZ682" s="4">
        <f>AY682+10</f>
        <v>312</v>
      </c>
      <c r="BA682" s="4">
        <f>AZ682+9</f>
        <v>321</v>
      </c>
      <c r="BB682" s="4">
        <f t="shared" si="3912"/>
        <v>330</v>
      </c>
      <c r="BC682" s="4">
        <f>BB682+10</f>
        <v>340</v>
      </c>
      <c r="BD682" s="4">
        <f>BC682+9</f>
        <v>349</v>
      </c>
      <c r="BE682" s="4">
        <f t="shared" si="3912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12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15">V685+5</f>
        <v>54</v>
      </c>
      <c r="X685" s="15">
        <f>W685+9</f>
        <v>63</v>
      </c>
      <c r="Y685" s="4">
        <f t="shared" ref="Y685:AC685" si="3916">X685+9</f>
        <v>72</v>
      </c>
      <c r="Z685" s="4">
        <f t="shared" si="3916"/>
        <v>81</v>
      </c>
      <c r="AA685" s="4">
        <f t="shared" si="3916"/>
        <v>90</v>
      </c>
      <c r="AB685" s="4">
        <f t="shared" si="3916"/>
        <v>99</v>
      </c>
      <c r="AC685" s="4">
        <f t="shared" si="3916"/>
        <v>108</v>
      </c>
      <c r="AD685" s="15">
        <f>AC685+13</f>
        <v>121</v>
      </c>
      <c r="AE685">
        <f t="shared" ref="AE685:AO685" si="3917">AD685+13</f>
        <v>134</v>
      </c>
      <c r="AF685" s="4">
        <f t="shared" si="3917"/>
        <v>147</v>
      </c>
      <c r="AG685" s="4">
        <f t="shared" si="3917"/>
        <v>160</v>
      </c>
      <c r="AH685" s="4">
        <f t="shared" si="3917"/>
        <v>173</v>
      </c>
      <c r="AI685" s="4">
        <f t="shared" si="3917"/>
        <v>186</v>
      </c>
      <c r="AJ685" s="4">
        <f t="shared" si="3917"/>
        <v>199</v>
      </c>
      <c r="AK685" s="4">
        <f t="shared" si="3917"/>
        <v>212</v>
      </c>
      <c r="AL685" s="4">
        <f t="shared" si="3917"/>
        <v>225</v>
      </c>
      <c r="AM685" s="4">
        <f t="shared" si="3917"/>
        <v>238</v>
      </c>
      <c r="AN685" s="4">
        <f t="shared" si="3917"/>
        <v>251</v>
      </c>
      <c r="AO685">
        <f t="shared" si="3917"/>
        <v>264</v>
      </c>
      <c r="AP685" s="4">
        <f t="shared" ref="AP685:BI685" si="3918">AO685+13</f>
        <v>277</v>
      </c>
      <c r="AQ685" s="4">
        <f t="shared" si="3918"/>
        <v>290</v>
      </c>
      <c r="AR685" s="4">
        <f t="shared" si="3918"/>
        <v>303</v>
      </c>
      <c r="AS685" s="4">
        <f t="shared" si="3918"/>
        <v>316</v>
      </c>
      <c r="AT685" s="4">
        <f t="shared" si="3918"/>
        <v>329</v>
      </c>
      <c r="AU685" s="4">
        <f t="shared" si="3918"/>
        <v>342</v>
      </c>
      <c r="AV685" s="4">
        <f t="shared" si="3918"/>
        <v>355</v>
      </c>
      <c r="AW685" s="4">
        <f t="shared" si="3918"/>
        <v>368</v>
      </c>
      <c r="AX685" s="4">
        <f t="shared" si="3918"/>
        <v>381</v>
      </c>
      <c r="AY685">
        <f t="shared" si="3918"/>
        <v>394</v>
      </c>
      <c r="AZ685" s="4">
        <f t="shared" si="3918"/>
        <v>407</v>
      </c>
      <c r="BA685" s="4">
        <f t="shared" si="3918"/>
        <v>420</v>
      </c>
      <c r="BB685" s="4">
        <f t="shared" si="3918"/>
        <v>433</v>
      </c>
      <c r="BC685" s="4">
        <f t="shared" si="3918"/>
        <v>446</v>
      </c>
      <c r="BD685" s="4">
        <f t="shared" si="3918"/>
        <v>459</v>
      </c>
      <c r="BE685" s="4">
        <f t="shared" si="3918"/>
        <v>472</v>
      </c>
      <c r="BF685" s="4">
        <f t="shared" si="3918"/>
        <v>485</v>
      </c>
      <c r="BG685" s="4">
        <f t="shared" si="3918"/>
        <v>498</v>
      </c>
      <c r="BH685" s="4">
        <f t="shared" si="3918"/>
        <v>511</v>
      </c>
      <c r="BI685">
        <f t="shared" si="3918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19">V686+6</f>
        <v>61</v>
      </c>
      <c r="X686" s="15">
        <f>W686+12</f>
        <v>73</v>
      </c>
      <c r="Y686" s="4">
        <f t="shared" ref="Y686:AC686" si="3920">X686+12</f>
        <v>85</v>
      </c>
      <c r="Z686" s="4">
        <f t="shared" si="3920"/>
        <v>97</v>
      </c>
      <c r="AA686" s="4">
        <f t="shared" si="3920"/>
        <v>109</v>
      </c>
      <c r="AB686" s="4">
        <f t="shared" si="3920"/>
        <v>121</v>
      </c>
      <c r="AC686" s="4">
        <f t="shared" si="3920"/>
        <v>133</v>
      </c>
      <c r="AD686" s="15">
        <f>AC686+18</f>
        <v>151</v>
      </c>
      <c r="AE686">
        <f t="shared" ref="AE686:AO686" si="3921">AD686+18</f>
        <v>169</v>
      </c>
      <c r="AF686" s="4">
        <f t="shared" si="3921"/>
        <v>187</v>
      </c>
      <c r="AG686" s="4">
        <f t="shared" si="3921"/>
        <v>205</v>
      </c>
      <c r="AH686" s="4">
        <f t="shared" si="3921"/>
        <v>223</v>
      </c>
      <c r="AI686" s="4">
        <f t="shared" si="3921"/>
        <v>241</v>
      </c>
      <c r="AJ686" s="4">
        <f t="shared" si="3921"/>
        <v>259</v>
      </c>
      <c r="AK686" s="4">
        <f t="shared" si="3921"/>
        <v>277</v>
      </c>
      <c r="AL686" s="4">
        <f t="shared" si="3921"/>
        <v>295</v>
      </c>
      <c r="AM686" s="4">
        <f t="shared" si="3921"/>
        <v>313</v>
      </c>
      <c r="AN686" s="4">
        <f t="shared" si="3921"/>
        <v>331</v>
      </c>
      <c r="AO686">
        <f t="shared" si="3921"/>
        <v>349</v>
      </c>
      <c r="AP686" s="4">
        <f t="shared" ref="AP686:BI686" si="3922">AO686+18</f>
        <v>367</v>
      </c>
      <c r="AQ686" s="4">
        <f t="shared" si="3922"/>
        <v>385</v>
      </c>
      <c r="AR686" s="4">
        <f t="shared" si="3922"/>
        <v>403</v>
      </c>
      <c r="AS686" s="4">
        <f t="shared" si="3922"/>
        <v>421</v>
      </c>
      <c r="AT686" s="4">
        <f t="shared" si="3922"/>
        <v>439</v>
      </c>
      <c r="AU686" s="4">
        <f t="shared" si="3922"/>
        <v>457</v>
      </c>
      <c r="AV686" s="4">
        <f t="shared" si="3922"/>
        <v>475</v>
      </c>
      <c r="AW686" s="4">
        <f t="shared" si="3922"/>
        <v>493</v>
      </c>
      <c r="AX686" s="4">
        <f t="shared" si="3922"/>
        <v>511</v>
      </c>
      <c r="AY686">
        <f t="shared" si="3922"/>
        <v>529</v>
      </c>
      <c r="AZ686" s="4">
        <f t="shared" si="3922"/>
        <v>547</v>
      </c>
      <c r="BA686" s="4">
        <f t="shared" si="3922"/>
        <v>565</v>
      </c>
      <c r="BB686" s="4">
        <f t="shared" si="3922"/>
        <v>583</v>
      </c>
      <c r="BC686" s="4">
        <f t="shared" si="3922"/>
        <v>601</v>
      </c>
      <c r="BD686" s="4">
        <f t="shared" si="3922"/>
        <v>619</v>
      </c>
      <c r="BE686" s="4">
        <f t="shared" si="3922"/>
        <v>637</v>
      </c>
      <c r="BF686" s="4">
        <f t="shared" si="3922"/>
        <v>655</v>
      </c>
      <c r="BG686" s="4">
        <f t="shared" si="3922"/>
        <v>673</v>
      </c>
      <c r="BH686" s="4">
        <f t="shared" si="3922"/>
        <v>691</v>
      </c>
      <c r="BI686">
        <f t="shared" si="3922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23">U687+6</f>
        <v>54</v>
      </c>
      <c r="W687" s="4">
        <f t="shared" si="3923"/>
        <v>60</v>
      </c>
      <c r="X687" s="15">
        <f>W687+10</f>
        <v>70</v>
      </c>
      <c r="Y687" s="4">
        <f t="shared" ref="Y687:AC687" si="3924">X687+10</f>
        <v>80</v>
      </c>
      <c r="Z687" s="4">
        <f t="shared" si="3924"/>
        <v>90</v>
      </c>
      <c r="AA687" s="4">
        <f t="shared" si="3924"/>
        <v>100</v>
      </c>
      <c r="AB687" s="4">
        <f t="shared" si="3924"/>
        <v>110</v>
      </c>
      <c r="AC687" s="4">
        <f t="shared" si="3924"/>
        <v>120</v>
      </c>
      <c r="AD687" s="15">
        <f>AC687+14</f>
        <v>134</v>
      </c>
      <c r="AE687" s="4">
        <f t="shared" ref="AE687:AO687" si="3925">AD687+14</f>
        <v>148</v>
      </c>
      <c r="AF687" s="4">
        <f t="shared" si="3925"/>
        <v>162</v>
      </c>
      <c r="AG687" s="4">
        <f t="shared" si="3925"/>
        <v>176</v>
      </c>
      <c r="AH687" s="4">
        <f t="shared" si="3925"/>
        <v>190</v>
      </c>
      <c r="AI687" s="4">
        <f t="shared" si="3925"/>
        <v>204</v>
      </c>
      <c r="AJ687" s="4">
        <f t="shared" si="3925"/>
        <v>218</v>
      </c>
      <c r="AK687" s="4">
        <f t="shared" si="3925"/>
        <v>232</v>
      </c>
      <c r="AL687" s="4">
        <f t="shared" si="3925"/>
        <v>246</v>
      </c>
      <c r="AM687" s="4">
        <f t="shared" si="3925"/>
        <v>260</v>
      </c>
      <c r="AN687" s="4">
        <f t="shared" si="3925"/>
        <v>274</v>
      </c>
      <c r="AO687" s="4">
        <f t="shared" si="3925"/>
        <v>288</v>
      </c>
      <c r="AP687" s="4">
        <f t="shared" ref="AP687:BI687" si="3926">AO687+14</f>
        <v>302</v>
      </c>
      <c r="AQ687" s="4">
        <f t="shared" si="3926"/>
        <v>316</v>
      </c>
      <c r="AR687" s="4">
        <f t="shared" si="3926"/>
        <v>330</v>
      </c>
      <c r="AS687" s="4">
        <f t="shared" si="3926"/>
        <v>344</v>
      </c>
      <c r="AT687" s="4">
        <f t="shared" si="3926"/>
        <v>358</v>
      </c>
      <c r="AU687" s="4">
        <f t="shared" si="3926"/>
        <v>372</v>
      </c>
      <c r="AV687" s="4">
        <f t="shared" si="3926"/>
        <v>386</v>
      </c>
      <c r="AW687" s="4">
        <f t="shared" si="3926"/>
        <v>400</v>
      </c>
      <c r="AX687" s="4">
        <f t="shared" si="3926"/>
        <v>414</v>
      </c>
      <c r="AY687" s="4">
        <f t="shared" si="3926"/>
        <v>428</v>
      </c>
      <c r="AZ687" s="4">
        <f t="shared" si="3926"/>
        <v>442</v>
      </c>
      <c r="BA687" s="4">
        <f t="shared" si="3926"/>
        <v>456</v>
      </c>
      <c r="BB687" s="4">
        <f t="shared" si="3926"/>
        <v>470</v>
      </c>
      <c r="BC687" s="4">
        <f t="shared" si="3926"/>
        <v>484</v>
      </c>
      <c r="BD687" s="4">
        <f t="shared" si="3926"/>
        <v>498</v>
      </c>
      <c r="BE687" s="4">
        <f t="shared" si="3926"/>
        <v>512</v>
      </c>
      <c r="BF687" s="4">
        <f t="shared" si="3926"/>
        <v>526</v>
      </c>
      <c r="BG687" s="4">
        <f t="shared" si="3926"/>
        <v>540</v>
      </c>
      <c r="BH687" s="4">
        <f t="shared" si="3926"/>
        <v>554</v>
      </c>
      <c r="BI687" s="4">
        <f t="shared" si="3926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27">U688+7</f>
        <v>59</v>
      </c>
      <c r="W688" s="4">
        <f t="shared" si="3927"/>
        <v>66</v>
      </c>
      <c r="X688" s="15">
        <f>W688+13</f>
        <v>79</v>
      </c>
      <c r="Y688" s="4">
        <f t="shared" ref="Y688:AC688" si="3928">X688+13</f>
        <v>92</v>
      </c>
      <c r="Z688" s="4">
        <f t="shared" si="3928"/>
        <v>105</v>
      </c>
      <c r="AA688" s="4">
        <f t="shared" si="3928"/>
        <v>118</v>
      </c>
      <c r="AB688" s="4">
        <f t="shared" si="3928"/>
        <v>131</v>
      </c>
      <c r="AC688" s="4">
        <f t="shared" si="3928"/>
        <v>144</v>
      </c>
      <c r="AD688" s="15">
        <f>AC688+19</f>
        <v>163</v>
      </c>
      <c r="AE688" s="4">
        <f t="shared" ref="AE688:AO688" si="3929">AD688+19</f>
        <v>182</v>
      </c>
      <c r="AF688" s="4">
        <f t="shared" si="3929"/>
        <v>201</v>
      </c>
      <c r="AG688" s="4">
        <f t="shared" si="3929"/>
        <v>220</v>
      </c>
      <c r="AH688" s="4">
        <f t="shared" si="3929"/>
        <v>239</v>
      </c>
      <c r="AI688" s="4">
        <f t="shared" si="3929"/>
        <v>258</v>
      </c>
      <c r="AJ688" s="4">
        <f t="shared" si="3929"/>
        <v>277</v>
      </c>
      <c r="AK688" s="4">
        <f t="shared" si="3929"/>
        <v>296</v>
      </c>
      <c r="AL688" s="4">
        <f t="shared" si="3929"/>
        <v>315</v>
      </c>
      <c r="AM688" s="4">
        <f t="shared" si="3929"/>
        <v>334</v>
      </c>
      <c r="AN688" s="4">
        <f t="shared" si="3929"/>
        <v>353</v>
      </c>
      <c r="AO688" s="4">
        <f t="shared" si="3929"/>
        <v>372</v>
      </c>
      <c r="AP688" s="4">
        <f t="shared" ref="AP688:BI688" si="3930">AO688+19</f>
        <v>391</v>
      </c>
      <c r="AQ688" s="4">
        <f t="shared" si="3930"/>
        <v>410</v>
      </c>
      <c r="AR688" s="4">
        <f t="shared" si="3930"/>
        <v>429</v>
      </c>
      <c r="AS688" s="4">
        <f t="shared" si="3930"/>
        <v>448</v>
      </c>
      <c r="AT688" s="4">
        <f t="shared" si="3930"/>
        <v>467</v>
      </c>
      <c r="AU688" s="4">
        <f t="shared" si="3930"/>
        <v>486</v>
      </c>
      <c r="AV688" s="4">
        <f t="shared" si="3930"/>
        <v>505</v>
      </c>
      <c r="AW688" s="4">
        <f t="shared" si="3930"/>
        <v>524</v>
      </c>
      <c r="AX688" s="4">
        <f t="shared" si="3930"/>
        <v>543</v>
      </c>
      <c r="AY688" s="4">
        <f t="shared" si="3930"/>
        <v>562</v>
      </c>
      <c r="AZ688" s="4">
        <f t="shared" si="3930"/>
        <v>581</v>
      </c>
      <c r="BA688" s="4">
        <f t="shared" si="3930"/>
        <v>600</v>
      </c>
      <c r="BB688" s="4">
        <f t="shared" si="3930"/>
        <v>619</v>
      </c>
      <c r="BC688" s="4">
        <f t="shared" si="3930"/>
        <v>638</v>
      </c>
      <c r="BD688" s="4">
        <f t="shared" si="3930"/>
        <v>657</v>
      </c>
      <c r="BE688" s="4">
        <f t="shared" si="3930"/>
        <v>676</v>
      </c>
      <c r="BF688" s="4">
        <f t="shared" si="3930"/>
        <v>695</v>
      </c>
      <c r="BG688" s="4">
        <f t="shared" si="3930"/>
        <v>714</v>
      </c>
      <c r="BH688" s="4">
        <f t="shared" si="3930"/>
        <v>733</v>
      </c>
      <c r="BI688" s="4">
        <f t="shared" si="3930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31">V689+7</f>
        <v>71</v>
      </c>
      <c r="X689" s="15">
        <f>W689+12</f>
        <v>83</v>
      </c>
      <c r="Y689" s="4">
        <f>X689+11</f>
        <v>94</v>
      </c>
      <c r="Z689" s="4">
        <f t="shared" ref="Z689:AB689" si="3932">Y689+12</f>
        <v>106</v>
      </c>
      <c r="AA689" s="4">
        <f t="shared" si="3932"/>
        <v>118</v>
      </c>
      <c r="AB689" s="4">
        <f t="shared" si="3932"/>
        <v>130</v>
      </c>
      <c r="AC689" s="4">
        <f>AB689+11</f>
        <v>141</v>
      </c>
      <c r="AD689" s="15">
        <f>AC689+14</f>
        <v>155</v>
      </c>
      <c r="AE689">
        <f t="shared" ref="AE689:AO689" si="3933">AD689+14</f>
        <v>169</v>
      </c>
      <c r="AF689" s="4">
        <f t="shared" si="3933"/>
        <v>183</v>
      </c>
      <c r="AG689" s="4">
        <f>AF689+15</f>
        <v>198</v>
      </c>
      <c r="AH689" s="4">
        <f t="shared" si="3933"/>
        <v>212</v>
      </c>
      <c r="AI689" s="4">
        <f t="shared" si="3933"/>
        <v>226</v>
      </c>
      <c r="AJ689" s="4">
        <f t="shared" si="3933"/>
        <v>240</v>
      </c>
      <c r="AK689" s="4">
        <f t="shared" si="3933"/>
        <v>254</v>
      </c>
      <c r="AL689" s="4">
        <f t="shared" si="3933"/>
        <v>268</v>
      </c>
      <c r="AM689" s="4">
        <f t="shared" si="3933"/>
        <v>282</v>
      </c>
      <c r="AN689" s="4">
        <f t="shared" si="3933"/>
        <v>296</v>
      </c>
      <c r="AO689">
        <f t="shared" si="3933"/>
        <v>310</v>
      </c>
      <c r="AP689" s="4">
        <f t="shared" ref="AP689:BI689" si="3934">AO689+14</f>
        <v>324</v>
      </c>
      <c r="AQ689" s="4">
        <f t="shared" si="3934"/>
        <v>338</v>
      </c>
      <c r="AR689" s="4">
        <f t="shared" si="3934"/>
        <v>352</v>
      </c>
      <c r="AS689" s="4">
        <f t="shared" si="3934"/>
        <v>366</v>
      </c>
      <c r="AT689" s="4">
        <f t="shared" si="3934"/>
        <v>380</v>
      </c>
      <c r="AU689" s="4">
        <f t="shared" si="3934"/>
        <v>394</v>
      </c>
      <c r="AV689" s="4">
        <f t="shared" si="3934"/>
        <v>408</v>
      </c>
      <c r="AW689" s="4">
        <f>AV689+15</f>
        <v>423</v>
      </c>
      <c r="AX689" s="4">
        <f t="shared" si="3934"/>
        <v>437</v>
      </c>
      <c r="AY689">
        <f t="shared" si="3934"/>
        <v>451</v>
      </c>
      <c r="AZ689" s="4">
        <f t="shared" si="3934"/>
        <v>465</v>
      </c>
      <c r="BA689" s="4">
        <f t="shared" si="3934"/>
        <v>479</v>
      </c>
      <c r="BB689" s="4">
        <f t="shared" si="3934"/>
        <v>493</v>
      </c>
      <c r="BC689" s="4">
        <f t="shared" si="3934"/>
        <v>507</v>
      </c>
      <c r="BD689" s="4">
        <f t="shared" si="3934"/>
        <v>521</v>
      </c>
      <c r="BE689" s="4">
        <f t="shared" si="3934"/>
        <v>535</v>
      </c>
      <c r="BF689" s="4">
        <f t="shared" si="3934"/>
        <v>549</v>
      </c>
      <c r="BG689" s="4">
        <f t="shared" si="3934"/>
        <v>563</v>
      </c>
      <c r="BH689" s="4">
        <f t="shared" si="3934"/>
        <v>577</v>
      </c>
      <c r="BI689">
        <f t="shared" si="3934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35">V690+7</f>
        <v>73</v>
      </c>
      <c r="X690" s="15">
        <f>W690+12</f>
        <v>85</v>
      </c>
      <c r="Y690" s="4">
        <f t="shared" ref="Y690:AC690" si="3936">X690+12</f>
        <v>97</v>
      </c>
      <c r="Z690" s="4">
        <f>Y690+11</f>
        <v>108</v>
      </c>
      <c r="AA690" s="4">
        <f t="shared" si="3936"/>
        <v>120</v>
      </c>
      <c r="AB690" s="4">
        <f t="shared" si="3936"/>
        <v>132</v>
      </c>
      <c r="AC690" s="4">
        <f t="shared" si="3936"/>
        <v>144</v>
      </c>
      <c r="AD690" s="15">
        <f>AC690+14</f>
        <v>158</v>
      </c>
      <c r="AE690">
        <f t="shared" ref="AE690:AO690" si="3937">AD690+14</f>
        <v>172</v>
      </c>
      <c r="AF690" s="4">
        <f t="shared" si="3937"/>
        <v>186</v>
      </c>
      <c r="AG690" s="4">
        <f t="shared" si="3937"/>
        <v>200</v>
      </c>
      <c r="AH690" s="4">
        <f t="shared" si="3937"/>
        <v>214</v>
      </c>
      <c r="AI690" s="4">
        <f t="shared" si="3937"/>
        <v>228</v>
      </c>
      <c r="AJ690" s="4">
        <f t="shared" si="3937"/>
        <v>242</v>
      </c>
      <c r="AK690" s="4">
        <f t="shared" si="3937"/>
        <v>256</v>
      </c>
      <c r="AL690" s="4">
        <f t="shared" si="3937"/>
        <v>270</v>
      </c>
      <c r="AM690" s="4">
        <f t="shared" si="3937"/>
        <v>284</v>
      </c>
      <c r="AN690" s="4">
        <f t="shared" si="3937"/>
        <v>298</v>
      </c>
      <c r="AO690">
        <f t="shared" si="3937"/>
        <v>312</v>
      </c>
      <c r="AP690" s="4">
        <f t="shared" ref="AP690:BI690" si="3938">AO690+14</f>
        <v>326</v>
      </c>
      <c r="AQ690" s="4">
        <f>AP690+15</f>
        <v>341</v>
      </c>
      <c r="AR690" s="4">
        <f t="shared" si="3938"/>
        <v>355</v>
      </c>
      <c r="AS690" s="4">
        <f t="shared" si="3938"/>
        <v>369</v>
      </c>
      <c r="AT690" s="4">
        <f t="shared" si="3938"/>
        <v>383</v>
      </c>
      <c r="AU690" s="4">
        <f t="shared" si="3938"/>
        <v>397</v>
      </c>
      <c r="AV690" s="4">
        <f t="shared" si="3938"/>
        <v>411</v>
      </c>
      <c r="AW690" s="4">
        <f t="shared" si="3938"/>
        <v>425</v>
      </c>
      <c r="AX690" s="4">
        <f t="shared" si="3938"/>
        <v>439</v>
      </c>
      <c r="AY690">
        <f t="shared" si="3938"/>
        <v>453</v>
      </c>
      <c r="AZ690" s="4">
        <f t="shared" si="3938"/>
        <v>467</v>
      </c>
      <c r="BA690" s="4">
        <f t="shared" si="3938"/>
        <v>481</v>
      </c>
      <c r="BB690" s="4">
        <f t="shared" si="3938"/>
        <v>495</v>
      </c>
      <c r="BC690" s="4">
        <f t="shared" si="3938"/>
        <v>509</v>
      </c>
      <c r="BD690" s="4">
        <f t="shared" si="3938"/>
        <v>523</v>
      </c>
      <c r="BE690" s="4">
        <f t="shared" si="3938"/>
        <v>537</v>
      </c>
      <c r="BF690" s="4">
        <f t="shared" si="3938"/>
        <v>551</v>
      </c>
      <c r="BG690" s="4">
        <f>BF690+15</f>
        <v>566</v>
      </c>
      <c r="BH690" s="4">
        <f t="shared" si="3938"/>
        <v>580</v>
      </c>
      <c r="BI690">
        <f t="shared" si="3938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39">C691+0.1</f>
        <v>5.1999999999999993</v>
      </c>
      <c r="E691" s="4">
        <f t="shared" si="3939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40">G691+0.1</f>
        <v>5.6999999999999984</v>
      </c>
      <c r="I691" s="4">
        <f t="shared" si="3940"/>
        <v>5.799999999999998</v>
      </c>
      <c r="J691" s="15">
        <f t="shared" ref="J691" si="3941">I691+0.2</f>
        <v>5.9999999999999982</v>
      </c>
      <c r="K691">
        <f t="shared" ref="K691:BI691" si="3942">J691+0.1</f>
        <v>6.0999999999999979</v>
      </c>
      <c r="L691" s="4">
        <f t="shared" si="3942"/>
        <v>6.1999999999999975</v>
      </c>
      <c r="M691" s="4">
        <f t="shared" si="3942"/>
        <v>6.2999999999999972</v>
      </c>
      <c r="N691" s="4">
        <f t="shared" ref="N691" si="3943">M691+0.2</f>
        <v>6.4999999999999973</v>
      </c>
      <c r="O691" s="4">
        <f t="shared" ref="O691" si="3944">N691+0.1</f>
        <v>6.599999999999997</v>
      </c>
      <c r="P691" s="4">
        <f t="shared" si="3942"/>
        <v>6.6999999999999966</v>
      </c>
      <c r="Q691" s="4">
        <f t="shared" si="3942"/>
        <v>6.7999999999999963</v>
      </c>
      <c r="R691" s="15">
        <f t="shared" ref="R691" si="3945">Q691+0.2</f>
        <v>6.9999999999999964</v>
      </c>
      <c r="S691" s="4">
        <f t="shared" ref="S691" si="3946">R691+0.1</f>
        <v>7.0999999999999961</v>
      </c>
      <c r="T691" s="4">
        <f t="shared" si="3942"/>
        <v>7.1999999999999957</v>
      </c>
      <c r="U691">
        <f t="shared" si="3942"/>
        <v>7.2999999999999954</v>
      </c>
      <c r="V691" s="4">
        <f t="shared" ref="V691" si="3947">U691+0.2</f>
        <v>7.4999999999999956</v>
      </c>
      <c r="W691" s="4">
        <f t="shared" ref="W691:BG691" si="3948">V691+0.1</f>
        <v>7.5999999999999952</v>
      </c>
      <c r="X691" s="15">
        <f t="shared" si="3942"/>
        <v>7.6999999999999948</v>
      </c>
      <c r="Y691" s="4">
        <f t="shared" si="3942"/>
        <v>7.7999999999999945</v>
      </c>
      <c r="Z691" s="4">
        <f t="shared" ref="Z691" si="3949">Y691+0.2</f>
        <v>7.9999999999999947</v>
      </c>
      <c r="AA691" s="4">
        <f t="shared" si="3948"/>
        <v>8.0999999999999943</v>
      </c>
      <c r="AB691" s="4">
        <f t="shared" si="3942"/>
        <v>8.199999999999994</v>
      </c>
      <c r="AC691" s="4">
        <f t="shared" si="3942"/>
        <v>8.2999999999999936</v>
      </c>
      <c r="AD691" s="15">
        <f t="shared" ref="AD691:BF691" si="3950">AC691+0.2</f>
        <v>8.4999999999999929</v>
      </c>
      <c r="AE691">
        <f t="shared" si="3948"/>
        <v>8.5999999999999925</v>
      </c>
      <c r="AF691" s="4">
        <f t="shared" si="3942"/>
        <v>8.6999999999999922</v>
      </c>
      <c r="AG691" s="4">
        <f t="shared" si="3942"/>
        <v>8.7999999999999918</v>
      </c>
      <c r="AH691" s="4">
        <f t="shared" si="3950"/>
        <v>8.9999999999999911</v>
      </c>
      <c r="AI691" s="4">
        <f t="shared" si="3948"/>
        <v>9.0999999999999908</v>
      </c>
      <c r="AJ691" s="4">
        <f t="shared" si="3942"/>
        <v>9.1999999999999904</v>
      </c>
      <c r="AK691" s="4">
        <f t="shared" si="3942"/>
        <v>9.2999999999999901</v>
      </c>
      <c r="AL691" s="4">
        <f t="shared" si="3950"/>
        <v>9.4999999999999893</v>
      </c>
      <c r="AM691" s="4">
        <f t="shared" si="3948"/>
        <v>9.599999999999989</v>
      </c>
      <c r="AN691" s="4">
        <f t="shared" si="3942"/>
        <v>9.6999999999999886</v>
      </c>
      <c r="AO691">
        <f t="shared" si="3942"/>
        <v>9.7999999999999883</v>
      </c>
      <c r="AP691" s="4">
        <f t="shared" si="3950"/>
        <v>9.9999999999999876</v>
      </c>
      <c r="AQ691" s="4">
        <f t="shared" si="3948"/>
        <v>10.099999999999987</v>
      </c>
      <c r="AR691" s="4">
        <f t="shared" si="3942"/>
        <v>10.199999999999987</v>
      </c>
      <c r="AS691" s="4">
        <f t="shared" si="3942"/>
        <v>10.299999999999986</v>
      </c>
      <c r="AT691" s="4">
        <f t="shared" si="3950"/>
        <v>10.499999999999986</v>
      </c>
      <c r="AU691" s="4">
        <f t="shared" si="3948"/>
        <v>10.599999999999985</v>
      </c>
      <c r="AV691" s="4">
        <f t="shared" si="3942"/>
        <v>10.699999999999985</v>
      </c>
      <c r="AW691" s="4">
        <f t="shared" si="3942"/>
        <v>10.799999999999985</v>
      </c>
      <c r="AX691" s="4">
        <f t="shared" si="3950"/>
        <v>10.999999999999984</v>
      </c>
      <c r="AY691">
        <f t="shared" si="3948"/>
        <v>11.099999999999984</v>
      </c>
      <c r="AZ691" s="4">
        <f t="shared" si="3942"/>
        <v>11.199999999999983</v>
      </c>
      <c r="BA691" s="4">
        <f t="shared" si="3942"/>
        <v>11.299999999999983</v>
      </c>
      <c r="BB691" s="4">
        <f t="shared" si="3950"/>
        <v>11.499999999999982</v>
      </c>
      <c r="BC691" s="4">
        <f t="shared" si="3948"/>
        <v>11.599999999999982</v>
      </c>
      <c r="BD691" s="4">
        <f t="shared" si="3942"/>
        <v>11.699999999999982</v>
      </c>
      <c r="BE691" s="4">
        <f t="shared" si="3942"/>
        <v>11.799999999999981</v>
      </c>
      <c r="BF691" s="4">
        <f t="shared" si="3950"/>
        <v>11.99999999999998</v>
      </c>
      <c r="BG691" s="4">
        <f t="shared" si="3948"/>
        <v>12.09999999999998</v>
      </c>
      <c r="BH691" s="4">
        <f t="shared" si="3942"/>
        <v>12.19999999999998</v>
      </c>
      <c r="BI691">
        <f t="shared" si="3942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51">C694-0.2</f>
        <v>5.8999999999999995</v>
      </c>
      <c r="E694" s="4">
        <f t="shared" si="3951"/>
        <v>5.6999999999999993</v>
      </c>
      <c r="F694" s="4">
        <f t="shared" si="3951"/>
        <v>5.4999999999999991</v>
      </c>
      <c r="G694" s="4">
        <f t="shared" si="3951"/>
        <v>5.2999999999999989</v>
      </c>
      <c r="H694" s="4">
        <f t="shared" si="3951"/>
        <v>5.0999999999999988</v>
      </c>
      <c r="I694" s="4">
        <f t="shared" si="3951"/>
        <v>4.8999999999999986</v>
      </c>
      <c r="J694" s="15">
        <f t="shared" si="3951"/>
        <v>4.6999999999999984</v>
      </c>
      <c r="K694">
        <f t="shared" si="3951"/>
        <v>4.4999999999999982</v>
      </c>
      <c r="L694" s="4">
        <f t="shared" si="3951"/>
        <v>4.299999999999998</v>
      </c>
      <c r="M694" s="4">
        <f t="shared" si="3951"/>
        <v>4.0999999999999979</v>
      </c>
      <c r="N694" s="4">
        <f t="shared" si="3951"/>
        <v>3.8999999999999977</v>
      </c>
      <c r="O694" s="4">
        <f t="shared" si="3951"/>
        <v>3.6999999999999975</v>
      </c>
      <c r="P694" s="4">
        <f t="shared" si="3951"/>
        <v>3.4999999999999973</v>
      </c>
      <c r="Q694" s="4">
        <f t="shared" si="3951"/>
        <v>3.2999999999999972</v>
      </c>
      <c r="R694" s="15">
        <f t="shared" si="3951"/>
        <v>3.099999999999997</v>
      </c>
      <c r="S694" s="4">
        <f t="shared" si="3951"/>
        <v>2.8999999999999968</v>
      </c>
      <c r="T694" s="4">
        <f t="shared" si="3951"/>
        <v>2.6999999999999966</v>
      </c>
      <c r="U694">
        <f t="shared" si="3951"/>
        <v>2.4999999999999964</v>
      </c>
      <c r="V694" s="4">
        <f t="shared" si="3951"/>
        <v>2.2999999999999963</v>
      </c>
      <c r="W694" s="4">
        <f t="shared" si="3951"/>
        <v>2.0999999999999961</v>
      </c>
      <c r="X694" s="15">
        <f t="shared" si="3951"/>
        <v>1.8999999999999961</v>
      </c>
      <c r="Y694" s="4">
        <f t="shared" si="3951"/>
        <v>1.6999999999999962</v>
      </c>
      <c r="Z694" s="4">
        <f t="shared" si="3951"/>
        <v>1.4999999999999962</v>
      </c>
      <c r="AA694" s="4">
        <f t="shared" si="3951"/>
        <v>1.2999999999999963</v>
      </c>
      <c r="AB694" s="4">
        <f t="shared" si="3951"/>
        <v>1.0999999999999963</v>
      </c>
      <c r="AC694" s="4">
        <f t="shared" si="3951"/>
        <v>0.89999999999999636</v>
      </c>
      <c r="AD694" s="15">
        <f t="shared" si="3951"/>
        <v>0.6999999999999964</v>
      </c>
      <c r="AE694">
        <f t="shared" si="3951"/>
        <v>0.49999999999999639</v>
      </c>
      <c r="AF694" s="4">
        <f>AE694</f>
        <v>0.49999999999999639</v>
      </c>
      <c r="AG694" s="4">
        <f t="shared" ref="AG694:BI694" si="3952">AF694</f>
        <v>0.49999999999999639</v>
      </c>
      <c r="AH694" s="4">
        <f t="shared" si="3952"/>
        <v>0.49999999999999639</v>
      </c>
      <c r="AI694" s="4">
        <f t="shared" si="3952"/>
        <v>0.49999999999999639</v>
      </c>
      <c r="AJ694" s="4">
        <f t="shared" si="3952"/>
        <v>0.49999999999999639</v>
      </c>
      <c r="AK694" s="4">
        <f t="shared" si="3952"/>
        <v>0.49999999999999639</v>
      </c>
      <c r="AL694" s="4">
        <f t="shared" si="3952"/>
        <v>0.49999999999999639</v>
      </c>
      <c r="AM694" s="4">
        <f t="shared" si="3952"/>
        <v>0.49999999999999639</v>
      </c>
      <c r="AN694" s="4">
        <f t="shared" si="3952"/>
        <v>0.49999999999999639</v>
      </c>
      <c r="AO694">
        <f t="shared" si="3952"/>
        <v>0.49999999999999639</v>
      </c>
      <c r="AP694" s="4">
        <f t="shared" si="3952"/>
        <v>0.49999999999999639</v>
      </c>
      <c r="AQ694" s="4">
        <f t="shared" si="3952"/>
        <v>0.49999999999999639</v>
      </c>
      <c r="AR694" s="4">
        <f t="shared" si="3952"/>
        <v>0.49999999999999639</v>
      </c>
      <c r="AS694" s="4">
        <f t="shared" si="3952"/>
        <v>0.49999999999999639</v>
      </c>
      <c r="AT694" s="4">
        <f t="shared" si="3952"/>
        <v>0.49999999999999639</v>
      </c>
      <c r="AU694" s="4">
        <f t="shared" si="3952"/>
        <v>0.49999999999999639</v>
      </c>
      <c r="AV694" s="4">
        <f t="shared" si="3952"/>
        <v>0.49999999999999639</v>
      </c>
      <c r="AW694" s="4">
        <f t="shared" si="3952"/>
        <v>0.49999999999999639</v>
      </c>
      <c r="AX694" s="4">
        <f t="shared" si="3952"/>
        <v>0.49999999999999639</v>
      </c>
      <c r="AY694">
        <f t="shared" si="3952"/>
        <v>0.49999999999999639</v>
      </c>
      <c r="AZ694" s="4">
        <f t="shared" si="3952"/>
        <v>0.49999999999999639</v>
      </c>
      <c r="BA694" s="4">
        <f t="shared" si="3952"/>
        <v>0.49999999999999639</v>
      </c>
      <c r="BB694" s="4">
        <f t="shared" si="3952"/>
        <v>0.49999999999999639</v>
      </c>
      <c r="BC694" s="4">
        <f t="shared" si="3952"/>
        <v>0.49999999999999639</v>
      </c>
      <c r="BD694" s="4">
        <f t="shared" si="3952"/>
        <v>0.49999999999999639</v>
      </c>
      <c r="BE694" s="4">
        <f t="shared" si="3952"/>
        <v>0.49999999999999639</v>
      </c>
      <c r="BF694" s="4">
        <f t="shared" si="3952"/>
        <v>0.49999999999999639</v>
      </c>
      <c r="BG694" s="4">
        <f t="shared" si="3952"/>
        <v>0.49999999999999639</v>
      </c>
      <c r="BH694" s="4">
        <f t="shared" si="3952"/>
        <v>0.49999999999999639</v>
      </c>
      <c r="BI694">
        <f t="shared" si="3952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53">E697+6</f>
        <v>29</v>
      </c>
      <c r="G697" s="4">
        <f t="shared" si="3953"/>
        <v>35</v>
      </c>
      <c r="H697" s="4">
        <f t="shared" si="3953"/>
        <v>41</v>
      </c>
      <c r="I697" s="4">
        <f t="shared" si="3953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54">M697+11</f>
        <v>105</v>
      </c>
      <c r="O697" s="4">
        <f>N697+12</f>
        <v>117</v>
      </c>
      <c r="P697" s="4">
        <f t="shared" ref="P697:Q697" si="3955">O697+12</f>
        <v>129</v>
      </c>
      <c r="Q697" s="4">
        <f t="shared" si="3955"/>
        <v>141</v>
      </c>
      <c r="R697" s="4">
        <f>Q697+23</f>
        <v>164</v>
      </c>
      <c r="S697" s="4">
        <f t="shared" ref="S697:W697" si="3956">R697+23</f>
        <v>187</v>
      </c>
      <c r="T697" s="4">
        <f>S697+24</f>
        <v>211</v>
      </c>
      <c r="U697" s="4">
        <f t="shared" si="3956"/>
        <v>234</v>
      </c>
      <c r="V697" s="4">
        <f>U697+24</f>
        <v>258</v>
      </c>
      <c r="W697" s="4">
        <f t="shared" si="3956"/>
        <v>281</v>
      </c>
      <c r="X697" s="4">
        <f>W697+41</f>
        <v>322</v>
      </c>
      <c r="Y697" s="4">
        <f t="shared" ref="Y697:AC697" si="3957">X697+41</f>
        <v>363</v>
      </c>
      <c r="Z697" s="4">
        <f t="shared" si="3957"/>
        <v>404</v>
      </c>
      <c r="AA697" s="4">
        <f t="shared" si="3957"/>
        <v>445</v>
      </c>
      <c r="AB697" s="4">
        <f t="shared" si="3957"/>
        <v>486</v>
      </c>
      <c r="AC697" s="4">
        <f t="shared" si="3957"/>
        <v>527</v>
      </c>
      <c r="AD697" s="4">
        <f>AC697+65</f>
        <v>592</v>
      </c>
      <c r="AE697" s="4">
        <f>AD697+64</f>
        <v>656</v>
      </c>
      <c r="AF697" s="4">
        <f t="shared" ref="AF697" si="3958">AE697+65</f>
        <v>721</v>
      </c>
      <c r="AG697" s="4">
        <f t="shared" ref="AG697" si="3959">AF697+64</f>
        <v>785</v>
      </c>
      <c r="AH697" s="4">
        <f t="shared" ref="AH697" si="3960">AG697+65</f>
        <v>850</v>
      </c>
      <c r="AI697" s="4">
        <f t="shared" ref="AI697" si="3961">AH697+64</f>
        <v>914</v>
      </c>
      <c r="AJ697" s="4">
        <f t="shared" ref="AJ697" si="3962">AI697+65</f>
        <v>979</v>
      </c>
      <c r="AK697" s="4">
        <f t="shared" ref="AK697" si="3963">AJ697+64</f>
        <v>1043</v>
      </c>
      <c r="AL697" s="4">
        <f t="shared" ref="AL697" si="3964">AK697+65</f>
        <v>1108</v>
      </c>
      <c r="AM697" s="4">
        <f t="shared" ref="AM697" si="3965">AL697+64</f>
        <v>1172</v>
      </c>
      <c r="AN697" s="4">
        <f t="shared" ref="AN697" si="3966">AM697+65</f>
        <v>1237</v>
      </c>
      <c r="AO697" s="4">
        <f t="shared" ref="AO697" si="3967">AN697+64</f>
        <v>1301</v>
      </c>
      <c r="AP697" s="4">
        <f t="shared" ref="AP697" si="3968">AO697+65</f>
        <v>1366</v>
      </c>
      <c r="AQ697" s="4">
        <f t="shared" ref="AQ697" si="3969">AP697+64</f>
        <v>1430</v>
      </c>
      <c r="AR697" s="4">
        <f t="shared" ref="AR697" si="3970">AQ697+65</f>
        <v>1495</v>
      </c>
      <c r="AS697" s="4">
        <f t="shared" ref="AS697" si="3971">AR697+64</f>
        <v>1559</v>
      </c>
      <c r="AT697" s="4">
        <f t="shared" ref="AT697" si="3972">AS697+65</f>
        <v>1624</v>
      </c>
      <c r="AU697" s="4">
        <f t="shared" ref="AU697" si="3973">AT697+64</f>
        <v>1688</v>
      </c>
      <c r="AV697" s="4">
        <f t="shared" ref="AV697" si="3974">AU697+65</f>
        <v>1753</v>
      </c>
      <c r="AW697" s="4">
        <f t="shared" ref="AW697" si="3975">AV697+64</f>
        <v>1817</v>
      </c>
      <c r="AX697" s="4">
        <f t="shared" ref="AX697" si="3976">AW697+65</f>
        <v>1882</v>
      </c>
      <c r="AY697" s="4">
        <f t="shared" ref="AY697" si="3977">AX697+64</f>
        <v>1946</v>
      </c>
      <c r="AZ697" s="4">
        <f t="shared" ref="AZ697" si="3978">AY697+65</f>
        <v>2011</v>
      </c>
      <c r="BA697" s="4">
        <f t="shared" ref="BA697" si="3979">AZ697+64</f>
        <v>2075</v>
      </c>
      <c r="BB697" s="4">
        <f t="shared" ref="BB697" si="3980">BA697+65</f>
        <v>2140</v>
      </c>
      <c r="BC697" s="4">
        <f t="shared" ref="BC697" si="3981">BB697+64</f>
        <v>2204</v>
      </c>
      <c r="BD697" s="4">
        <f t="shared" ref="BD697" si="3982">BC697+65</f>
        <v>2269</v>
      </c>
      <c r="BE697" s="4">
        <f t="shared" ref="BE697" si="3983">BD697+64</f>
        <v>2333</v>
      </c>
      <c r="BF697" s="4">
        <f t="shared" ref="BF697" si="3984">BE697+65</f>
        <v>2398</v>
      </c>
      <c r="BG697" s="4">
        <f t="shared" ref="BG697" si="3985">BF697+64</f>
        <v>2462</v>
      </c>
      <c r="BH697" s="4">
        <f t="shared" ref="BH697" si="3986">BG697+65</f>
        <v>2527</v>
      </c>
      <c r="BI697" s="4">
        <f t="shared" ref="BI697" si="3987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3988">E698+6</f>
        <v>35</v>
      </c>
      <c r="G698" s="4">
        <f t="shared" si="3988"/>
        <v>41</v>
      </c>
      <c r="H698" s="4">
        <f>G698+5</f>
        <v>46</v>
      </c>
      <c r="I698" s="4">
        <f t="shared" si="3988"/>
        <v>52</v>
      </c>
      <c r="J698" s="4">
        <f>I698+12</f>
        <v>64</v>
      </c>
      <c r="K698" s="4">
        <f t="shared" ref="K698:Q698" si="3989">J698+12</f>
        <v>76</v>
      </c>
      <c r="L698" s="4">
        <f>K698+11</f>
        <v>87</v>
      </c>
      <c r="M698" s="4">
        <f t="shared" si="3989"/>
        <v>99</v>
      </c>
      <c r="N698" s="4">
        <f t="shared" si="3989"/>
        <v>111</v>
      </c>
      <c r="O698" s="4">
        <f t="shared" si="3989"/>
        <v>123</v>
      </c>
      <c r="P698" s="4">
        <f>O698+11</f>
        <v>134</v>
      </c>
      <c r="Q698" s="4">
        <f t="shared" si="3989"/>
        <v>146</v>
      </c>
      <c r="R698" s="4">
        <f>Q698+23</f>
        <v>169</v>
      </c>
      <c r="S698" s="4">
        <f>R698+24</f>
        <v>193</v>
      </c>
      <c r="T698" s="4">
        <f t="shared" ref="T698:V698" si="3990">S698+23</f>
        <v>216</v>
      </c>
      <c r="U698" s="4">
        <f t="shared" ref="U698" si="3991">T698+24</f>
        <v>240</v>
      </c>
      <c r="V698" s="4">
        <f t="shared" si="3990"/>
        <v>263</v>
      </c>
      <c r="W698" s="4">
        <f t="shared" ref="W698" si="3992">V698+24</f>
        <v>287</v>
      </c>
      <c r="X698" s="4">
        <f>W698+41</f>
        <v>328</v>
      </c>
      <c r="Y698" s="4">
        <f t="shared" ref="Y698:AC698" si="3993">X698+41</f>
        <v>369</v>
      </c>
      <c r="Z698" s="4">
        <f t="shared" si="3993"/>
        <v>410</v>
      </c>
      <c r="AA698" s="4">
        <f t="shared" si="3993"/>
        <v>451</v>
      </c>
      <c r="AB698" s="4">
        <f t="shared" si="3993"/>
        <v>492</v>
      </c>
      <c r="AC698" s="4">
        <f t="shared" si="3993"/>
        <v>533</v>
      </c>
      <c r="AD698" s="4">
        <f>AC698+64</f>
        <v>597</v>
      </c>
      <c r="AE698" s="4">
        <f>AD698+65</f>
        <v>662</v>
      </c>
      <c r="AF698" s="4">
        <f t="shared" ref="AF698" si="3994">AE698+64</f>
        <v>726</v>
      </c>
      <c r="AG698" s="4">
        <f t="shared" ref="AG698" si="3995">AF698+65</f>
        <v>791</v>
      </c>
      <c r="AH698" s="4">
        <f t="shared" ref="AH698" si="3996">AG698+64</f>
        <v>855</v>
      </c>
      <c r="AI698" s="4">
        <f t="shared" ref="AI698" si="3997">AH698+65</f>
        <v>920</v>
      </c>
      <c r="AJ698" s="4">
        <f t="shared" ref="AJ698" si="3998">AI698+64</f>
        <v>984</v>
      </c>
      <c r="AK698" s="4">
        <f t="shared" ref="AK698" si="3999">AJ698+65</f>
        <v>1049</v>
      </c>
      <c r="AL698" s="4">
        <f t="shared" ref="AL698" si="4000">AK698+64</f>
        <v>1113</v>
      </c>
      <c r="AM698" s="4">
        <f t="shared" ref="AM698" si="4001">AL698+65</f>
        <v>1178</v>
      </c>
      <c r="AN698" s="4">
        <f t="shared" ref="AN698" si="4002">AM698+64</f>
        <v>1242</v>
      </c>
      <c r="AO698" s="4">
        <f t="shared" ref="AO698" si="4003">AN698+65</f>
        <v>1307</v>
      </c>
      <c r="AP698" s="4">
        <f t="shared" ref="AP698" si="4004">AO698+64</f>
        <v>1371</v>
      </c>
      <c r="AQ698" s="4">
        <f t="shared" ref="AQ698" si="4005">AP698+65</f>
        <v>1436</v>
      </c>
      <c r="AR698" s="4">
        <f t="shared" ref="AR698" si="4006">AQ698+64</f>
        <v>1500</v>
      </c>
      <c r="AS698" s="4">
        <f t="shared" ref="AS698" si="4007">AR698+65</f>
        <v>1565</v>
      </c>
      <c r="AT698" s="4">
        <f t="shared" ref="AT698" si="4008">AS698+64</f>
        <v>1629</v>
      </c>
      <c r="AU698" s="4">
        <f t="shared" ref="AU698" si="4009">AT698+65</f>
        <v>1694</v>
      </c>
      <c r="AV698" s="4">
        <f t="shared" ref="AV698" si="4010">AU698+64</f>
        <v>1758</v>
      </c>
      <c r="AW698" s="4">
        <f t="shared" ref="AW698" si="4011">AV698+65</f>
        <v>1823</v>
      </c>
      <c r="AX698" s="4">
        <f t="shared" ref="AX698" si="4012">AW698+64</f>
        <v>1887</v>
      </c>
      <c r="AY698" s="4">
        <f t="shared" ref="AY698" si="4013">AX698+65</f>
        <v>1952</v>
      </c>
      <c r="AZ698" s="4">
        <f t="shared" ref="AZ698" si="4014">AY698+64</f>
        <v>2016</v>
      </c>
      <c r="BA698" s="4">
        <f t="shared" ref="BA698" si="4015">AZ698+65</f>
        <v>2081</v>
      </c>
      <c r="BB698" s="4">
        <f t="shared" ref="BB698" si="4016">BA698+64</f>
        <v>2145</v>
      </c>
      <c r="BC698" s="4">
        <f t="shared" ref="BC698" si="4017">BB698+65</f>
        <v>2210</v>
      </c>
      <c r="BD698" s="4">
        <f t="shared" ref="BD698" si="4018">BC698+64</f>
        <v>2274</v>
      </c>
      <c r="BE698" s="4">
        <f t="shared" ref="BE698" si="4019">BD698+65</f>
        <v>2339</v>
      </c>
      <c r="BF698" s="4">
        <f t="shared" ref="BF698" si="4020">BE698+64</f>
        <v>2403</v>
      </c>
      <c r="BG698" s="4">
        <f t="shared" ref="BG698" si="4021">BF698+65</f>
        <v>2468</v>
      </c>
      <c r="BH698" s="4">
        <f t="shared" ref="BH698" si="4022">BG698+64</f>
        <v>2532</v>
      </c>
      <c r="BI698" s="4">
        <f t="shared" ref="BI698" si="4023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24">C699+0.6</f>
        <v>5.1999999999999993</v>
      </c>
      <c r="E699" s="4">
        <f t="shared" si="4024"/>
        <v>5.7999999999999989</v>
      </c>
      <c r="F699" s="4">
        <f t="shared" si="4024"/>
        <v>6.3999999999999986</v>
      </c>
      <c r="G699" s="4">
        <f t="shared" si="4024"/>
        <v>6.9999999999999982</v>
      </c>
      <c r="H699" s="4">
        <f t="shared" si="4024"/>
        <v>7.5999999999999979</v>
      </c>
      <c r="I699" s="4">
        <f t="shared" si="4024"/>
        <v>8.1999999999999975</v>
      </c>
      <c r="J699" s="15">
        <f t="shared" si="4024"/>
        <v>8.7999999999999972</v>
      </c>
      <c r="K699">
        <f t="shared" si="4024"/>
        <v>9.3999999999999968</v>
      </c>
      <c r="L699" s="4">
        <f t="shared" si="4024"/>
        <v>9.9999999999999964</v>
      </c>
      <c r="M699" s="4">
        <f t="shared" si="4024"/>
        <v>10.599999999999996</v>
      </c>
      <c r="N699" s="4">
        <f t="shared" si="4024"/>
        <v>11.199999999999996</v>
      </c>
      <c r="O699" s="4">
        <f t="shared" si="4024"/>
        <v>11.799999999999995</v>
      </c>
      <c r="P699" s="4">
        <f t="shared" si="4024"/>
        <v>12.399999999999995</v>
      </c>
      <c r="Q699" s="4">
        <f t="shared" si="4024"/>
        <v>12.999999999999995</v>
      </c>
      <c r="R699" s="15">
        <f t="shared" si="4024"/>
        <v>13.599999999999994</v>
      </c>
      <c r="S699" s="4">
        <f t="shared" si="4024"/>
        <v>14.199999999999994</v>
      </c>
      <c r="T699" s="4">
        <f t="shared" si="4024"/>
        <v>14.799999999999994</v>
      </c>
      <c r="U699">
        <f t="shared" si="4024"/>
        <v>15.399999999999993</v>
      </c>
      <c r="V699" s="4">
        <f t="shared" si="4024"/>
        <v>15.999999999999993</v>
      </c>
      <c r="W699" s="4">
        <f t="shared" si="4024"/>
        <v>16.599999999999994</v>
      </c>
      <c r="X699" s="15">
        <f t="shared" si="4024"/>
        <v>17.199999999999996</v>
      </c>
      <c r="Y699" s="4">
        <f t="shared" si="4024"/>
        <v>17.799999999999997</v>
      </c>
      <c r="Z699" s="4">
        <f t="shared" si="4024"/>
        <v>18.399999999999999</v>
      </c>
      <c r="AA699" s="4">
        <f t="shared" si="4024"/>
        <v>19</v>
      </c>
      <c r="AB699" s="4">
        <f t="shared" si="4024"/>
        <v>19.600000000000001</v>
      </c>
      <c r="AC699" s="4">
        <f t="shared" si="4024"/>
        <v>20.200000000000003</v>
      </c>
      <c r="AD699" s="15">
        <f t="shared" si="4024"/>
        <v>20.800000000000004</v>
      </c>
      <c r="AE699">
        <f t="shared" si="4024"/>
        <v>21.400000000000006</v>
      </c>
      <c r="AF699" s="4">
        <f t="shared" si="4024"/>
        <v>22.000000000000007</v>
      </c>
      <c r="AG699" s="4">
        <f t="shared" si="4024"/>
        <v>22.600000000000009</v>
      </c>
      <c r="AH699" s="4">
        <f t="shared" si="4024"/>
        <v>23.20000000000001</v>
      </c>
      <c r="AI699" s="4">
        <f t="shared" si="4024"/>
        <v>23.800000000000011</v>
      </c>
      <c r="AJ699" s="4">
        <f t="shared" si="4024"/>
        <v>24.400000000000013</v>
      </c>
      <c r="AK699" s="4">
        <f t="shared" si="4024"/>
        <v>25.000000000000014</v>
      </c>
      <c r="AL699" s="4">
        <f t="shared" si="4024"/>
        <v>25.600000000000016</v>
      </c>
      <c r="AM699" s="4">
        <f t="shared" si="4024"/>
        <v>26.200000000000017</v>
      </c>
      <c r="AN699" s="4">
        <f t="shared" si="4024"/>
        <v>26.800000000000018</v>
      </c>
      <c r="AO699">
        <f t="shared" si="4024"/>
        <v>27.40000000000002</v>
      </c>
      <c r="AP699" s="4">
        <f t="shared" si="4024"/>
        <v>28.000000000000021</v>
      </c>
      <c r="AQ699" s="4">
        <f t="shared" si="4024"/>
        <v>28.600000000000023</v>
      </c>
      <c r="AR699" s="4">
        <f t="shared" si="4024"/>
        <v>29.200000000000024</v>
      </c>
      <c r="AS699" s="4">
        <f t="shared" si="4024"/>
        <v>29.800000000000026</v>
      </c>
      <c r="AT699" s="4">
        <f t="shared" si="4024"/>
        <v>30.400000000000027</v>
      </c>
      <c r="AU699" s="4">
        <f t="shared" si="4024"/>
        <v>31.000000000000028</v>
      </c>
      <c r="AV699" s="4">
        <f t="shared" si="4024"/>
        <v>31.60000000000003</v>
      </c>
      <c r="AW699" s="4">
        <f t="shared" si="4024"/>
        <v>32.200000000000031</v>
      </c>
      <c r="AX699" s="4">
        <f t="shared" si="4024"/>
        <v>32.800000000000033</v>
      </c>
      <c r="AY699">
        <f t="shared" si="4024"/>
        <v>33.400000000000034</v>
      </c>
      <c r="AZ699" s="4">
        <f t="shared" si="4024"/>
        <v>34.000000000000036</v>
      </c>
      <c r="BA699" s="4">
        <f t="shared" si="4024"/>
        <v>34.600000000000037</v>
      </c>
      <c r="BB699" s="4">
        <f t="shared" si="4024"/>
        <v>35.200000000000038</v>
      </c>
      <c r="BC699" s="4">
        <f t="shared" si="4024"/>
        <v>35.80000000000004</v>
      </c>
      <c r="BD699" s="4">
        <f t="shared" si="4024"/>
        <v>36.400000000000041</v>
      </c>
      <c r="BE699" s="4">
        <f t="shared" si="4024"/>
        <v>37.000000000000043</v>
      </c>
      <c r="BF699" s="4">
        <f t="shared" si="4024"/>
        <v>37.600000000000044</v>
      </c>
      <c r="BG699" s="4">
        <f t="shared" si="4024"/>
        <v>38.200000000000045</v>
      </c>
      <c r="BH699" s="4">
        <f t="shared" si="4024"/>
        <v>38.800000000000047</v>
      </c>
      <c r="BI699">
        <f t="shared" si="4024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25">C700-1</f>
        <v>-7</v>
      </c>
      <c r="E700" s="4">
        <f t="shared" si="4025"/>
        <v>-8</v>
      </c>
      <c r="F700" s="4">
        <f t="shared" si="4025"/>
        <v>-9</v>
      </c>
      <c r="G700" s="4">
        <f t="shared" si="4025"/>
        <v>-10</v>
      </c>
      <c r="H700" s="4">
        <f t="shared" si="4025"/>
        <v>-11</v>
      </c>
      <c r="I700" s="4">
        <f t="shared" si="4025"/>
        <v>-12</v>
      </c>
      <c r="J700" s="4">
        <f t="shared" si="4025"/>
        <v>-13</v>
      </c>
      <c r="K700" s="4">
        <f t="shared" si="4025"/>
        <v>-14</v>
      </c>
      <c r="L700" s="4">
        <f t="shared" si="4025"/>
        <v>-15</v>
      </c>
      <c r="M700" s="4">
        <f t="shared" si="4025"/>
        <v>-16</v>
      </c>
      <c r="N700" s="4">
        <f t="shared" si="4025"/>
        <v>-17</v>
      </c>
      <c r="O700" s="4">
        <f t="shared" si="4025"/>
        <v>-18</v>
      </c>
      <c r="P700" s="4">
        <f t="shared" si="4025"/>
        <v>-19</v>
      </c>
      <c r="Q700" s="4">
        <f t="shared" si="4025"/>
        <v>-20</v>
      </c>
      <c r="R700" s="4">
        <f t="shared" si="4025"/>
        <v>-21</v>
      </c>
      <c r="S700" s="4">
        <f t="shared" si="4025"/>
        <v>-22</v>
      </c>
      <c r="T700" s="4">
        <f t="shared" si="4025"/>
        <v>-23</v>
      </c>
      <c r="U700" s="4">
        <f t="shared" si="4025"/>
        <v>-24</v>
      </c>
      <c r="V700" s="4">
        <f t="shared" si="4025"/>
        <v>-25</v>
      </c>
      <c r="W700" s="4">
        <f t="shared" si="4025"/>
        <v>-26</v>
      </c>
      <c r="X700" s="4">
        <f t="shared" si="4025"/>
        <v>-27</v>
      </c>
      <c r="Y700" s="4">
        <f t="shared" si="4025"/>
        <v>-28</v>
      </c>
      <c r="Z700" s="4">
        <f t="shared" si="4025"/>
        <v>-29</v>
      </c>
      <c r="AA700" s="4">
        <f t="shared" si="4025"/>
        <v>-30</v>
      </c>
      <c r="AB700" s="4">
        <f t="shared" si="4025"/>
        <v>-31</v>
      </c>
      <c r="AC700" s="4">
        <f t="shared" si="4025"/>
        <v>-32</v>
      </c>
      <c r="AD700" s="4">
        <f t="shared" si="4025"/>
        <v>-33</v>
      </c>
      <c r="AE700" s="4">
        <f t="shared" si="4025"/>
        <v>-34</v>
      </c>
      <c r="AF700" s="4">
        <f t="shared" si="4025"/>
        <v>-35</v>
      </c>
      <c r="AG700" s="4">
        <f t="shared" si="4025"/>
        <v>-36</v>
      </c>
      <c r="AH700" s="4">
        <f t="shared" si="4025"/>
        <v>-37</v>
      </c>
      <c r="AI700" s="4">
        <f t="shared" si="4025"/>
        <v>-38</v>
      </c>
      <c r="AJ700" s="4">
        <f t="shared" si="4025"/>
        <v>-39</v>
      </c>
      <c r="AK700" s="4">
        <f t="shared" si="4025"/>
        <v>-40</v>
      </c>
      <c r="AL700" s="4">
        <f t="shared" si="4025"/>
        <v>-41</v>
      </c>
      <c r="AM700" s="4">
        <f t="shared" si="4025"/>
        <v>-42</v>
      </c>
      <c r="AN700" s="4">
        <f t="shared" si="4025"/>
        <v>-43</v>
      </c>
      <c r="AO700" s="4">
        <f t="shared" si="4025"/>
        <v>-44</v>
      </c>
      <c r="AP700" s="4">
        <f t="shared" si="4025"/>
        <v>-45</v>
      </c>
      <c r="AQ700" s="4">
        <f t="shared" si="4025"/>
        <v>-46</v>
      </c>
      <c r="AR700" s="4">
        <f t="shared" si="4025"/>
        <v>-47</v>
      </c>
      <c r="AS700" s="4">
        <f t="shared" si="4025"/>
        <v>-48</v>
      </c>
      <c r="AT700" s="4">
        <f t="shared" si="4025"/>
        <v>-49</v>
      </c>
      <c r="AU700" s="4">
        <f t="shared" si="4025"/>
        <v>-50</v>
      </c>
      <c r="AV700" s="4">
        <f>AU700</f>
        <v>-50</v>
      </c>
      <c r="AW700" s="4">
        <f t="shared" ref="AW700:BI700" si="4026">AV700</f>
        <v>-50</v>
      </c>
      <c r="AX700" s="4">
        <f t="shared" si="4026"/>
        <v>-50</v>
      </c>
      <c r="AY700" s="4">
        <f t="shared" si="4026"/>
        <v>-50</v>
      </c>
      <c r="AZ700" s="4">
        <f t="shared" si="4026"/>
        <v>-50</v>
      </c>
      <c r="BA700" s="4">
        <f t="shared" si="4026"/>
        <v>-50</v>
      </c>
      <c r="BB700" s="4">
        <f t="shared" si="4026"/>
        <v>-50</v>
      </c>
      <c r="BC700" s="4">
        <f t="shared" si="4026"/>
        <v>-50</v>
      </c>
      <c r="BD700" s="4">
        <f t="shared" si="4026"/>
        <v>-50</v>
      </c>
      <c r="BE700" s="4">
        <f t="shared" si="4026"/>
        <v>-50</v>
      </c>
      <c r="BF700" s="4">
        <f t="shared" si="4026"/>
        <v>-50</v>
      </c>
      <c r="BG700" s="4">
        <f t="shared" si="4026"/>
        <v>-50</v>
      </c>
      <c r="BH700" s="4">
        <f t="shared" si="4026"/>
        <v>-50</v>
      </c>
      <c r="BI700" s="4">
        <f t="shared" si="4026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27">C701</f>
        <v>3.3</v>
      </c>
      <c r="E701" s="4">
        <f t="shared" si="4027"/>
        <v>3.3</v>
      </c>
      <c r="F701" s="4">
        <f>E701+0.7</f>
        <v>4</v>
      </c>
      <c r="G701" s="4">
        <f>F701</f>
        <v>4</v>
      </c>
      <c r="H701" s="4">
        <f t="shared" ref="H701:I701" si="4028">G701</f>
        <v>4</v>
      </c>
      <c r="I701" s="4">
        <f t="shared" si="4028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29">K701</f>
        <v>4.5999999999999996</v>
      </c>
      <c r="M701" s="4">
        <f t="shared" si="4029"/>
        <v>4.5999999999999996</v>
      </c>
      <c r="N701" s="4">
        <f>M701+0.7</f>
        <v>5.3</v>
      </c>
      <c r="O701" s="4">
        <f t="shared" si="4029"/>
        <v>5.3</v>
      </c>
      <c r="P701" s="4">
        <f t="shared" si="4029"/>
        <v>5.3</v>
      </c>
      <c r="Q701" s="4">
        <f t="shared" si="4029"/>
        <v>5.3</v>
      </c>
      <c r="R701" s="15">
        <f t="shared" ref="R701" si="4030">Q701+0.7</f>
        <v>6</v>
      </c>
      <c r="S701" s="4">
        <f t="shared" ref="S701:BE701" si="4031">R701</f>
        <v>6</v>
      </c>
      <c r="T701" s="4">
        <f t="shared" si="4031"/>
        <v>6</v>
      </c>
      <c r="U701">
        <f t="shared" si="4031"/>
        <v>6</v>
      </c>
      <c r="V701" s="4">
        <f t="shared" ref="V701" si="4032">U701+0.6</f>
        <v>6.6</v>
      </c>
      <c r="W701" s="4">
        <f t="shared" ref="W701:BI701" si="4033">V701</f>
        <v>6.6</v>
      </c>
      <c r="X701" s="15">
        <f t="shared" si="4033"/>
        <v>6.6</v>
      </c>
      <c r="Y701" s="4">
        <f t="shared" si="4033"/>
        <v>6.6</v>
      </c>
      <c r="Z701" s="4">
        <f t="shared" ref="Z701" si="4034">Y701+0.7</f>
        <v>7.3</v>
      </c>
      <c r="AA701" s="4">
        <f t="shared" si="4033"/>
        <v>7.3</v>
      </c>
      <c r="AB701" s="4">
        <f t="shared" si="4033"/>
        <v>7.3</v>
      </c>
      <c r="AC701" s="4">
        <f t="shared" si="4033"/>
        <v>7.3</v>
      </c>
      <c r="AD701" s="15">
        <f t="shared" ref="AD701" si="4035">AC701+0.7</f>
        <v>8</v>
      </c>
      <c r="AE701">
        <f t="shared" ref="AE701" si="4036">AD701</f>
        <v>8</v>
      </c>
      <c r="AF701" s="4">
        <f t="shared" si="4031"/>
        <v>8</v>
      </c>
      <c r="AG701" s="4">
        <f t="shared" si="4031"/>
        <v>8</v>
      </c>
      <c r="AH701" s="4">
        <f t="shared" ref="AH701" si="4037">AG701+0.6</f>
        <v>8.6</v>
      </c>
      <c r="AI701" s="4">
        <f t="shared" ref="AI701" si="4038">AH701</f>
        <v>8.6</v>
      </c>
      <c r="AJ701" s="4">
        <f t="shared" si="4033"/>
        <v>8.6</v>
      </c>
      <c r="AK701" s="4">
        <f t="shared" si="4033"/>
        <v>8.6</v>
      </c>
      <c r="AL701" s="4">
        <f t="shared" ref="AL701" si="4039">AK701+0.7</f>
        <v>9.2999999999999989</v>
      </c>
      <c r="AM701" s="4">
        <f t="shared" si="4033"/>
        <v>9.2999999999999989</v>
      </c>
      <c r="AN701" s="4">
        <f t="shared" si="4033"/>
        <v>9.2999999999999989</v>
      </c>
      <c r="AO701" s="4">
        <f t="shared" si="4033"/>
        <v>9.2999999999999989</v>
      </c>
      <c r="AP701" s="4">
        <f t="shared" ref="AP701" si="4040">AO701+0.7</f>
        <v>9.9999999999999982</v>
      </c>
      <c r="AQ701" s="4">
        <f t="shared" ref="AQ701" si="4041">AP701</f>
        <v>9.9999999999999982</v>
      </c>
      <c r="AR701" s="4">
        <f t="shared" si="4031"/>
        <v>9.9999999999999982</v>
      </c>
      <c r="AS701" s="4">
        <f t="shared" si="4031"/>
        <v>9.9999999999999982</v>
      </c>
      <c r="AT701" s="4">
        <f t="shared" ref="AT701" si="4042">AS701+0.6</f>
        <v>10.599999999999998</v>
      </c>
      <c r="AU701" s="4">
        <f t="shared" ref="AU701" si="4043">AT701</f>
        <v>10.599999999999998</v>
      </c>
      <c r="AV701" s="4">
        <f t="shared" si="4033"/>
        <v>10.599999999999998</v>
      </c>
      <c r="AW701" s="4">
        <f t="shared" si="4033"/>
        <v>10.599999999999998</v>
      </c>
      <c r="AX701" s="4">
        <f t="shared" ref="AX701" si="4044">AW701+0.7</f>
        <v>11.299999999999997</v>
      </c>
      <c r="AY701" s="4">
        <f t="shared" si="4033"/>
        <v>11.299999999999997</v>
      </c>
      <c r="AZ701" s="4">
        <f t="shared" si="4033"/>
        <v>11.299999999999997</v>
      </c>
      <c r="BA701" s="4">
        <f t="shared" si="4033"/>
        <v>11.299999999999997</v>
      </c>
      <c r="BB701" s="4">
        <f t="shared" ref="BB701" si="4045">BA701+0.7</f>
        <v>11.999999999999996</v>
      </c>
      <c r="BC701" s="4">
        <f t="shared" ref="BC701" si="4046">BB701</f>
        <v>11.999999999999996</v>
      </c>
      <c r="BD701" s="4">
        <f t="shared" si="4031"/>
        <v>11.999999999999996</v>
      </c>
      <c r="BE701" s="4">
        <f t="shared" si="4031"/>
        <v>11.999999999999996</v>
      </c>
      <c r="BF701" s="4">
        <f t="shared" ref="BF701" si="4047">BE701+0.6</f>
        <v>12.599999999999996</v>
      </c>
      <c r="BG701" s="4">
        <f t="shared" ref="BG701" si="4048">BF701</f>
        <v>12.599999999999996</v>
      </c>
      <c r="BH701" s="4">
        <f t="shared" si="4033"/>
        <v>12.599999999999996</v>
      </c>
      <c r="BI701" s="4">
        <f t="shared" si="4033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49">AA702</f>
        <v>11</v>
      </c>
      <c r="AC702" s="4">
        <f>AB702+1</f>
        <v>12</v>
      </c>
      <c r="AD702" s="15">
        <f t="shared" si="4049"/>
        <v>12</v>
      </c>
      <c r="AE702">
        <f t="shared" si="4049"/>
        <v>12</v>
      </c>
      <c r="AF702" s="4">
        <f t="shared" ref="AF702" si="4050">AE702+1</f>
        <v>13</v>
      </c>
      <c r="AG702" s="4">
        <f t="shared" ref="AG702" si="4051">AF702</f>
        <v>13</v>
      </c>
      <c r="AH702" s="4">
        <f t="shared" ref="AH702" si="4052">AG702+1</f>
        <v>14</v>
      </c>
      <c r="AI702" s="4">
        <f t="shared" ref="AI702:AJ702" si="4053">AH702</f>
        <v>14</v>
      </c>
      <c r="AJ702" s="4">
        <f t="shared" si="4053"/>
        <v>14</v>
      </c>
      <c r="AK702" s="4">
        <f t="shared" ref="AK702" si="4054">AJ702+1</f>
        <v>15</v>
      </c>
      <c r="AL702" s="4">
        <f t="shared" si="4049"/>
        <v>15</v>
      </c>
      <c r="AM702" s="4">
        <f t="shared" ref="AM702" si="4055">AL702+1</f>
        <v>16</v>
      </c>
      <c r="AN702" s="4">
        <f t="shared" si="4049"/>
        <v>16</v>
      </c>
      <c r="AO702">
        <f t="shared" si="4049"/>
        <v>16</v>
      </c>
      <c r="AP702" s="4">
        <f t="shared" ref="AP702" si="4056">AO702+1</f>
        <v>17</v>
      </c>
      <c r="AQ702" s="4">
        <f t="shared" ref="AQ702" si="4057">AP702</f>
        <v>17</v>
      </c>
      <c r="AR702" s="4">
        <f t="shared" ref="AR702" si="4058">AQ702+1</f>
        <v>18</v>
      </c>
      <c r="AS702" s="4">
        <f t="shared" ref="AS702:AT702" si="4059">AR702</f>
        <v>18</v>
      </c>
      <c r="AT702" s="4">
        <f t="shared" si="4059"/>
        <v>18</v>
      </c>
      <c r="AU702" s="4">
        <f t="shared" ref="AU702" si="4060">AT702+1</f>
        <v>19</v>
      </c>
      <c r="AV702" s="4">
        <f t="shared" si="4049"/>
        <v>19</v>
      </c>
      <c r="AW702" s="4">
        <f t="shared" ref="AW702" si="4061">AV702+1</f>
        <v>20</v>
      </c>
      <c r="AX702" s="4">
        <f t="shared" si="4049"/>
        <v>20</v>
      </c>
      <c r="AY702">
        <f t="shared" si="4049"/>
        <v>20</v>
      </c>
      <c r="AZ702" s="4">
        <f t="shared" ref="AZ702" si="4062">AY702+1</f>
        <v>21</v>
      </c>
      <c r="BA702" s="4">
        <f t="shared" ref="BA702" si="4063">AZ702</f>
        <v>21</v>
      </c>
      <c r="BB702" s="4">
        <f t="shared" ref="BB702" si="4064">BA702+1</f>
        <v>22</v>
      </c>
      <c r="BC702" s="4">
        <f t="shared" ref="BC702:BD702" si="4065">BB702</f>
        <v>22</v>
      </c>
      <c r="BD702" s="4">
        <f t="shared" si="4065"/>
        <v>22</v>
      </c>
      <c r="BE702" s="4">
        <f t="shared" ref="BE702" si="4066">BD702+1</f>
        <v>23</v>
      </c>
      <c r="BF702" s="4">
        <f t="shared" si="4049"/>
        <v>23</v>
      </c>
      <c r="BG702" s="4">
        <f t="shared" ref="BG702" si="4067">BF702+1</f>
        <v>24</v>
      </c>
      <c r="BH702" s="4">
        <f t="shared" si="4049"/>
        <v>24</v>
      </c>
      <c r="BI702">
        <f t="shared" si="4049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068">C705+6</f>
        <v>27</v>
      </c>
      <c r="E705" s="4">
        <f t="shared" si="4068"/>
        <v>33</v>
      </c>
      <c r="F705" s="4">
        <f t="shared" si="4068"/>
        <v>39</v>
      </c>
      <c r="G705" s="4">
        <f t="shared" si="4068"/>
        <v>45</v>
      </c>
      <c r="H705" s="4">
        <f t="shared" si="4068"/>
        <v>51</v>
      </c>
      <c r="I705" s="4">
        <f t="shared" si="4068"/>
        <v>57</v>
      </c>
      <c r="J705" s="15">
        <f>I705+12</f>
        <v>69</v>
      </c>
      <c r="K705">
        <f t="shared" ref="K705:Q705" si="4069">J705+12</f>
        <v>81</v>
      </c>
      <c r="L705" s="4">
        <f t="shared" si="4069"/>
        <v>93</v>
      </c>
      <c r="M705" s="4">
        <f t="shared" si="4069"/>
        <v>105</v>
      </c>
      <c r="N705" s="4">
        <f t="shared" si="4069"/>
        <v>117</v>
      </c>
      <c r="O705" s="4">
        <f t="shared" si="4069"/>
        <v>129</v>
      </c>
      <c r="P705" s="4">
        <f t="shared" si="4069"/>
        <v>141</v>
      </c>
      <c r="Q705" s="4">
        <f t="shared" si="4069"/>
        <v>153</v>
      </c>
      <c r="R705" s="15">
        <f>Q705+12</f>
        <v>165</v>
      </c>
      <c r="S705" s="15">
        <f t="shared" ref="S705:W705" si="4070">R705+12</f>
        <v>177</v>
      </c>
      <c r="T705" s="15">
        <f t="shared" si="4070"/>
        <v>189</v>
      </c>
      <c r="U705" s="15">
        <f t="shared" si="4070"/>
        <v>201</v>
      </c>
      <c r="V705" s="15">
        <f t="shared" si="4070"/>
        <v>213</v>
      </c>
      <c r="W705" s="15">
        <f t="shared" si="4070"/>
        <v>225</v>
      </c>
      <c r="X705" s="15">
        <f>W705+20</f>
        <v>245</v>
      </c>
      <c r="Y705" s="4">
        <f t="shared" ref="Y705:AC705" si="4071">X705+20</f>
        <v>265</v>
      </c>
      <c r="Z705" s="4">
        <f t="shared" si="4071"/>
        <v>285</v>
      </c>
      <c r="AA705" s="4">
        <f t="shared" si="4071"/>
        <v>305</v>
      </c>
      <c r="AB705" s="4">
        <f t="shared" si="4071"/>
        <v>325</v>
      </c>
      <c r="AC705" s="4">
        <f t="shared" si="4071"/>
        <v>345</v>
      </c>
      <c r="AD705" s="15">
        <f>AC705+32</f>
        <v>377</v>
      </c>
      <c r="AE705" s="15">
        <f t="shared" ref="AE705:BI705" si="4072">AD705+32</f>
        <v>409</v>
      </c>
      <c r="AF705" s="15">
        <f t="shared" si="4072"/>
        <v>441</v>
      </c>
      <c r="AG705" s="15">
        <f t="shared" si="4072"/>
        <v>473</v>
      </c>
      <c r="AH705" s="15">
        <f t="shared" si="4072"/>
        <v>505</v>
      </c>
      <c r="AI705" s="15">
        <f t="shared" si="4072"/>
        <v>537</v>
      </c>
      <c r="AJ705" s="15">
        <f t="shared" si="4072"/>
        <v>569</v>
      </c>
      <c r="AK705" s="15">
        <f t="shared" si="4072"/>
        <v>601</v>
      </c>
      <c r="AL705" s="15">
        <f t="shared" si="4072"/>
        <v>633</v>
      </c>
      <c r="AM705" s="15">
        <f t="shared" si="4072"/>
        <v>665</v>
      </c>
      <c r="AN705" s="15">
        <f t="shared" si="4072"/>
        <v>697</v>
      </c>
      <c r="AO705" s="15">
        <f t="shared" si="4072"/>
        <v>729</v>
      </c>
      <c r="AP705" s="15">
        <f t="shared" si="4072"/>
        <v>761</v>
      </c>
      <c r="AQ705" s="15">
        <f t="shared" si="4072"/>
        <v>793</v>
      </c>
      <c r="AR705" s="15">
        <f t="shared" si="4072"/>
        <v>825</v>
      </c>
      <c r="AS705" s="15">
        <f t="shared" si="4072"/>
        <v>857</v>
      </c>
      <c r="AT705" s="15">
        <f t="shared" si="4072"/>
        <v>889</v>
      </c>
      <c r="AU705" s="15">
        <f t="shared" si="4072"/>
        <v>921</v>
      </c>
      <c r="AV705" s="15">
        <f t="shared" si="4072"/>
        <v>953</v>
      </c>
      <c r="AW705" s="15">
        <f t="shared" si="4072"/>
        <v>985</v>
      </c>
      <c r="AX705" s="15">
        <f t="shared" si="4072"/>
        <v>1017</v>
      </c>
      <c r="AY705" s="15">
        <f t="shared" si="4072"/>
        <v>1049</v>
      </c>
      <c r="AZ705" s="15">
        <f t="shared" si="4072"/>
        <v>1081</v>
      </c>
      <c r="BA705" s="15">
        <f t="shared" si="4072"/>
        <v>1113</v>
      </c>
      <c r="BB705" s="15">
        <f t="shared" si="4072"/>
        <v>1145</v>
      </c>
      <c r="BC705" s="15">
        <f t="shared" si="4072"/>
        <v>1177</v>
      </c>
      <c r="BD705" s="15">
        <f t="shared" si="4072"/>
        <v>1209</v>
      </c>
      <c r="BE705" s="15">
        <f t="shared" si="4072"/>
        <v>1241</v>
      </c>
      <c r="BF705" s="15">
        <f t="shared" si="4072"/>
        <v>1273</v>
      </c>
      <c r="BG705" s="15">
        <f t="shared" si="4072"/>
        <v>1305</v>
      </c>
      <c r="BH705" s="15">
        <f t="shared" si="4072"/>
        <v>1337</v>
      </c>
      <c r="BI705" s="15">
        <f t="shared" si="4072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073">C706+6</f>
        <v>37</v>
      </c>
      <c r="E706" s="4">
        <f t="shared" si="4073"/>
        <v>43</v>
      </c>
      <c r="F706" s="4">
        <f t="shared" si="4073"/>
        <v>49</v>
      </c>
      <c r="G706" s="4">
        <f t="shared" si="4073"/>
        <v>55</v>
      </c>
      <c r="H706" s="4">
        <f t="shared" si="4073"/>
        <v>61</v>
      </c>
      <c r="I706" s="4">
        <f t="shared" si="4073"/>
        <v>67</v>
      </c>
      <c r="J706" s="15">
        <f>I706+12</f>
        <v>79</v>
      </c>
      <c r="K706">
        <f t="shared" ref="K706:Q706" si="4074">J706+12</f>
        <v>91</v>
      </c>
      <c r="L706" s="4">
        <f t="shared" si="4074"/>
        <v>103</v>
      </c>
      <c r="M706" s="4">
        <f t="shared" si="4074"/>
        <v>115</v>
      </c>
      <c r="N706" s="4">
        <f t="shared" si="4074"/>
        <v>127</v>
      </c>
      <c r="O706" s="4">
        <f t="shared" si="4074"/>
        <v>139</v>
      </c>
      <c r="P706" s="4">
        <f t="shared" si="4074"/>
        <v>151</v>
      </c>
      <c r="Q706" s="4">
        <f t="shared" si="4074"/>
        <v>163</v>
      </c>
      <c r="R706" s="15">
        <f>Q706+14</f>
        <v>177</v>
      </c>
      <c r="S706" s="15">
        <f t="shared" ref="S706:W706" si="4075">R706+14</f>
        <v>191</v>
      </c>
      <c r="T706" s="15">
        <f t="shared" si="4075"/>
        <v>205</v>
      </c>
      <c r="U706" s="15">
        <f t="shared" si="4075"/>
        <v>219</v>
      </c>
      <c r="V706" s="15">
        <f t="shared" si="4075"/>
        <v>233</v>
      </c>
      <c r="W706" s="15">
        <f t="shared" si="4075"/>
        <v>247</v>
      </c>
      <c r="X706" s="15">
        <f>W706+22</f>
        <v>269</v>
      </c>
      <c r="Y706" s="15">
        <f t="shared" ref="Y706:AC706" si="4076">X706+22</f>
        <v>291</v>
      </c>
      <c r="Z706" s="15">
        <f t="shared" si="4076"/>
        <v>313</v>
      </c>
      <c r="AA706" s="15">
        <f t="shared" si="4076"/>
        <v>335</v>
      </c>
      <c r="AB706" s="15">
        <f t="shared" si="4076"/>
        <v>357</v>
      </c>
      <c r="AC706" s="15">
        <f t="shared" si="4076"/>
        <v>379</v>
      </c>
      <c r="AD706" s="15">
        <f>AC706+34</f>
        <v>413</v>
      </c>
      <c r="AE706" s="15">
        <f t="shared" ref="AE706:BI706" si="4077">AD706+34</f>
        <v>447</v>
      </c>
      <c r="AF706" s="15">
        <f t="shared" si="4077"/>
        <v>481</v>
      </c>
      <c r="AG706" s="15">
        <f t="shared" si="4077"/>
        <v>515</v>
      </c>
      <c r="AH706" s="15">
        <f t="shared" si="4077"/>
        <v>549</v>
      </c>
      <c r="AI706" s="15">
        <f t="shared" si="4077"/>
        <v>583</v>
      </c>
      <c r="AJ706" s="15">
        <f t="shared" si="4077"/>
        <v>617</v>
      </c>
      <c r="AK706" s="15">
        <f t="shared" si="4077"/>
        <v>651</v>
      </c>
      <c r="AL706" s="15">
        <f t="shared" si="4077"/>
        <v>685</v>
      </c>
      <c r="AM706" s="15">
        <f t="shared" si="4077"/>
        <v>719</v>
      </c>
      <c r="AN706" s="15">
        <f t="shared" si="4077"/>
        <v>753</v>
      </c>
      <c r="AO706" s="15">
        <f t="shared" si="4077"/>
        <v>787</v>
      </c>
      <c r="AP706" s="15">
        <f t="shared" si="4077"/>
        <v>821</v>
      </c>
      <c r="AQ706" s="15">
        <f t="shared" si="4077"/>
        <v>855</v>
      </c>
      <c r="AR706" s="15">
        <f t="shared" si="4077"/>
        <v>889</v>
      </c>
      <c r="AS706" s="15">
        <f t="shared" si="4077"/>
        <v>923</v>
      </c>
      <c r="AT706" s="15">
        <f t="shared" si="4077"/>
        <v>957</v>
      </c>
      <c r="AU706" s="15">
        <f t="shared" si="4077"/>
        <v>991</v>
      </c>
      <c r="AV706" s="15">
        <f t="shared" si="4077"/>
        <v>1025</v>
      </c>
      <c r="AW706" s="15">
        <f t="shared" si="4077"/>
        <v>1059</v>
      </c>
      <c r="AX706" s="15">
        <f t="shared" si="4077"/>
        <v>1093</v>
      </c>
      <c r="AY706" s="15">
        <f t="shared" si="4077"/>
        <v>1127</v>
      </c>
      <c r="AZ706" s="15">
        <f t="shared" si="4077"/>
        <v>1161</v>
      </c>
      <c r="BA706" s="15">
        <f t="shared" si="4077"/>
        <v>1195</v>
      </c>
      <c r="BB706" s="15">
        <f t="shared" si="4077"/>
        <v>1229</v>
      </c>
      <c r="BC706" s="15">
        <f t="shared" si="4077"/>
        <v>1263</v>
      </c>
      <c r="BD706" s="15">
        <f t="shared" si="4077"/>
        <v>1297</v>
      </c>
      <c r="BE706" s="15">
        <f t="shared" si="4077"/>
        <v>1331</v>
      </c>
      <c r="BF706" s="15">
        <f t="shared" si="4077"/>
        <v>1365</v>
      </c>
      <c r="BG706" s="15">
        <f t="shared" si="4077"/>
        <v>1399</v>
      </c>
      <c r="BH706" s="15">
        <f t="shared" si="4077"/>
        <v>1433</v>
      </c>
      <c r="BI706" s="15">
        <f t="shared" si="4077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078">C709+16</f>
        <v>47</v>
      </c>
      <c r="E709" s="4">
        <f t="shared" si="4078"/>
        <v>63</v>
      </c>
      <c r="F709" s="4">
        <f t="shared" si="4078"/>
        <v>79</v>
      </c>
      <c r="G709" s="4">
        <f t="shared" si="4078"/>
        <v>95</v>
      </c>
      <c r="H709" s="4">
        <f t="shared" si="4078"/>
        <v>111</v>
      </c>
      <c r="I709" s="4">
        <f t="shared" si="4078"/>
        <v>127</v>
      </c>
      <c r="J709" s="4">
        <f>I709+17</f>
        <v>144</v>
      </c>
      <c r="K709" s="4">
        <f t="shared" ref="K709:Q709" si="4079">J709+17</f>
        <v>161</v>
      </c>
      <c r="L709" s="4">
        <f t="shared" si="4079"/>
        <v>178</v>
      </c>
      <c r="M709" s="4">
        <f t="shared" si="4079"/>
        <v>195</v>
      </c>
      <c r="N709" s="4">
        <f t="shared" si="4079"/>
        <v>212</v>
      </c>
      <c r="O709" s="4">
        <f t="shared" si="4079"/>
        <v>229</v>
      </c>
      <c r="P709" s="4">
        <f t="shared" si="4079"/>
        <v>246</v>
      </c>
      <c r="Q709" s="4">
        <f t="shared" si="4079"/>
        <v>263</v>
      </c>
      <c r="R709" s="4">
        <f>Q709+18</f>
        <v>281</v>
      </c>
      <c r="S709" s="4">
        <f t="shared" ref="S709:W709" si="4080">R709+18</f>
        <v>299</v>
      </c>
      <c r="T709" s="4">
        <f t="shared" si="4080"/>
        <v>317</v>
      </c>
      <c r="U709" s="4">
        <f t="shared" si="4080"/>
        <v>335</v>
      </c>
      <c r="V709" s="4">
        <f t="shared" si="4080"/>
        <v>353</v>
      </c>
      <c r="W709" s="4">
        <f t="shared" si="4080"/>
        <v>371</v>
      </c>
      <c r="X709" s="4">
        <f>W709+19</f>
        <v>390</v>
      </c>
      <c r="Y709" s="4">
        <f t="shared" ref="Y709:AC709" si="4081">X709+19</f>
        <v>409</v>
      </c>
      <c r="Z709" s="4">
        <f t="shared" si="4081"/>
        <v>428</v>
      </c>
      <c r="AA709" s="4">
        <f t="shared" si="4081"/>
        <v>447</v>
      </c>
      <c r="AB709" s="4">
        <f t="shared" si="4081"/>
        <v>466</v>
      </c>
      <c r="AC709" s="4">
        <f t="shared" si="4081"/>
        <v>485</v>
      </c>
      <c r="AD709" s="4">
        <f>AC709+20</f>
        <v>505</v>
      </c>
      <c r="AE709" s="4">
        <f t="shared" ref="AE709:BI709" si="4082">AD709+20</f>
        <v>525</v>
      </c>
      <c r="AF709" s="4">
        <f t="shared" si="4082"/>
        <v>545</v>
      </c>
      <c r="AG709" s="4">
        <f t="shared" si="4082"/>
        <v>565</v>
      </c>
      <c r="AH709" s="4">
        <f t="shared" si="4082"/>
        <v>585</v>
      </c>
      <c r="AI709" s="4">
        <f t="shared" si="4082"/>
        <v>605</v>
      </c>
      <c r="AJ709" s="4">
        <f t="shared" si="4082"/>
        <v>625</v>
      </c>
      <c r="AK709" s="4">
        <f t="shared" si="4082"/>
        <v>645</v>
      </c>
      <c r="AL709" s="4">
        <f t="shared" si="4082"/>
        <v>665</v>
      </c>
      <c r="AM709" s="4">
        <f t="shared" si="4082"/>
        <v>685</v>
      </c>
      <c r="AN709" s="4">
        <f t="shared" si="4082"/>
        <v>705</v>
      </c>
      <c r="AO709" s="4">
        <f t="shared" si="4082"/>
        <v>725</v>
      </c>
      <c r="AP709" s="4">
        <f t="shared" si="4082"/>
        <v>745</v>
      </c>
      <c r="AQ709" s="4">
        <f t="shared" si="4082"/>
        <v>765</v>
      </c>
      <c r="AR709" s="4">
        <f t="shared" si="4082"/>
        <v>785</v>
      </c>
      <c r="AS709" s="4">
        <f t="shared" si="4082"/>
        <v>805</v>
      </c>
      <c r="AT709" s="4">
        <f t="shared" si="4082"/>
        <v>825</v>
      </c>
      <c r="AU709" s="4">
        <f t="shared" si="4082"/>
        <v>845</v>
      </c>
      <c r="AV709" s="4">
        <f t="shared" si="4082"/>
        <v>865</v>
      </c>
      <c r="AW709" s="4">
        <f t="shared" si="4082"/>
        <v>885</v>
      </c>
      <c r="AX709" s="4">
        <f t="shared" si="4082"/>
        <v>905</v>
      </c>
      <c r="AY709" s="4">
        <f t="shared" si="4082"/>
        <v>925</v>
      </c>
      <c r="AZ709" s="4">
        <f t="shared" si="4082"/>
        <v>945</v>
      </c>
      <c r="BA709" s="4">
        <f t="shared" si="4082"/>
        <v>965</v>
      </c>
      <c r="BB709" s="4">
        <f t="shared" si="4082"/>
        <v>985</v>
      </c>
      <c r="BC709" s="4">
        <f t="shared" si="4082"/>
        <v>1005</v>
      </c>
      <c r="BD709" s="4">
        <f t="shared" si="4082"/>
        <v>1025</v>
      </c>
      <c r="BE709" s="4">
        <f t="shared" si="4082"/>
        <v>1045</v>
      </c>
      <c r="BF709" s="4">
        <f t="shared" si="4082"/>
        <v>1065</v>
      </c>
      <c r="BG709" s="4">
        <f t="shared" si="4082"/>
        <v>1085</v>
      </c>
      <c r="BH709" s="4">
        <f t="shared" si="4082"/>
        <v>1105</v>
      </c>
      <c r="BI709" s="4">
        <f t="shared" si="4082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083">C710+1</f>
        <v>7</v>
      </c>
      <c r="E710" s="4">
        <f t="shared" si="4083"/>
        <v>8</v>
      </c>
      <c r="F710" s="4">
        <f t="shared" si="4083"/>
        <v>9</v>
      </c>
      <c r="G710" s="4">
        <f t="shared" si="4083"/>
        <v>10</v>
      </c>
      <c r="H710" s="4">
        <f t="shared" si="4083"/>
        <v>11</v>
      </c>
      <c r="I710" s="4">
        <f t="shared" si="4083"/>
        <v>12</v>
      </c>
      <c r="J710" s="15">
        <f t="shared" si="4083"/>
        <v>13</v>
      </c>
      <c r="K710">
        <f t="shared" si="4083"/>
        <v>14</v>
      </c>
      <c r="L710" s="4">
        <f t="shared" si="4083"/>
        <v>15</v>
      </c>
      <c r="M710" s="4">
        <f t="shared" si="4083"/>
        <v>16</v>
      </c>
      <c r="N710" s="4">
        <f t="shared" si="4083"/>
        <v>17</v>
      </c>
      <c r="O710" s="4">
        <f t="shared" si="4083"/>
        <v>18</v>
      </c>
      <c r="P710" s="4">
        <f t="shared" si="4083"/>
        <v>19</v>
      </c>
      <c r="Q710" s="4">
        <f t="shared" si="4083"/>
        <v>20</v>
      </c>
      <c r="R710" s="15">
        <f t="shared" si="4083"/>
        <v>21</v>
      </c>
      <c r="S710" s="4">
        <f t="shared" si="4083"/>
        <v>22</v>
      </c>
      <c r="T710" s="4">
        <f t="shared" si="4083"/>
        <v>23</v>
      </c>
      <c r="U710">
        <f t="shared" si="4083"/>
        <v>24</v>
      </c>
      <c r="V710" s="4">
        <f t="shared" si="4083"/>
        <v>25</v>
      </c>
      <c r="W710" s="4">
        <f t="shared" si="4083"/>
        <v>26</v>
      </c>
      <c r="X710" s="15">
        <f t="shared" si="4083"/>
        <v>27</v>
      </c>
      <c r="Y710" s="4">
        <f t="shared" si="4083"/>
        <v>28</v>
      </c>
      <c r="Z710" s="4">
        <f t="shared" si="4083"/>
        <v>29</v>
      </c>
      <c r="AA710" s="4">
        <f t="shared" si="4083"/>
        <v>30</v>
      </c>
      <c r="AB710" s="4">
        <f t="shared" si="4083"/>
        <v>31</v>
      </c>
      <c r="AC710" s="4">
        <f t="shared" si="4083"/>
        <v>32</v>
      </c>
      <c r="AD710" s="15">
        <f t="shared" si="4083"/>
        <v>33</v>
      </c>
      <c r="AE710">
        <f t="shared" si="4083"/>
        <v>34</v>
      </c>
      <c r="AF710" s="4">
        <f t="shared" si="4083"/>
        <v>35</v>
      </c>
      <c r="AG710" s="4">
        <f t="shared" si="4083"/>
        <v>36</v>
      </c>
      <c r="AH710" s="4">
        <f t="shared" si="4083"/>
        <v>37</v>
      </c>
      <c r="AI710" s="4">
        <f t="shared" si="4083"/>
        <v>38</v>
      </c>
      <c r="AJ710" s="4">
        <f t="shared" si="4083"/>
        <v>39</v>
      </c>
      <c r="AK710" s="4">
        <f t="shared" si="4083"/>
        <v>40</v>
      </c>
      <c r="AL710" s="4">
        <f t="shared" si="4083"/>
        <v>41</v>
      </c>
      <c r="AM710" s="4">
        <f t="shared" si="4083"/>
        <v>42</v>
      </c>
      <c r="AN710" s="4">
        <f t="shared" si="4083"/>
        <v>43</v>
      </c>
      <c r="AO710">
        <f t="shared" si="4083"/>
        <v>44</v>
      </c>
      <c r="AP710" s="4">
        <f t="shared" si="4083"/>
        <v>45</v>
      </c>
      <c r="AQ710" s="4">
        <f t="shared" si="4083"/>
        <v>46</v>
      </c>
      <c r="AR710" s="4">
        <f t="shared" si="4083"/>
        <v>47</v>
      </c>
      <c r="AS710" s="4">
        <f t="shared" si="4083"/>
        <v>48</v>
      </c>
      <c r="AT710" s="4">
        <f t="shared" si="4083"/>
        <v>49</v>
      </c>
      <c r="AU710" s="4">
        <f t="shared" si="4083"/>
        <v>50</v>
      </c>
      <c r="AV710" s="4">
        <f t="shared" si="4083"/>
        <v>51</v>
      </c>
      <c r="AW710" s="4">
        <f t="shared" si="4083"/>
        <v>52</v>
      </c>
      <c r="AX710" s="4">
        <f t="shared" si="4083"/>
        <v>53</v>
      </c>
      <c r="AY710">
        <f t="shared" si="4083"/>
        <v>54</v>
      </c>
      <c r="AZ710" s="4">
        <f t="shared" si="4083"/>
        <v>55</v>
      </c>
      <c r="BA710" s="4">
        <f t="shared" si="4083"/>
        <v>56</v>
      </c>
      <c r="BB710" s="4">
        <f t="shared" si="4083"/>
        <v>57</v>
      </c>
      <c r="BC710" s="4">
        <f t="shared" si="4083"/>
        <v>58</v>
      </c>
      <c r="BD710" s="4">
        <f t="shared" si="4083"/>
        <v>59</v>
      </c>
      <c r="BE710" s="4">
        <f t="shared" si="4083"/>
        <v>60</v>
      </c>
      <c r="BF710" s="4">
        <f t="shared" si="4083"/>
        <v>61</v>
      </c>
      <c r="BG710" s="4">
        <f t="shared" si="4083"/>
        <v>62</v>
      </c>
      <c r="BH710" s="4">
        <f t="shared" si="4083"/>
        <v>63</v>
      </c>
      <c r="BI710">
        <f t="shared" si="4083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084">F713+0.1</f>
        <v>2.6000000000000005</v>
      </c>
      <c r="H713" s="4">
        <f t="shared" si="4084"/>
        <v>2.7000000000000006</v>
      </c>
      <c r="I713" s="4">
        <f t="shared" ref="I713" si="4085">H713+0.2</f>
        <v>2.9000000000000008</v>
      </c>
      <c r="J713" s="4">
        <f t="shared" ref="J713:L713" si="4086">I713+0.1</f>
        <v>3.0000000000000009</v>
      </c>
      <c r="K713" s="4">
        <f t="shared" si="4086"/>
        <v>3.100000000000001</v>
      </c>
      <c r="L713" s="4">
        <f t="shared" si="4086"/>
        <v>3.2000000000000011</v>
      </c>
      <c r="M713" s="4">
        <f t="shared" ref="M713" si="4087">L713+0.2</f>
        <v>3.4000000000000012</v>
      </c>
      <c r="N713" s="4">
        <f t="shared" ref="N713:P713" si="4088">M713+0.1</f>
        <v>3.5000000000000013</v>
      </c>
      <c r="O713" s="4">
        <f t="shared" si="4088"/>
        <v>3.6000000000000014</v>
      </c>
      <c r="P713" s="4">
        <f t="shared" si="4088"/>
        <v>3.7000000000000015</v>
      </c>
      <c r="Q713" s="4">
        <f t="shared" ref="Q713" si="4089">P713+0.2</f>
        <v>3.9000000000000017</v>
      </c>
      <c r="R713" s="4">
        <f t="shared" ref="R713:T713" si="4090">Q713+0.1</f>
        <v>4.0000000000000018</v>
      </c>
      <c r="S713" s="4">
        <f t="shared" si="4090"/>
        <v>4.1000000000000014</v>
      </c>
      <c r="T713" s="4">
        <f t="shared" si="4090"/>
        <v>4.2000000000000011</v>
      </c>
      <c r="U713" s="4">
        <f t="shared" ref="U713" si="4091">T713+0.2</f>
        <v>4.4000000000000012</v>
      </c>
      <c r="V713" s="4">
        <f t="shared" ref="V713:X713" si="4092">U713+0.1</f>
        <v>4.5000000000000009</v>
      </c>
      <c r="W713" s="4">
        <f t="shared" si="4092"/>
        <v>4.6000000000000005</v>
      </c>
      <c r="X713" s="4">
        <f t="shared" si="4092"/>
        <v>4.7</v>
      </c>
      <c r="Y713" s="4">
        <f t="shared" ref="Y713" si="4093">X713+0.2</f>
        <v>4.9000000000000004</v>
      </c>
      <c r="Z713" s="4">
        <f t="shared" ref="Z713:AB713" si="4094">Y713+0.1</f>
        <v>5</v>
      </c>
      <c r="AA713" s="4">
        <f t="shared" si="4094"/>
        <v>5.0999999999999996</v>
      </c>
      <c r="AB713" s="4">
        <f t="shared" si="4094"/>
        <v>5.1999999999999993</v>
      </c>
      <c r="AC713" s="4">
        <f t="shared" ref="AC713" si="4095">AB713+0.2</f>
        <v>5.3999999999999995</v>
      </c>
      <c r="AD713" s="4">
        <f t="shared" ref="AD713:AF713" si="4096">AC713+0.1</f>
        <v>5.4999999999999991</v>
      </c>
      <c r="AE713" s="4">
        <f t="shared" si="4096"/>
        <v>5.5999999999999988</v>
      </c>
      <c r="AF713" s="4">
        <f t="shared" si="4096"/>
        <v>5.6999999999999984</v>
      </c>
      <c r="AG713" s="4">
        <f t="shared" ref="AG713" si="4097">AF713+0.2</f>
        <v>5.8999999999999986</v>
      </c>
      <c r="AH713" s="4">
        <f t="shared" ref="AH713:AJ713" si="4098">AG713+0.1</f>
        <v>5.9999999999999982</v>
      </c>
      <c r="AI713" s="4">
        <f t="shared" si="4098"/>
        <v>6.0999999999999979</v>
      </c>
      <c r="AJ713" s="4">
        <f t="shared" si="4098"/>
        <v>6.1999999999999975</v>
      </c>
      <c r="AK713" s="4">
        <f t="shared" ref="AK713" si="4099">AJ713+0.2</f>
        <v>6.3999999999999977</v>
      </c>
      <c r="AL713" s="4">
        <f t="shared" ref="AL713:AN713" si="4100">AK713+0.1</f>
        <v>6.4999999999999973</v>
      </c>
      <c r="AM713" s="4">
        <f t="shared" si="4100"/>
        <v>6.599999999999997</v>
      </c>
      <c r="AN713" s="4">
        <f t="shared" si="4100"/>
        <v>6.6999999999999966</v>
      </c>
      <c r="AO713" s="4">
        <f t="shared" ref="AO713" si="4101">AN713+0.2</f>
        <v>6.8999999999999968</v>
      </c>
      <c r="AP713" s="4">
        <f t="shared" ref="AP713:AR713" si="4102">AO713+0.1</f>
        <v>6.9999999999999964</v>
      </c>
      <c r="AQ713" s="4">
        <f t="shared" si="4102"/>
        <v>7.0999999999999961</v>
      </c>
      <c r="AR713" s="4">
        <f t="shared" si="4102"/>
        <v>7.1999999999999957</v>
      </c>
      <c r="AS713" s="4">
        <f t="shared" ref="AS713" si="4103">AR713+0.2</f>
        <v>7.3999999999999959</v>
      </c>
      <c r="AT713" s="4">
        <f t="shared" ref="AT713:AV713" si="4104">AS713+0.1</f>
        <v>7.4999999999999956</v>
      </c>
      <c r="AU713" s="4">
        <f t="shared" si="4104"/>
        <v>7.5999999999999952</v>
      </c>
      <c r="AV713" s="4">
        <f t="shared" si="4104"/>
        <v>7.6999999999999948</v>
      </c>
      <c r="AW713" s="4">
        <f t="shared" ref="AW713" si="4105">AV713+0.2</f>
        <v>7.899999999999995</v>
      </c>
      <c r="AX713" s="4">
        <f t="shared" ref="AX713:AZ713" si="4106">AW713+0.1</f>
        <v>7.9999999999999947</v>
      </c>
      <c r="AY713" s="4">
        <f t="shared" si="4106"/>
        <v>8.0999999999999943</v>
      </c>
      <c r="AZ713" s="4">
        <f t="shared" si="4106"/>
        <v>8.199999999999994</v>
      </c>
      <c r="BA713" s="4">
        <f t="shared" ref="BA713" si="4107">AZ713+0.2</f>
        <v>8.3999999999999932</v>
      </c>
      <c r="BB713" s="4">
        <f t="shared" ref="BB713:BD713" si="4108">BA713+0.1</f>
        <v>8.4999999999999929</v>
      </c>
      <c r="BC713" s="4">
        <f t="shared" si="4108"/>
        <v>8.5999999999999925</v>
      </c>
      <c r="BD713" s="4">
        <f t="shared" si="4108"/>
        <v>8.6999999999999922</v>
      </c>
      <c r="BE713" s="4">
        <f t="shared" ref="BE713" si="4109">BD713+0.2</f>
        <v>8.8999999999999915</v>
      </c>
      <c r="BF713" s="4">
        <f t="shared" ref="BF713:BH713" si="4110">BE713+0.1</f>
        <v>8.9999999999999911</v>
      </c>
      <c r="BG713" s="4">
        <f t="shared" si="4110"/>
        <v>9.0999999999999908</v>
      </c>
      <c r="BH713" s="4">
        <f t="shared" si="4110"/>
        <v>9.1999999999999904</v>
      </c>
      <c r="BI713" s="4">
        <f t="shared" ref="BI713" si="4111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12">V714</f>
        <v>12</v>
      </c>
      <c r="X714" s="15">
        <f>W714+1</f>
        <v>13</v>
      </c>
      <c r="Y714" s="4">
        <f t="shared" si="4112"/>
        <v>13</v>
      </c>
      <c r="Z714" s="4">
        <f>Y714+1</f>
        <v>14</v>
      </c>
      <c r="AA714" s="4">
        <f t="shared" si="4112"/>
        <v>14</v>
      </c>
      <c r="AB714" s="4">
        <f t="shared" si="4112"/>
        <v>14</v>
      </c>
      <c r="AC714" s="4">
        <f t="shared" si="4112"/>
        <v>14</v>
      </c>
      <c r="AD714" s="15">
        <f t="shared" si="4112"/>
        <v>14</v>
      </c>
      <c r="AE714">
        <f t="shared" si="4112"/>
        <v>14</v>
      </c>
      <c r="AF714" s="4">
        <f t="shared" si="4112"/>
        <v>14</v>
      </c>
      <c r="AG714" s="4">
        <f t="shared" si="4112"/>
        <v>14</v>
      </c>
      <c r="AH714" s="4">
        <f t="shared" si="4112"/>
        <v>14</v>
      </c>
      <c r="AI714" s="4">
        <f t="shared" si="4112"/>
        <v>14</v>
      </c>
      <c r="AJ714" s="4">
        <f t="shared" si="4112"/>
        <v>14</v>
      </c>
      <c r="AK714" s="4">
        <f t="shared" si="4112"/>
        <v>14</v>
      </c>
      <c r="AL714" s="4">
        <f t="shared" si="4112"/>
        <v>14</v>
      </c>
      <c r="AM714" s="4">
        <f t="shared" si="4112"/>
        <v>14</v>
      </c>
      <c r="AN714" s="4">
        <f t="shared" si="4112"/>
        <v>14</v>
      </c>
      <c r="AO714">
        <f t="shared" si="4112"/>
        <v>14</v>
      </c>
      <c r="AP714" s="4">
        <f t="shared" si="4112"/>
        <v>14</v>
      </c>
      <c r="AQ714" s="4">
        <f t="shared" si="4112"/>
        <v>14</v>
      </c>
      <c r="AR714" s="4">
        <f t="shared" si="4112"/>
        <v>14</v>
      </c>
      <c r="AS714" s="4">
        <f t="shared" si="4112"/>
        <v>14</v>
      </c>
      <c r="AT714" s="4">
        <f t="shared" si="4112"/>
        <v>14</v>
      </c>
      <c r="AU714" s="4">
        <f t="shared" si="4112"/>
        <v>14</v>
      </c>
      <c r="AV714" s="4">
        <f t="shared" si="4112"/>
        <v>14</v>
      </c>
      <c r="AW714" s="4">
        <f t="shared" si="4112"/>
        <v>14</v>
      </c>
      <c r="AX714" s="4">
        <f t="shared" si="4112"/>
        <v>14</v>
      </c>
      <c r="AY714">
        <f t="shared" si="4112"/>
        <v>14</v>
      </c>
      <c r="AZ714" s="4">
        <f t="shared" si="4112"/>
        <v>14</v>
      </c>
      <c r="BA714" s="4">
        <f t="shared" si="4112"/>
        <v>14</v>
      </c>
      <c r="BB714" s="4">
        <f t="shared" si="4112"/>
        <v>14</v>
      </c>
      <c r="BC714" s="4">
        <f t="shared" si="4112"/>
        <v>14</v>
      </c>
      <c r="BD714" s="4">
        <f t="shared" si="4112"/>
        <v>14</v>
      </c>
      <c r="BE714" s="4">
        <f t="shared" si="4112"/>
        <v>14</v>
      </c>
      <c r="BF714" s="4">
        <f t="shared" si="4112"/>
        <v>14</v>
      </c>
      <c r="BG714" s="4">
        <f t="shared" si="4112"/>
        <v>14</v>
      </c>
      <c r="BH714" s="4">
        <f t="shared" si="4112"/>
        <v>14</v>
      </c>
      <c r="BI714">
        <f t="shared" si="4112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13">E715+2</f>
        <v>14</v>
      </c>
      <c r="G715" s="4">
        <f t="shared" si="4113"/>
        <v>16</v>
      </c>
      <c r="H715" s="4">
        <f t="shared" si="4113"/>
        <v>18</v>
      </c>
      <c r="I715" s="4">
        <f t="shared" si="4113"/>
        <v>20</v>
      </c>
      <c r="J715" s="15">
        <f>I715+4</f>
        <v>24</v>
      </c>
      <c r="K715">
        <f>J715+3</f>
        <v>27</v>
      </c>
      <c r="L715" s="4">
        <f t="shared" ref="L715:P715" si="4114">K715+4</f>
        <v>31</v>
      </c>
      <c r="M715">
        <f>L715+3</f>
        <v>34</v>
      </c>
      <c r="N715" s="4">
        <f t="shared" si="4114"/>
        <v>38</v>
      </c>
      <c r="O715">
        <f>N715+3</f>
        <v>41</v>
      </c>
      <c r="P715" s="4">
        <f t="shared" si="4114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15">S715+10</f>
        <v>77</v>
      </c>
      <c r="U715" s="4">
        <f>T715+9</f>
        <v>86</v>
      </c>
      <c r="V715" s="4">
        <f t="shared" si="4115"/>
        <v>96</v>
      </c>
      <c r="W715" s="4">
        <f t="shared" si="4115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16">Z715+17</f>
        <v>175</v>
      </c>
      <c r="AB715" s="4">
        <f t="shared" ref="AB715" si="4117">AA715+18</f>
        <v>193</v>
      </c>
      <c r="AC715" s="4">
        <f t="shared" ref="AC715" si="4118">AB715+17</f>
        <v>210</v>
      </c>
      <c r="AD715" s="15">
        <f>AC715+28</f>
        <v>238</v>
      </c>
      <c r="AE715" s="4">
        <f>AD715+27</f>
        <v>265</v>
      </c>
      <c r="AF715" s="4">
        <f t="shared" ref="AF715" si="4119">AE715+28</f>
        <v>293</v>
      </c>
      <c r="AG715" s="4">
        <f t="shared" ref="AG715" si="4120">AF715+27</f>
        <v>320</v>
      </c>
      <c r="AH715" s="4">
        <f t="shared" ref="AH715" si="4121">AG715+28</f>
        <v>348</v>
      </c>
      <c r="AI715" s="4">
        <f t="shared" ref="AI715" si="4122">AH715+27</f>
        <v>375</v>
      </c>
      <c r="AJ715" s="4">
        <f t="shared" ref="AJ715" si="4123">AI715+28</f>
        <v>403</v>
      </c>
      <c r="AK715" s="4">
        <f t="shared" ref="AK715" si="4124">AJ715+27</f>
        <v>430</v>
      </c>
      <c r="AL715" s="4">
        <f t="shared" ref="AL715" si="4125">AK715+28</f>
        <v>458</v>
      </c>
      <c r="AM715" s="4">
        <f t="shared" ref="AM715" si="4126">AL715+27</f>
        <v>485</v>
      </c>
      <c r="AN715" s="4">
        <f t="shared" ref="AN715" si="4127">AM715+28</f>
        <v>513</v>
      </c>
      <c r="AO715" s="4">
        <f t="shared" ref="AO715" si="4128">AN715+27</f>
        <v>540</v>
      </c>
      <c r="AP715" s="4">
        <f t="shared" ref="AP715" si="4129">AO715+28</f>
        <v>568</v>
      </c>
      <c r="AQ715" s="4">
        <f t="shared" ref="AQ715" si="4130">AP715+27</f>
        <v>595</v>
      </c>
      <c r="AR715" s="4">
        <f t="shared" ref="AR715" si="4131">AQ715+28</f>
        <v>623</v>
      </c>
      <c r="AS715" s="4">
        <f t="shared" ref="AS715" si="4132">AR715+27</f>
        <v>650</v>
      </c>
      <c r="AT715" s="4">
        <f t="shared" ref="AT715" si="4133">AS715+28</f>
        <v>678</v>
      </c>
      <c r="AU715" s="4">
        <f t="shared" ref="AU715" si="4134">AT715+27</f>
        <v>705</v>
      </c>
      <c r="AV715" s="4">
        <f t="shared" ref="AV715" si="4135">AU715+28</f>
        <v>733</v>
      </c>
      <c r="AW715" s="4">
        <f t="shared" ref="AW715" si="4136">AV715+27</f>
        <v>760</v>
      </c>
      <c r="AX715" s="4">
        <f t="shared" ref="AX715" si="4137">AW715+28</f>
        <v>788</v>
      </c>
      <c r="AY715" s="4">
        <f t="shared" ref="AY715" si="4138">AX715+27</f>
        <v>815</v>
      </c>
      <c r="AZ715" s="4">
        <f t="shared" ref="AZ715" si="4139">AY715+28</f>
        <v>843</v>
      </c>
      <c r="BA715" s="4">
        <f t="shared" ref="BA715" si="4140">AZ715+27</f>
        <v>870</v>
      </c>
      <c r="BB715" s="4">
        <f t="shared" ref="BB715" si="4141">BA715+28</f>
        <v>898</v>
      </c>
      <c r="BC715" s="4">
        <f t="shared" ref="BC715" si="4142">BB715+27</f>
        <v>925</v>
      </c>
      <c r="BD715" s="4">
        <f t="shared" ref="BD715" si="4143">BC715+28</f>
        <v>953</v>
      </c>
      <c r="BE715" s="4">
        <f t="shared" ref="BE715" si="4144">BD715+27</f>
        <v>980</v>
      </c>
      <c r="BF715" s="4">
        <f t="shared" ref="BF715" si="4145">BE715+28</f>
        <v>1008</v>
      </c>
      <c r="BG715" s="4">
        <f t="shared" ref="BG715" si="4146">BF715+27</f>
        <v>1035</v>
      </c>
      <c r="BH715" s="4">
        <f t="shared" ref="BH715" si="4147">BG715+28</f>
        <v>1063</v>
      </c>
      <c r="BI715" s="4">
        <f t="shared" ref="BI715" si="4148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49">C716+3</f>
        <v>14</v>
      </c>
      <c r="E716" s="4">
        <f t="shared" si="4149"/>
        <v>17</v>
      </c>
      <c r="F716" s="4">
        <f t="shared" ref="F716" si="4150">E716+3</f>
        <v>20</v>
      </c>
      <c r="G716" s="4">
        <f>F716+3</f>
        <v>23</v>
      </c>
      <c r="H716" s="4">
        <f t="shared" ref="H716" si="4151">G716+3</f>
        <v>26</v>
      </c>
      <c r="I716" s="4">
        <f t="shared" ref="I716" si="4152">H716+3</f>
        <v>29</v>
      </c>
      <c r="J716" s="15">
        <f>I716+5</f>
        <v>34</v>
      </c>
      <c r="K716">
        <f>J716+4</f>
        <v>38</v>
      </c>
      <c r="L716" s="4">
        <f t="shared" ref="L716" si="4153">K716+5</f>
        <v>43</v>
      </c>
      <c r="M716">
        <f>L716+4</f>
        <v>47</v>
      </c>
      <c r="N716" s="4">
        <f t="shared" ref="N716" si="4154">M716+5</f>
        <v>52</v>
      </c>
      <c r="O716">
        <f>N716+4</f>
        <v>56</v>
      </c>
      <c r="P716" s="4">
        <f t="shared" ref="P716" si="4155">O716+5</f>
        <v>61</v>
      </c>
      <c r="Q716">
        <f>P716+4</f>
        <v>65</v>
      </c>
      <c r="R716" s="15">
        <f>Q716+11</f>
        <v>76</v>
      </c>
      <c r="S716" s="4">
        <f t="shared" ref="S716:W716" si="4156">R716+10</f>
        <v>86</v>
      </c>
      <c r="T716" s="4">
        <f>S716+11</f>
        <v>97</v>
      </c>
      <c r="U716" s="4">
        <f t="shared" si="4156"/>
        <v>107</v>
      </c>
      <c r="V716" s="4">
        <f>U716+11</f>
        <v>118</v>
      </c>
      <c r="W716" s="4">
        <f t="shared" si="4156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57">Z716+18</f>
        <v>202</v>
      </c>
      <c r="AB716" s="4">
        <f t="shared" ref="AB716" si="4158">AA716+19</f>
        <v>221</v>
      </c>
      <c r="AC716" s="4">
        <f t="shared" ref="AC716" si="4159">AB716+18</f>
        <v>239</v>
      </c>
      <c r="AD716" s="15">
        <f>AC716+29</f>
        <v>268</v>
      </c>
      <c r="AE716" s="4">
        <f>AD716+28</f>
        <v>296</v>
      </c>
      <c r="AF716" s="4">
        <f t="shared" ref="AF716" si="4160">AE716+29</f>
        <v>325</v>
      </c>
      <c r="AG716" s="4">
        <f t="shared" ref="AG716" si="4161">AF716+28</f>
        <v>353</v>
      </c>
      <c r="AH716" s="4">
        <f t="shared" ref="AH716" si="4162">AG716+29</f>
        <v>382</v>
      </c>
      <c r="AI716" s="4">
        <f t="shared" ref="AI716" si="4163">AH716+28</f>
        <v>410</v>
      </c>
      <c r="AJ716" s="4">
        <f t="shared" ref="AJ716" si="4164">AI716+29</f>
        <v>439</v>
      </c>
      <c r="AK716" s="4">
        <f t="shared" ref="AK716" si="4165">AJ716+28</f>
        <v>467</v>
      </c>
      <c r="AL716" s="4">
        <f t="shared" ref="AL716" si="4166">AK716+29</f>
        <v>496</v>
      </c>
      <c r="AM716" s="4">
        <f t="shared" ref="AM716" si="4167">AL716+28</f>
        <v>524</v>
      </c>
      <c r="AN716" s="4">
        <f t="shared" ref="AN716" si="4168">AM716+29</f>
        <v>553</v>
      </c>
      <c r="AO716" s="4">
        <f t="shared" ref="AO716" si="4169">AN716+28</f>
        <v>581</v>
      </c>
      <c r="AP716" s="4">
        <f t="shared" ref="AP716" si="4170">AO716+29</f>
        <v>610</v>
      </c>
      <c r="AQ716" s="4">
        <f t="shared" ref="AQ716" si="4171">AP716+28</f>
        <v>638</v>
      </c>
      <c r="AR716" s="4">
        <f t="shared" ref="AR716" si="4172">AQ716+29</f>
        <v>667</v>
      </c>
      <c r="AS716" s="4">
        <f t="shared" ref="AS716" si="4173">AR716+28</f>
        <v>695</v>
      </c>
      <c r="AT716" s="4">
        <f t="shared" ref="AT716" si="4174">AS716+29</f>
        <v>724</v>
      </c>
      <c r="AU716" s="4">
        <f t="shared" ref="AU716" si="4175">AT716+28</f>
        <v>752</v>
      </c>
      <c r="AV716" s="4">
        <f t="shared" ref="AV716" si="4176">AU716+29</f>
        <v>781</v>
      </c>
      <c r="AW716" s="4">
        <f t="shared" ref="AW716" si="4177">AV716+28</f>
        <v>809</v>
      </c>
      <c r="AX716" s="4">
        <f t="shared" ref="AX716" si="4178">AW716+29</f>
        <v>838</v>
      </c>
      <c r="AY716" s="4">
        <f t="shared" ref="AY716" si="4179">AX716+28</f>
        <v>866</v>
      </c>
      <c r="AZ716" s="4">
        <f t="shared" ref="AZ716" si="4180">AY716+29</f>
        <v>895</v>
      </c>
      <c r="BA716" s="4">
        <f t="shared" ref="BA716" si="4181">AZ716+28</f>
        <v>923</v>
      </c>
      <c r="BB716" s="4">
        <f t="shared" ref="BB716" si="4182">BA716+29</f>
        <v>952</v>
      </c>
      <c r="BC716" s="4">
        <f t="shared" ref="BC716" si="4183">BB716+28</f>
        <v>980</v>
      </c>
      <c r="BD716" s="4">
        <f t="shared" ref="BD716" si="4184">BC716+29</f>
        <v>1009</v>
      </c>
      <c r="BE716" s="4">
        <f t="shared" ref="BE716" si="4185">BD716+28</f>
        <v>1037</v>
      </c>
      <c r="BF716" s="4">
        <f t="shared" ref="BF716" si="4186">BE716+29</f>
        <v>1066</v>
      </c>
      <c r="BG716" s="4">
        <f t="shared" ref="BG716" si="4187">BF716+28</f>
        <v>1094</v>
      </c>
      <c r="BH716" s="4">
        <f t="shared" ref="BH716" si="4188">BG716+29</f>
        <v>1123</v>
      </c>
      <c r="BI716" s="4">
        <f t="shared" ref="BI716" si="4189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190">C719+3</f>
        <v>14</v>
      </c>
      <c r="E719" s="4">
        <f t="shared" si="4190"/>
        <v>17</v>
      </c>
      <c r="F719" s="4">
        <f t="shared" si="4190"/>
        <v>20</v>
      </c>
      <c r="G719" s="4">
        <f t="shared" si="4190"/>
        <v>23</v>
      </c>
      <c r="H719" s="4">
        <f t="shared" si="4190"/>
        <v>26</v>
      </c>
      <c r="I719" s="4">
        <f t="shared" si="4190"/>
        <v>29</v>
      </c>
      <c r="J719" s="4">
        <f>I719+5</f>
        <v>34</v>
      </c>
      <c r="K719" s="4">
        <f t="shared" ref="K719:Q719" si="4191">J719+5</f>
        <v>39</v>
      </c>
      <c r="L719" s="4">
        <f t="shared" si="4191"/>
        <v>44</v>
      </c>
      <c r="M719" s="4">
        <f t="shared" si="4191"/>
        <v>49</v>
      </c>
      <c r="N719" s="4">
        <f t="shared" si="4191"/>
        <v>54</v>
      </c>
      <c r="O719" s="4">
        <f t="shared" si="4191"/>
        <v>59</v>
      </c>
      <c r="P719" s="4">
        <f t="shared" si="4191"/>
        <v>64</v>
      </c>
      <c r="Q719" s="4">
        <f t="shared" si="4191"/>
        <v>69</v>
      </c>
      <c r="R719" s="4">
        <f>Q719+7</f>
        <v>76</v>
      </c>
      <c r="S719" s="4">
        <f t="shared" ref="S719:W719" si="4192">R719+7</f>
        <v>83</v>
      </c>
      <c r="T719" s="4">
        <f t="shared" si="4192"/>
        <v>90</v>
      </c>
      <c r="U719" s="4">
        <f t="shared" si="4192"/>
        <v>97</v>
      </c>
      <c r="V719" s="4">
        <f t="shared" si="4192"/>
        <v>104</v>
      </c>
      <c r="W719" s="4">
        <f t="shared" si="4192"/>
        <v>111</v>
      </c>
      <c r="X719" s="4">
        <f>W719+8</f>
        <v>119</v>
      </c>
      <c r="Y719" s="4">
        <f t="shared" ref="Y719:AC719" si="4193">X719+8</f>
        <v>127</v>
      </c>
      <c r="Z719" s="4">
        <f t="shared" si="4193"/>
        <v>135</v>
      </c>
      <c r="AA719" s="4">
        <f t="shared" si="4193"/>
        <v>143</v>
      </c>
      <c r="AB719" s="4">
        <f t="shared" si="4193"/>
        <v>151</v>
      </c>
      <c r="AC719" s="4">
        <f t="shared" si="4193"/>
        <v>159</v>
      </c>
      <c r="AD719" s="4">
        <f>AC719+9</f>
        <v>168</v>
      </c>
      <c r="AE719" s="4">
        <f t="shared" ref="AE719:BI719" si="4194">AD719+9</f>
        <v>177</v>
      </c>
      <c r="AF719" s="4">
        <f t="shared" si="4194"/>
        <v>186</v>
      </c>
      <c r="AG719" s="4">
        <f t="shared" si="4194"/>
        <v>195</v>
      </c>
      <c r="AH719" s="4">
        <f t="shared" si="4194"/>
        <v>204</v>
      </c>
      <c r="AI719" s="4">
        <f t="shared" si="4194"/>
        <v>213</v>
      </c>
      <c r="AJ719" s="4">
        <f t="shared" si="4194"/>
        <v>222</v>
      </c>
      <c r="AK719" s="4">
        <f t="shared" si="4194"/>
        <v>231</v>
      </c>
      <c r="AL719" s="4">
        <f t="shared" si="4194"/>
        <v>240</v>
      </c>
      <c r="AM719" s="4">
        <f t="shared" si="4194"/>
        <v>249</v>
      </c>
      <c r="AN719" s="4">
        <f t="shared" si="4194"/>
        <v>258</v>
      </c>
      <c r="AO719" s="4">
        <f t="shared" si="4194"/>
        <v>267</v>
      </c>
      <c r="AP719" s="4">
        <f t="shared" si="4194"/>
        <v>276</v>
      </c>
      <c r="AQ719" s="4">
        <f t="shared" si="4194"/>
        <v>285</v>
      </c>
      <c r="AR719" s="4">
        <f t="shared" si="4194"/>
        <v>294</v>
      </c>
      <c r="AS719" s="4">
        <f t="shared" si="4194"/>
        <v>303</v>
      </c>
      <c r="AT719" s="4">
        <f t="shared" si="4194"/>
        <v>312</v>
      </c>
      <c r="AU719" s="4">
        <f t="shared" si="4194"/>
        <v>321</v>
      </c>
      <c r="AV719" s="4">
        <f t="shared" si="4194"/>
        <v>330</v>
      </c>
      <c r="AW719" s="4">
        <f t="shared" si="4194"/>
        <v>339</v>
      </c>
      <c r="AX719" s="4">
        <f t="shared" si="4194"/>
        <v>348</v>
      </c>
      <c r="AY719" s="4">
        <f t="shared" si="4194"/>
        <v>357</v>
      </c>
      <c r="AZ719" s="4">
        <f t="shared" si="4194"/>
        <v>366</v>
      </c>
      <c r="BA719" s="4">
        <f t="shared" si="4194"/>
        <v>375</v>
      </c>
      <c r="BB719" s="4">
        <f t="shared" si="4194"/>
        <v>384</v>
      </c>
      <c r="BC719" s="4">
        <f t="shared" si="4194"/>
        <v>393</v>
      </c>
      <c r="BD719" s="4">
        <f t="shared" si="4194"/>
        <v>402</v>
      </c>
      <c r="BE719" s="4">
        <f t="shared" si="4194"/>
        <v>411</v>
      </c>
      <c r="BF719" s="4">
        <f t="shared" si="4194"/>
        <v>420</v>
      </c>
      <c r="BG719" s="4">
        <f t="shared" si="4194"/>
        <v>429</v>
      </c>
      <c r="BH719" s="4">
        <f t="shared" si="4194"/>
        <v>438</v>
      </c>
      <c r="BI719" s="4">
        <f t="shared" si="4194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195">C720+3</f>
        <v>16</v>
      </c>
      <c r="E720" s="4">
        <f t="shared" si="4195"/>
        <v>19</v>
      </c>
      <c r="F720" s="4">
        <f t="shared" si="4195"/>
        <v>22</v>
      </c>
      <c r="G720" s="4">
        <f t="shared" si="4195"/>
        <v>25</v>
      </c>
      <c r="H720" s="4">
        <f t="shared" si="4195"/>
        <v>28</v>
      </c>
      <c r="I720" s="4">
        <f t="shared" si="4195"/>
        <v>31</v>
      </c>
      <c r="J720" s="4">
        <f>I720+5</f>
        <v>36</v>
      </c>
      <c r="K720" s="4">
        <f t="shared" ref="K720:Q720" si="4196">J720+5</f>
        <v>41</v>
      </c>
      <c r="L720" s="4">
        <f t="shared" si="4196"/>
        <v>46</v>
      </c>
      <c r="M720" s="4">
        <f t="shared" si="4196"/>
        <v>51</v>
      </c>
      <c r="N720" s="4">
        <f t="shared" si="4196"/>
        <v>56</v>
      </c>
      <c r="O720" s="4">
        <f t="shared" si="4196"/>
        <v>61</v>
      </c>
      <c r="P720" s="4">
        <f t="shared" si="4196"/>
        <v>66</v>
      </c>
      <c r="Q720" s="4">
        <f t="shared" si="4196"/>
        <v>71</v>
      </c>
      <c r="R720" s="4">
        <f>Q720+7</f>
        <v>78</v>
      </c>
      <c r="S720" s="4">
        <f t="shared" ref="S720:W720" si="4197">R720+7</f>
        <v>85</v>
      </c>
      <c r="T720" s="4">
        <f t="shared" si="4197"/>
        <v>92</v>
      </c>
      <c r="U720" s="4">
        <f t="shared" si="4197"/>
        <v>99</v>
      </c>
      <c r="V720" s="4">
        <f t="shared" si="4197"/>
        <v>106</v>
      </c>
      <c r="W720" s="4">
        <f t="shared" si="4197"/>
        <v>113</v>
      </c>
      <c r="X720" s="4">
        <f>W720+8</f>
        <v>121</v>
      </c>
      <c r="Y720" s="4">
        <f t="shared" ref="Y720:AC720" si="4198">X720+8</f>
        <v>129</v>
      </c>
      <c r="Z720" s="4">
        <f t="shared" si="4198"/>
        <v>137</v>
      </c>
      <c r="AA720" s="4">
        <f t="shared" si="4198"/>
        <v>145</v>
      </c>
      <c r="AB720" s="4">
        <f t="shared" si="4198"/>
        <v>153</v>
      </c>
      <c r="AC720" s="4">
        <f t="shared" si="4198"/>
        <v>161</v>
      </c>
      <c r="AD720" s="4">
        <f>AC720+9</f>
        <v>170</v>
      </c>
      <c r="AE720" s="4">
        <f t="shared" ref="AE720:BI720" si="4199">AD720+9</f>
        <v>179</v>
      </c>
      <c r="AF720" s="4">
        <f t="shared" si="4199"/>
        <v>188</v>
      </c>
      <c r="AG720" s="4">
        <f t="shared" si="4199"/>
        <v>197</v>
      </c>
      <c r="AH720" s="4">
        <f t="shared" si="4199"/>
        <v>206</v>
      </c>
      <c r="AI720" s="4">
        <f t="shared" si="4199"/>
        <v>215</v>
      </c>
      <c r="AJ720" s="4">
        <f t="shared" si="4199"/>
        <v>224</v>
      </c>
      <c r="AK720" s="4">
        <f t="shared" si="4199"/>
        <v>233</v>
      </c>
      <c r="AL720" s="4">
        <f t="shared" si="4199"/>
        <v>242</v>
      </c>
      <c r="AM720" s="4">
        <f t="shared" si="4199"/>
        <v>251</v>
      </c>
      <c r="AN720" s="4">
        <f t="shared" si="4199"/>
        <v>260</v>
      </c>
      <c r="AO720" s="4">
        <f t="shared" si="4199"/>
        <v>269</v>
      </c>
      <c r="AP720" s="4">
        <f t="shared" si="4199"/>
        <v>278</v>
      </c>
      <c r="AQ720" s="4">
        <f t="shared" si="4199"/>
        <v>287</v>
      </c>
      <c r="AR720" s="4">
        <f t="shared" si="4199"/>
        <v>296</v>
      </c>
      <c r="AS720" s="4">
        <f t="shared" si="4199"/>
        <v>305</v>
      </c>
      <c r="AT720" s="4">
        <f t="shared" si="4199"/>
        <v>314</v>
      </c>
      <c r="AU720" s="4">
        <f t="shared" si="4199"/>
        <v>323</v>
      </c>
      <c r="AV720" s="4">
        <f t="shared" si="4199"/>
        <v>332</v>
      </c>
      <c r="AW720" s="4">
        <f t="shared" si="4199"/>
        <v>341</v>
      </c>
      <c r="AX720" s="4">
        <f t="shared" si="4199"/>
        <v>350</v>
      </c>
      <c r="AY720" s="4">
        <f t="shared" si="4199"/>
        <v>359</v>
      </c>
      <c r="AZ720" s="4">
        <f t="shared" si="4199"/>
        <v>368</v>
      </c>
      <c r="BA720" s="4">
        <f t="shared" si="4199"/>
        <v>377</v>
      </c>
      <c r="BB720" s="4">
        <f t="shared" si="4199"/>
        <v>386</v>
      </c>
      <c r="BC720" s="4">
        <f t="shared" si="4199"/>
        <v>395</v>
      </c>
      <c r="BD720" s="4">
        <f t="shared" si="4199"/>
        <v>404</v>
      </c>
      <c r="BE720" s="4">
        <f t="shared" si="4199"/>
        <v>413</v>
      </c>
      <c r="BF720" s="4">
        <f t="shared" si="4199"/>
        <v>422</v>
      </c>
      <c r="BG720" s="4">
        <f t="shared" si="4199"/>
        <v>431</v>
      </c>
      <c r="BH720" s="4">
        <f t="shared" si="4199"/>
        <v>440</v>
      </c>
      <c r="BI720" s="4">
        <f t="shared" si="4199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00">C719</f>
        <v>11</v>
      </c>
      <c r="D721" s="4">
        <f t="shared" si="4200"/>
        <v>14</v>
      </c>
      <c r="E721" s="4">
        <f t="shared" si="4200"/>
        <v>17</v>
      </c>
      <c r="F721" s="4">
        <f t="shared" si="4200"/>
        <v>20</v>
      </c>
      <c r="G721" s="4">
        <f t="shared" si="4200"/>
        <v>23</v>
      </c>
      <c r="H721" s="4">
        <f t="shared" si="4200"/>
        <v>26</v>
      </c>
      <c r="I721" s="4">
        <f t="shared" si="4200"/>
        <v>29</v>
      </c>
      <c r="J721" s="4">
        <f t="shared" si="4200"/>
        <v>34</v>
      </c>
      <c r="K721" s="4">
        <f t="shared" si="4200"/>
        <v>39</v>
      </c>
      <c r="L721" s="4">
        <f t="shared" si="4200"/>
        <v>44</v>
      </c>
      <c r="M721" s="4">
        <f t="shared" si="4200"/>
        <v>49</v>
      </c>
      <c r="N721" s="4">
        <f t="shared" si="4200"/>
        <v>54</v>
      </c>
      <c r="O721" s="4">
        <f t="shared" si="4200"/>
        <v>59</v>
      </c>
      <c r="P721" s="4">
        <f t="shared" si="4200"/>
        <v>64</v>
      </c>
      <c r="Q721" s="4">
        <f t="shared" si="4200"/>
        <v>69</v>
      </c>
      <c r="R721" s="4">
        <f t="shared" si="4200"/>
        <v>76</v>
      </c>
      <c r="S721" s="4">
        <f t="shared" si="4200"/>
        <v>83</v>
      </c>
      <c r="T721" s="4">
        <f t="shared" si="4200"/>
        <v>90</v>
      </c>
      <c r="U721" s="4">
        <f t="shared" si="4200"/>
        <v>97</v>
      </c>
      <c r="V721" s="4">
        <f t="shared" si="4200"/>
        <v>104</v>
      </c>
      <c r="W721" s="4">
        <f t="shared" si="4200"/>
        <v>111</v>
      </c>
      <c r="X721" s="4">
        <f t="shared" si="4200"/>
        <v>119</v>
      </c>
      <c r="Y721" s="4">
        <f t="shared" si="4200"/>
        <v>127</v>
      </c>
      <c r="Z721" s="4">
        <f t="shared" si="4200"/>
        <v>135</v>
      </c>
      <c r="AA721" s="4">
        <f t="shared" si="4200"/>
        <v>143</v>
      </c>
      <c r="AB721" s="4">
        <f t="shared" si="4200"/>
        <v>151</v>
      </c>
      <c r="AC721" s="4">
        <f t="shared" si="4200"/>
        <v>159</v>
      </c>
      <c r="AD721" s="4">
        <f t="shared" si="4200"/>
        <v>168</v>
      </c>
      <c r="AE721" s="4">
        <f t="shared" si="4200"/>
        <v>177</v>
      </c>
      <c r="AF721" s="4">
        <f t="shared" si="4200"/>
        <v>186</v>
      </c>
      <c r="AG721" s="4">
        <f t="shared" si="4200"/>
        <v>195</v>
      </c>
      <c r="AH721" s="4">
        <f t="shared" si="4200"/>
        <v>204</v>
      </c>
      <c r="AI721" s="4">
        <f t="shared" si="4200"/>
        <v>213</v>
      </c>
      <c r="AJ721" s="4">
        <f t="shared" si="4200"/>
        <v>222</v>
      </c>
      <c r="AK721" s="4">
        <f t="shared" si="4200"/>
        <v>231</v>
      </c>
      <c r="AL721" s="4">
        <f t="shared" si="4200"/>
        <v>240</v>
      </c>
      <c r="AM721" s="4">
        <f t="shared" si="4200"/>
        <v>249</v>
      </c>
      <c r="AN721" s="4">
        <f t="shared" si="4200"/>
        <v>258</v>
      </c>
      <c r="AO721" s="4">
        <f t="shared" si="4200"/>
        <v>267</v>
      </c>
      <c r="AP721" s="4">
        <f t="shared" si="4200"/>
        <v>276</v>
      </c>
      <c r="AQ721" s="4">
        <f t="shared" si="4200"/>
        <v>285</v>
      </c>
      <c r="AR721" s="4">
        <f t="shared" si="4200"/>
        <v>294</v>
      </c>
      <c r="AS721" s="4">
        <f t="shared" si="4200"/>
        <v>303</v>
      </c>
      <c r="AT721" s="4">
        <f t="shared" si="4200"/>
        <v>312</v>
      </c>
      <c r="AU721" s="4">
        <f t="shared" si="4200"/>
        <v>321</v>
      </c>
      <c r="AV721" s="4">
        <f t="shared" si="4200"/>
        <v>330</v>
      </c>
      <c r="AW721" s="4">
        <f t="shared" si="4200"/>
        <v>339</v>
      </c>
      <c r="AX721" s="4">
        <f t="shared" si="4200"/>
        <v>348</v>
      </c>
      <c r="AY721" s="4">
        <f t="shared" si="4200"/>
        <v>357</v>
      </c>
      <c r="AZ721" s="4">
        <f t="shared" si="4200"/>
        <v>366</v>
      </c>
      <c r="BA721" s="4">
        <f t="shared" si="4200"/>
        <v>375</v>
      </c>
      <c r="BB721" s="4">
        <f t="shared" si="4200"/>
        <v>384</v>
      </c>
      <c r="BC721" s="4">
        <f t="shared" si="4200"/>
        <v>393</v>
      </c>
      <c r="BD721" s="4">
        <f t="shared" si="4200"/>
        <v>402</v>
      </c>
      <c r="BE721" s="4">
        <f t="shared" si="4200"/>
        <v>411</v>
      </c>
      <c r="BF721" s="4">
        <f t="shared" si="4200"/>
        <v>420</v>
      </c>
      <c r="BG721" s="4">
        <f t="shared" si="4200"/>
        <v>429</v>
      </c>
      <c r="BH721" s="4">
        <f t="shared" si="4200"/>
        <v>438</v>
      </c>
      <c r="BI721" s="4">
        <f t="shared" si="4200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01">C720</f>
        <v>13</v>
      </c>
      <c r="D722" s="4">
        <f t="shared" si="4201"/>
        <v>16</v>
      </c>
      <c r="E722" s="4">
        <f t="shared" si="4201"/>
        <v>19</v>
      </c>
      <c r="F722" s="4">
        <f t="shared" si="4201"/>
        <v>22</v>
      </c>
      <c r="G722" s="4">
        <f t="shared" si="4201"/>
        <v>25</v>
      </c>
      <c r="H722" s="4">
        <f t="shared" si="4201"/>
        <v>28</v>
      </c>
      <c r="I722" s="4">
        <f t="shared" si="4201"/>
        <v>31</v>
      </c>
      <c r="J722" s="4">
        <f t="shared" si="4201"/>
        <v>36</v>
      </c>
      <c r="K722" s="4">
        <f t="shared" si="4201"/>
        <v>41</v>
      </c>
      <c r="L722" s="4">
        <f t="shared" si="4201"/>
        <v>46</v>
      </c>
      <c r="M722" s="4">
        <f t="shared" si="4201"/>
        <v>51</v>
      </c>
      <c r="N722" s="4">
        <f t="shared" si="4201"/>
        <v>56</v>
      </c>
      <c r="O722" s="4">
        <f t="shared" si="4201"/>
        <v>61</v>
      </c>
      <c r="P722" s="4">
        <f t="shared" si="4201"/>
        <v>66</v>
      </c>
      <c r="Q722" s="4">
        <f t="shared" si="4201"/>
        <v>71</v>
      </c>
      <c r="R722" s="4">
        <f t="shared" si="4201"/>
        <v>78</v>
      </c>
      <c r="S722" s="4">
        <f t="shared" si="4201"/>
        <v>85</v>
      </c>
      <c r="T722" s="4">
        <f t="shared" si="4201"/>
        <v>92</v>
      </c>
      <c r="U722" s="4">
        <f t="shared" si="4201"/>
        <v>99</v>
      </c>
      <c r="V722" s="4">
        <f t="shared" si="4201"/>
        <v>106</v>
      </c>
      <c r="W722" s="4">
        <f t="shared" si="4201"/>
        <v>113</v>
      </c>
      <c r="X722" s="4">
        <f t="shared" si="4201"/>
        <v>121</v>
      </c>
      <c r="Y722" s="4">
        <f t="shared" si="4201"/>
        <v>129</v>
      </c>
      <c r="Z722" s="4">
        <f t="shared" si="4201"/>
        <v>137</v>
      </c>
      <c r="AA722" s="4">
        <f t="shared" si="4201"/>
        <v>145</v>
      </c>
      <c r="AB722" s="4">
        <f t="shared" si="4201"/>
        <v>153</v>
      </c>
      <c r="AC722" s="4">
        <f t="shared" si="4201"/>
        <v>161</v>
      </c>
      <c r="AD722" s="4">
        <f t="shared" si="4201"/>
        <v>170</v>
      </c>
      <c r="AE722" s="4">
        <f t="shared" si="4201"/>
        <v>179</v>
      </c>
      <c r="AF722" s="4">
        <f t="shared" si="4201"/>
        <v>188</v>
      </c>
      <c r="AG722" s="4">
        <f t="shared" si="4201"/>
        <v>197</v>
      </c>
      <c r="AH722" s="4">
        <f t="shared" si="4201"/>
        <v>206</v>
      </c>
      <c r="AI722" s="4">
        <f t="shared" si="4201"/>
        <v>215</v>
      </c>
      <c r="AJ722" s="4">
        <f t="shared" si="4201"/>
        <v>224</v>
      </c>
      <c r="AK722" s="4">
        <f t="shared" si="4201"/>
        <v>233</v>
      </c>
      <c r="AL722" s="4">
        <f t="shared" si="4201"/>
        <v>242</v>
      </c>
      <c r="AM722" s="4">
        <f t="shared" si="4201"/>
        <v>251</v>
      </c>
      <c r="AN722" s="4">
        <f t="shared" si="4201"/>
        <v>260</v>
      </c>
      <c r="AO722" s="4">
        <f t="shared" si="4201"/>
        <v>269</v>
      </c>
      <c r="AP722" s="4">
        <f t="shared" si="4201"/>
        <v>278</v>
      </c>
      <c r="AQ722" s="4">
        <f t="shared" si="4201"/>
        <v>287</v>
      </c>
      <c r="AR722" s="4">
        <f t="shared" si="4201"/>
        <v>296</v>
      </c>
      <c r="AS722" s="4">
        <f t="shared" si="4201"/>
        <v>305</v>
      </c>
      <c r="AT722" s="4">
        <f t="shared" si="4201"/>
        <v>314</v>
      </c>
      <c r="AU722" s="4">
        <f t="shared" si="4201"/>
        <v>323</v>
      </c>
      <c r="AV722" s="4">
        <f t="shared" si="4201"/>
        <v>332</v>
      </c>
      <c r="AW722" s="4">
        <f t="shared" si="4201"/>
        <v>341</v>
      </c>
      <c r="AX722" s="4">
        <f t="shared" si="4201"/>
        <v>350</v>
      </c>
      <c r="AY722" s="4">
        <f t="shared" si="4201"/>
        <v>359</v>
      </c>
      <c r="AZ722" s="4">
        <f t="shared" si="4201"/>
        <v>368</v>
      </c>
      <c r="BA722" s="4">
        <f t="shared" si="4201"/>
        <v>377</v>
      </c>
      <c r="BB722" s="4">
        <f t="shared" si="4201"/>
        <v>386</v>
      </c>
      <c r="BC722" s="4">
        <f t="shared" si="4201"/>
        <v>395</v>
      </c>
      <c r="BD722" s="4">
        <f t="shared" si="4201"/>
        <v>404</v>
      </c>
      <c r="BE722" s="4">
        <f t="shared" si="4201"/>
        <v>413</v>
      </c>
      <c r="BF722" s="4">
        <f t="shared" si="4201"/>
        <v>422</v>
      </c>
      <c r="BG722" s="4">
        <f t="shared" si="4201"/>
        <v>431</v>
      </c>
      <c r="BH722" s="4">
        <f t="shared" si="4201"/>
        <v>440</v>
      </c>
      <c r="BI722" s="4">
        <f t="shared" si="4201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02">F725+0.1</f>
        <v>2.6000000000000005</v>
      </c>
      <c r="H725" s="4">
        <f t="shared" si="4202"/>
        <v>2.7000000000000006</v>
      </c>
      <c r="I725" s="4">
        <f t="shared" ref="I725" si="4203">H725+0.2</f>
        <v>2.9000000000000008</v>
      </c>
      <c r="J725" s="4">
        <f t="shared" ref="J725:L725" si="4204">I725+0.1</f>
        <v>3.0000000000000009</v>
      </c>
      <c r="K725" s="4">
        <f t="shared" si="4204"/>
        <v>3.100000000000001</v>
      </c>
      <c r="L725" s="4">
        <f t="shared" si="4204"/>
        <v>3.2000000000000011</v>
      </c>
      <c r="M725" s="4">
        <f t="shared" ref="M725" si="4205">L725+0.2</f>
        <v>3.4000000000000012</v>
      </c>
      <c r="N725" s="4">
        <f t="shared" ref="N725:P725" si="4206">M725+0.1</f>
        <v>3.5000000000000013</v>
      </c>
      <c r="O725" s="4">
        <f t="shared" si="4206"/>
        <v>3.6000000000000014</v>
      </c>
      <c r="P725" s="4">
        <f t="shared" si="4206"/>
        <v>3.7000000000000015</v>
      </c>
      <c r="Q725" s="4">
        <f t="shared" ref="Q725" si="4207">P725+0.2</f>
        <v>3.9000000000000017</v>
      </c>
      <c r="R725" s="4">
        <f t="shared" ref="R725:T725" si="4208">Q725+0.1</f>
        <v>4.0000000000000018</v>
      </c>
      <c r="S725" s="4">
        <f t="shared" si="4208"/>
        <v>4.1000000000000014</v>
      </c>
      <c r="T725" s="4">
        <f t="shared" si="4208"/>
        <v>4.2000000000000011</v>
      </c>
      <c r="U725" s="4">
        <f t="shared" ref="U725" si="4209">T725+0.2</f>
        <v>4.4000000000000012</v>
      </c>
      <c r="V725" s="4">
        <f t="shared" ref="V725:X725" si="4210">U725+0.1</f>
        <v>4.5000000000000009</v>
      </c>
      <c r="W725" s="4">
        <f t="shared" si="4210"/>
        <v>4.6000000000000005</v>
      </c>
      <c r="X725" s="4">
        <f t="shared" si="4210"/>
        <v>4.7</v>
      </c>
      <c r="Y725" s="4">
        <f t="shared" ref="Y725" si="4211">X725+0.2</f>
        <v>4.9000000000000004</v>
      </c>
      <c r="Z725" s="4">
        <f t="shared" ref="Z725:AB725" si="4212">Y725+0.1</f>
        <v>5</v>
      </c>
      <c r="AA725" s="4">
        <f t="shared" si="4212"/>
        <v>5.0999999999999996</v>
      </c>
      <c r="AB725" s="4">
        <f t="shared" si="4212"/>
        <v>5.1999999999999993</v>
      </c>
      <c r="AC725" s="4">
        <f t="shared" ref="AC725" si="4213">AB725+0.2</f>
        <v>5.3999999999999995</v>
      </c>
      <c r="AD725" s="4">
        <f t="shared" ref="AD725:AF725" si="4214">AC725+0.1</f>
        <v>5.4999999999999991</v>
      </c>
      <c r="AE725" s="4">
        <f t="shared" si="4214"/>
        <v>5.5999999999999988</v>
      </c>
      <c r="AF725" s="4">
        <f t="shared" si="4214"/>
        <v>5.6999999999999984</v>
      </c>
      <c r="AG725" s="4">
        <f t="shared" ref="AG725" si="4215">AF725+0.2</f>
        <v>5.8999999999999986</v>
      </c>
      <c r="AH725" s="4">
        <f t="shared" ref="AH725:AJ725" si="4216">AG725+0.1</f>
        <v>5.9999999999999982</v>
      </c>
      <c r="AI725" s="4">
        <f t="shared" si="4216"/>
        <v>6.0999999999999979</v>
      </c>
      <c r="AJ725" s="4">
        <f t="shared" si="4216"/>
        <v>6.1999999999999975</v>
      </c>
      <c r="AK725" s="4">
        <f t="shared" ref="AK725" si="4217">AJ725+0.2</f>
        <v>6.3999999999999977</v>
      </c>
      <c r="AL725" s="4">
        <f t="shared" ref="AL725:AN725" si="4218">AK725+0.1</f>
        <v>6.4999999999999973</v>
      </c>
      <c r="AM725" s="4">
        <f t="shared" si="4218"/>
        <v>6.599999999999997</v>
      </c>
      <c r="AN725" s="4">
        <f t="shared" si="4218"/>
        <v>6.6999999999999966</v>
      </c>
      <c r="AO725" s="4">
        <f t="shared" ref="AO725" si="4219">AN725+0.2</f>
        <v>6.8999999999999968</v>
      </c>
      <c r="AP725" s="4">
        <f t="shared" ref="AP725:AR725" si="4220">AO725+0.1</f>
        <v>6.9999999999999964</v>
      </c>
      <c r="AQ725" s="4">
        <f t="shared" si="4220"/>
        <v>7.0999999999999961</v>
      </c>
      <c r="AR725" s="4">
        <f t="shared" si="4220"/>
        <v>7.1999999999999957</v>
      </c>
      <c r="AS725" s="4">
        <f t="shared" ref="AS725" si="4221">AR725+0.2</f>
        <v>7.3999999999999959</v>
      </c>
      <c r="AT725" s="4">
        <f t="shared" ref="AT725:AV725" si="4222">AS725+0.1</f>
        <v>7.4999999999999956</v>
      </c>
      <c r="AU725" s="4">
        <f t="shared" si="4222"/>
        <v>7.5999999999999952</v>
      </c>
      <c r="AV725" s="4">
        <f t="shared" si="4222"/>
        <v>7.6999999999999948</v>
      </c>
      <c r="AW725" s="4">
        <f t="shared" ref="AW725" si="4223">AV725+0.2</f>
        <v>7.899999999999995</v>
      </c>
      <c r="AX725" s="4">
        <f t="shared" ref="AX725:AZ725" si="4224">AW725+0.1</f>
        <v>7.9999999999999947</v>
      </c>
      <c r="AY725" s="4">
        <f t="shared" si="4224"/>
        <v>8.0999999999999943</v>
      </c>
      <c r="AZ725" s="4">
        <f t="shared" si="4224"/>
        <v>8.199999999999994</v>
      </c>
      <c r="BA725" s="4">
        <f t="shared" ref="BA725" si="4225">AZ725+0.2</f>
        <v>8.3999999999999932</v>
      </c>
      <c r="BB725" s="4">
        <f t="shared" ref="BB725:BD725" si="4226">BA725+0.1</f>
        <v>8.4999999999999929</v>
      </c>
      <c r="BC725" s="4">
        <f t="shared" si="4226"/>
        <v>8.5999999999999925</v>
      </c>
      <c r="BD725" s="4">
        <f t="shared" si="4226"/>
        <v>8.6999999999999922</v>
      </c>
      <c r="BE725" s="4">
        <f t="shared" ref="BE725" si="4227">BD725+0.2</f>
        <v>8.8999999999999915</v>
      </c>
      <c r="BF725" s="4">
        <f t="shared" ref="BF725:BH725" si="4228">BE725+0.1</f>
        <v>8.9999999999999911</v>
      </c>
      <c r="BG725" s="4">
        <f t="shared" si="4228"/>
        <v>9.0999999999999908</v>
      </c>
      <c r="BH725" s="4">
        <f t="shared" si="4228"/>
        <v>9.1999999999999904</v>
      </c>
      <c r="BI725" s="4">
        <f t="shared" ref="BI725" si="4229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30">C726+6</f>
        <v>44</v>
      </c>
      <c r="E726" s="4">
        <f t="shared" si="4230"/>
        <v>50</v>
      </c>
      <c r="F726" s="4">
        <f t="shared" si="4230"/>
        <v>56</v>
      </c>
      <c r="G726" s="4">
        <f t="shared" si="4230"/>
        <v>62</v>
      </c>
      <c r="H726" s="4">
        <f t="shared" si="4230"/>
        <v>68</v>
      </c>
      <c r="I726" s="4">
        <f t="shared" si="4230"/>
        <v>74</v>
      </c>
      <c r="J726" s="15">
        <f>I726+14</f>
        <v>88</v>
      </c>
      <c r="K726">
        <f t="shared" ref="K726:Q726" si="4231">J726+14</f>
        <v>102</v>
      </c>
      <c r="L726" s="4">
        <f t="shared" si="4231"/>
        <v>116</v>
      </c>
      <c r="M726" s="4">
        <f t="shared" si="4231"/>
        <v>130</v>
      </c>
      <c r="N726" s="4">
        <f t="shared" si="4231"/>
        <v>144</v>
      </c>
      <c r="O726" s="4">
        <f t="shared" si="4231"/>
        <v>158</v>
      </c>
      <c r="P726" s="4">
        <f t="shared" si="4231"/>
        <v>172</v>
      </c>
      <c r="Q726" s="4">
        <f t="shared" si="4231"/>
        <v>186</v>
      </c>
      <c r="R726" s="15">
        <f>Q726+20</f>
        <v>206</v>
      </c>
      <c r="S726" s="4">
        <f t="shared" ref="S726:W726" si="4232">R726+20</f>
        <v>226</v>
      </c>
      <c r="T726" s="4">
        <f t="shared" si="4232"/>
        <v>246</v>
      </c>
      <c r="U726">
        <f t="shared" si="4232"/>
        <v>266</v>
      </c>
      <c r="V726" s="4">
        <f t="shared" si="4232"/>
        <v>286</v>
      </c>
      <c r="W726" s="4">
        <f t="shared" si="4232"/>
        <v>306</v>
      </c>
      <c r="X726" s="15">
        <f>W726+24</f>
        <v>330</v>
      </c>
      <c r="Y726" s="4">
        <f t="shared" ref="Y726:AC726" si="4233">X726+24</f>
        <v>354</v>
      </c>
      <c r="Z726" s="4">
        <f t="shared" si="4233"/>
        <v>378</v>
      </c>
      <c r="AA726" s="4">
        <f t="shared" si="4233"/>
        <v>402</v>
      </c>
      <c r="AB726" s="4">
        <f t="shared" si="4233"/>
        <v>426</v>
      </c>
      <c r="AC726" s="4">
        <f t="shared" si="4233"/>
        <v>450</v>
      </c>
      <c r="AD726" s="15">
        <f>AC726+28</f>
        <v>478</v>
      </c>
      <c r="AE726">
        <f t="shared" ref="AE726:AZ726" si="4234">AD726+28</f>
        <v>506</v>
      </c>
      <c r="AF726" s="4">
        <f t="shared" si="4234"/>
        <v>534</v>
      </c>
      <c r="AG726" s="4">
        <f t="shared" si="4234"/>
        <v>562</v>
      </c>
      <c r="AH726" s="4">
        <f t="shared" si="4234"/>
        <v>590</v>
      </c>
      <c r="AI726" s="4">
        <f t="shared" si="4234"/>
        <v>618</v>
      </c>
      <c r="AJ726" s="4">
        <f t="shared" si="4234"/>
        <v>646</v>
      </c>
      <c r="AK726" s="4">
        <f t="shared" si="4234"/>
        <v>674</v>
      </c>
      <c r="AL726" s="4">
        <f t="shared" si="4234"/>
        <v>702</v>
      </c>
      <c r="AM726" s="4">
        <f t="shared" si="4234"/>
        <v>730</v>
      </c>
      <c r="AN726" s="4">
        <f t="shared" si="4234"/>
        <v>758</v>
      </c>
      <c r="AO726">
        <f t="shared" si="4234"/>
        <v>786</v>
      </c>
      <c r="AP726" s="4">
        <f t="shared" si="4234"/>
        <v>814</v>
      </c>
      <c r="AQ726" s="4">
        <f t="shared" si="4234"/>
        <v>842</v>
      </c>
      <c r="AR726" s="4">
        <f t="shared" si="4234"/>
        <v>870</v>
      </c>
      <c r="AS726" s="4">
        <f t="shared" si="4234"/>
        <v>898</v>
      </c>
      <c r="AT726" s="4">
        <f t="shared" si="4234"/>
        <v>926</v>
      </c>
      <c r="AU726" s="4">
        <f t="shared" si="4234"/>
        <v>954</v>
      </c>
      <c r="AV726" s="4">
        <f t="shared" si="4234"/>
        <v>982</v>
      </c>
      <c r="AW726" s="4">
        <f t="shared" si="4234"/>
        <v>1010</v>
      </c>
      <c r="AX726" s="4">
        <f t="shared" si="4234"/>
        <v>1038</v>
      </c>
      <c r="AY726">
        <f t="shared" si="4234"/>
        <v>1066</v>
      </c>
      <c r="AZ726" s="4">
        <f t="shared" si="4234"/>
        <v>1094</v>
      </c>
      <c r="BA726" s="4">
        <f t="shared" ref="BA726:BI726" si="4235">AZ726+28</f>
        <v>1122</v>
      </c>
      <c r="BB726" s="4">
        <f t="shared" si="4235"/>
        <v>1150</v>
      </c>
      <c r="BC726" s="4">
        <f t="shared" si="4235"/>
        <v>1178</v>
      </c>
      <c r="BD726" s="4">
        <f t="shared" si="4235"/>
        <v>1206</v>
      </c>
      <c r="BE726" s="4">
        <f t="shared" si="4235"/>
        <v>1234</v>
      </c>
      <c r="BF726" s="4">
        <f t="shared" si="4235"/>
        <v>1262</v>
      </c>
      <c r="BG726" s="4">
        <f t="shared" si="4235"/>
        <v>1290</v>
      </c>
      <c r="BH726" s="4">
        <f t="shared" si="4235"/>
        <v>1318</v>
      </c>
      <c r="BI726">
        <f t="shared" si="4235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36">C727+8</f>
        <v>51</v>
      </c>
      <c r="E727" s="4">
        <f t="shared" si="4236"/>
        <v>59</v>
      </c>
      <c r="F727" s="4">
        <f t="shared" si="4236"/>
        <v>67</v>
      </c>
      <c r="G727" s="4">
        <f t="shared" si="4236"/>
        <v>75</v>
      </c>
      <c r="H727" s="4">
        <f t="shared" si="4236"/>
        <v>83</v>
      </c>
      <c r="I727" s="4">
        <f t="shared" si="4236"/>
        <v>91</v>
      </c>
      <c r="J727" s="15">
        <f>I727+16</f>
        <v>107</v>
      </c>
      <c r="K727" s="15">
        <f t="shared" ref="K727:Q727" si="4237">J727+16</f>
        <v>123</v>
      </c>
      <c r="L727" s="15">
        <f t="shared" si="4237"/>
        <v>139</v>
      </c>
      <c r="M727" s="15">
        <f t="shared" si="4237"/>
        <v>155</v>
      </c>
      <c r="N727" s="15">
        <f t="shared" si="4237"/>
        <v>171</v>
      </c>
      <c r="O727" s="15">
        <f t="shared" si="4237"/>
        <v>187</v>
      </c>
      <c r="P727" s="15">
        <f t="shared" si="4237"/>
        <v>203</v>
      </c>
      <c r="Q727" s="15">
        <f t="shared" si="4237"/>
        <v>219</v>
      </c>
      <c r="R727" s="15">
        <f>Q727+22</f>
        <v>241</v>
      </c>
      <c r="S727" s="15">
        <f t="shared" ref="S727:W727" si="4238">R727+22</f>
        <v>263</v>
      </c>
      <c r="T727" s="15">
        <f t="shared" si="4238"/>
        <v>285</v>
      </c>
      <c r="U727" s="15">
        <f t="shared" si="4238"/>
        <v>307</v>
      </c>
      <c r="V727" s="15">
        <f t="shared" si="4238"/>
        <v>329</v>
      </c>
      <c r="W727" s="15">
        <f t="shared" si="4238"/>
        <v>351</v>
      </c>
      <c r="X727" s="15">
        <f>W727+26</f>
        <v>377</v>
      </c>
      <c r="Y727" s="15">
        <f t="shared" ref="Y727:AC727" si="4239">X727+26</f>
        <v>403</v>
      </c>
      <c r="Z727" s="15">
        <f t="shared" si="4239"/>
        <v>429</v>
      </c>
      <c r="AA727" s="15">
        <f t="shared" si="4239"/>
        <v>455</v>
      </c>
      <c r="AB727" s="15">
        <f t="shared" si="4239"/>
        <v>481</v>
      </c>
      <c r="AC727" s="15">
        <f t="shared" si="4239"/>
        <v>507</v>
      </c>
      <c r="AD727" s="15">
        <f>AC727+30</f>
        <v>537</v>
      </c>
      <c r="AE727" s="15">
        <f t="shared" ref="AE727:BI727" si="4240">AD727+30</f>
        <v>567</v>
      </c>
      <c r="AF727" s="15">
        <f t="shared" si="4240"/>
        <v>597</v>
      </c>
      <c r="AG727" s="15">
        <f t="shared" si="4240"/>
        <v>627</v>
      </c>
      <c r="AH727" s="15">
        <f t="shared" si="4240"/>
        <v>657</v>
      </c>
      <c r="AI727" s="15">
        <f t="shared" si="4240"/>
        <v>687</v>
      </c>
      <c r="AJ727" s="15">
        <f t="shared" si="4240"/>
        <v>717</v>
      </c>
      <c r="AK727" s="15">
        <f t="shared" si="4240"/>
        <v>747</v>
      </c>
      <c r="AL727" s="15">
        <f t="shared" si="4240"/>
        <v>777</v>
      </c>
      <c r="AM727" s="15">
        <f t="shared" si="4240"/>
        <v>807</v>
      </c>
      <c r="AN727" s="15">
        <f t="shared" si="4240"/>
        <v>837</v>
      </c>
      <c r="AO727" s="15">
        <f t="shared" si="4240"/>
        <v>867</v>
      </c>
      <c r="AP727" s="15">
        <f t="shared" si="4240"/>
        <v>897</v>
      </c>
      <c r="AQ727" s="15">
        <f t="shared" si="4240"/>
        <v>927</v>
      </c>
      <c r="AR727" s="15">
        <f t="shared" si="4240"/>
        <v>957</v>
      </c>
      <c r="AS727" s="15">
        <f t="shared" si="4240"/>
        <v>987</v>
      </c>
      <c r="AT727" s="15">
        <f t="shared" si="4240"/>
        <v>1017</v>
      </c>
      <c r="AU727" s="15">
        <f t="shared" si="4240"/>
        <v>1047</v>
      </c>
      <c r="AV727" s="15">
        <f t="shared" si="4240"/>
        <v>1077</v>
      </c>
      <c r="AW727" s="15">
        <f t="shared" si="4240"/>
        <v>1107</v>
      </c>
      <c r="AX727" s="15">
        <f t="shared" si="4240"/>
        <v>1137</v>
      </c>
      <c r="AY727" s="15">
        <f t="shared" si="4240"/>
        <v>1167</v>
      </c>
      <c r="AZ727" s="15">
        <f t="shared" si="4240"/>
        <v>1197</v>
      </c>
      <c r="BA727" s="15">
        <f t="shared" si="4240"/>
        <v>1227</v>
      </c>
      <c r="BB727" s="15">
        <f t="shared" si="4240"/>
        <v>1257</v>
      </c>
      <c r="BC727" s="15">
        <f t="shared" si="4240"/>
        <v>1287</v>
      </c>
      <c r="BD727" s="15">
        <f t="shared" si="4240"/>
        <v>1317</v>
      </c>
      <c r="BE727" s="15">
        <f t="shared" si="4240"/>
        <v>1347</v>
      </c>
      <c r="BF727" s="15">
        <f t="shared" si="4240"/>
        <v>1377</v>
      </c>
      <c r="BG727" s="15">
        <f t="shared" si="4240"/>
        <v>1407</v>
      </c>
      <c r="BH727" s="15">
        <f t="shared" si="4240"/>
        <v>1437</v>
      </c>
      <c r="BI727" s="15">
        <f t="shared" si="4240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41">C730+3</f>
        <v>69</v>
      </c>
      <c r="E730" s="4">
        <f t="shared" si="4241"/>
        <v>72</v>
      </c>
      <c r="F730" s="4">
        <f t="shared" si="4241"/>
        <v>75</v>
      </c>
      <c r="G730" s="4">
        <f t="shared" si="4241"/>
        <v>78</v>
      </c>
      <c r="H730" s="4">
        <f t="shared" si="4241"/>
        <v>81</v>
      </c>
      <c r="I730" s="4">
        <f t="shared" si="4241"/>
        <v>84</v>
      </c>
      <c r="J730" s="15">
        <f t="shared" si="4241"/>
        <v>87</v>
      </c>
      <c r="K730">
        <f t="shared" ref="K730" si="4242">J730+3</f>
        <v>90</v>
      </c>
      <c r="L730" s="4">
        <f t="shared" ref="L730" si="4243">K730+3</f>
        <v>93</v>
      </c>
      <c r="M730" s="4">
        <f t="shared" ref="M730" si="4244">L730+3</f>
        <v>96</v>
      </c>
      <c r="N730" s="4">
        <f t="shared" ref="N730" si="4245">M730+3</f>
        <v>99</v>
      </c>
      <c r="O730" s="4">
        <f t="shared" ref="O730" si="4246">N730+3</f>
        <v>102</v>
      </c>
      <c r="P730" s="4">
        <f t="shared" ref="P730" si="4247">O730+3</f>
        <v>105</v>
      </c>
      <c r="Q730" s="4">
        <f t="shared" ref="Q730" si="4248">P730+3</f>
        <v>108</v>
      </c>
      <c r="R730" s="15">
        <f t="shared" ref="R730" si="4249">Q730+3</f>
        <v>111</v>
      </c>
      <c r="S730" s="4">
        <f t="shared" ref="S730" si="4250">R730+3</f>
        <v>114</v>
      </c>
      <c r="T730" s="4">
        <f t="shared" ref="T730" si="4251">S730+3</f>
        <v>117</v>
      </c>
      <c r="U730">
        <f t="shared" ref="U730" si="4252">T730+3</f>
        <v>120</v>
      </c>
      <c r="V730" s="4">
        <f t="shared" ref="V730" si="4253">U730+3</f>
        <v>123</v>
      </c>
      <c r="W730" s="4">
        <f t="shared" ref="W730" si="4254">V730+3</f>
        <v>126</v>
      </c>
      <c r="X730" s="15">
        <f t="shared" ref="X730" si="4255">W730+3</f>
        <v>129</v>
      </c>
      <c r="Y730" s="4">
        <f t="shared" ref="Y730" si="4256">X730+3</f>
        <v>132</v>
      </c>
      <c r="Z730" s="4">
        <f t="shared" ref="Z730" si="4257">Y730+3</f>
        <v>135</v>
      </c>
      <c r="AA730" s="4">
        <f t="shared" si="4241"/>
        <v>138</v>
      </c>
      <c r="AB730" s="4">
        <f t="shared" si="4241"/>
        <v>141</v>
      </c>
      <c r="AC730" s="4">
        <f t="shared" si="4241"/>
        <v>144</v>
      </c>
      <c r="AD730" s="15">
        <f t="shared" si="4241"/>
        <v>147</v>
      </c>
      <c r="AE730">
        <f t="shared" si="4241"/>
        <v>150</v>
      </c>
      <c r="AF730" s="4">
        <f t="shared" si="4241"/>
        <v>153</v>
      </c>
      <c r="AG730" s="4">
        <f t="shared" si="4241"/>
        <v>156</v>
      </c>
      <c r="AH730" s="4">
        <f t="shared" ref="AH730:BI730" si="4258">AG730+3</f>
        <v>159</v>
      </c>
      <c r="AI730" s="4">
        <f t="shared" si="4258"/>
        <v>162</v>
      </c>
      <c r="AJ730" s="4">
        <f t="shared" si="4258"/>
        <v>165</v>
      </c>
      <c r="AK730" s="4">
        <f t="shared" si="4258"/>
        <v>168</v>
      </c>
      <c r="AL730" s="4">
        <f t="shared" si="4258"/>
        <v>171</v>
      </c>
      <c r="AM730" s="4">
        <f t="shared" si="4258"/>
        <v>174</v>
      </c>
      <c r="AN730" s="4">
        <f t="shared" si="4258"/>
        <v>177</v>
      </c>
      <c r="AO730" s="4">
        <f t="shared" si="4258"/>
        <v>180</v>
      </c>
      <c r="AP730" s="4">
        <f t="shared" si="4258"/>
        <v>183</v>
      </c>
      <c r="AQ730" s="4">
        <f t="shared" si="4258"/>
        <v>186</v>
      </c>
      <c r="AR730" s="4">
        <f t="shared" si="4258"/>
        <v>189</v>
      </c>
      <c r="AS730" s="4">
        <f t="shared" si="4258"/>
        <v>192</v>
      </c>
      <c r="AT730" s="4">
        <f t="shared" si="4258"/>
        <v>195</v>
      </c>
      <c r="AU730" s="4">
        <f t="shared" si="4258"/>
        <v>198</v>
      </c>
      <c r="AV730" s="4">
        <f t="shared" si="4258"/>
        <v>201</v>
      </c>
      <c r="AW730" s="4">
        <f t="shared" si="4258"/>
        <v>204</v>
      </c>
      <c r="AX730" s="4">
        <f t="shared" si="4258"/>
        <v>207</v>
      </c>
      <c r="AY730" s="4">
        <f t="shared" si="4258"/>
        <v>210</v>
      </c>
      <c r="AZ730" s="4">
        <f t="shared" si="4258"/>
        <v>213</v>
      </c>
      <c r="BA730" s="4">
        <f t="shared" si="4258"/>
        <v>216</v>
      </c>
      <c r="BB730" s="4">
        <f t="shared" si="4258"/>
        <v>219</v>
      </c>
      <c r="BC730" s="4">
        <f t="shared" si="4258"/>
        <v>222</v>
      </c>
      <c r="BD730" s="4">
        <f t="shared" si="4258"/>
        <v>225</v>
      </c>
      <c r="BE730" s="4">
        <f t="shared" si="4258"/>
        <v>228</v>
      </c>
      <c r="BF730" s="4">
        <f t="shared" si="4258"/>
        <v>231</v>
      </c>
      <c r="BG730" s="4">
        <f t="shared" si="4258"/>
        <v>234</v>
      </c>
      <c r="BH730" s="4">
        <f t="shared" si="4258"/>
        <v>237</v>
      </c>
      <c r="BI730" s="4">
        <f t="shared" si="4258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59">J731+14</f>
        <v>119</v>
      </c>
      <c r="L731" s="4">
        <f t="shared" si="4259"/>
        <v>133</v>
      </c>
      <c r="M731" s="4">
        <f t="shared" si="4259"/>
        <v>147</v>
      </c>
      <c r="N731" s="4">
        <f>M731+15</f>
        <v>162</v>
      </c>
      <c r="O731" s="4">
        <f t="shared" si="4259"/>
        <v>176</v>
      </c>
      <c r="P731" s="4">
        <f t="shared" si="4259"/>
        <v>190</v>
      </c>
      <c r="Q731" s="4">
        <f t="shared" si="4259"/>
        <v>204</v>
      </c>
      <c r="R731" s="15">
        <f>Q731+17</f>
        <v>221</v>
      </c>
      <c r="S731" s="4">
        <f t="shared" ref="S731:W731" si="4260">R731+17</f>
        <v>238</v>
      </c>
      <c r="T731" s="4">
        <f t="shared" si="4260"/>
        <v>255</v>
      </c>
      <c r="U731">
        <f>T731+18</f>
        <v>273</v>
      </c>
      <c r="V731" s="4">
        <f t="shared" si="4260"/>
        <v>290</v>
      </c>
      <c r="W731" s="4">
        <f t="shared" si="4260"/>
        <v>307</v>
      </c>
      <c r="X731" s="15">
        <f>W731+23</f>
        <v>330</v>
      </c>
      <c r="Y731" s="4">
        <f t="shared" ref="Y731:AB731" si="4261">X731+23</f>
        <v>353</v>
      </c>
      <c r="Z731" s="4">
        <f>Y731+22</f>
        <v>375</v>
      </c>
      <c r="AA731" s="4">
        <f t="shared" si="4261"/>
        <v>398</v>
      </c>
      <c r="AB731" s="4">
        <f t="shared" si="4261"/>
        <v>421</v>
      </c>
      <c r="AC731" s="4">
        <f t="shared" ref="AC731" si="4262">AB731+22</f>
        <v>443</v>
      </c>
      <c r="AD731" s="15">
        <f>AC731+27</f>
        <v>470</v>
      </c>
      <c r="AE731">
        <f t="shared" ref="AE731:AI731" si="4263">AD731+27</f>
        <v>497</v>
      </c>
      <c r="AF731" s="4">
        <f t="shared" si="4263"/>
        <v>524</v>
      </c>
      <c r="AG731" s="4">
        <f t="shared" si="4263"/>
        <v>551</v>
      </c>
      <c r="AH731" s="4">
        <f t="shared" si="4263"/>
        <v>578</v>
      </c>
      <c r="AI731" s="4">
        <f t="shared" si="4263"/>
        <v>605</v>
      </c>
      <c r="AJ731" s="4">
        <f t="shared" ref="AJ731:BI731" si="4264">AI731+27</f>
        <v>632</v>
      </c>
      <c r="AK731" s="4">
        <f t="shared" si="4264"/>
        <v>659</v>
      </c>
      <c r="AL731" s="4">
        <f t="shared" si="4264"/>
        <v>686</v>
      </c>
      <c r="AM731" s="4">
        <f t="shared" si="4264"/>
        <v>713</v>
      </c>
      <c r="AN731" s="4">
        <f t="shared" si="4264"/>
        <v>740</v>
      </c>
      <c r="AO731">
        <f t="shared" si="4264"/>
        <v>767</v>
      </c>
      <c r="AP731" s="4">
        <f t="shared" si="4264"/>
        <v>794</v>
      </c>
      <c r="AQ731" s="4">
        <f t="shared" si="4264"/>
        <v>821</v>
      </c>
      <c r="AR731" s="4">
        <f t="shared" si="4264"/>
        <v>848</v>
      </c>
      <c r="AS731" s="4">
        <f t="shared" si="4264"/>
        <v>875</v>
      </c>
      <c r="AT731" s="4">
        <f t="shared" si="4264"/>
        <v>902</v>
      </c>
      <c r="AU731" s="4">
        <f t="shared" si="4264"/>
        <v>929</v>
      </c>
      <c r="AV731" s="4">
        <f t="shared" si="4264"/>
        <v>956</v>
      </c>
      <c r="AW731" s="4">
        <f t="shared" si="4264"/>
        <v>983</v>
      </c>
      <c r="AX731" s="4">
        <f t="shared" si="4264"/>
        <v>1010</v>
      </c>
      <c r="AY731">
        <f t="shared" si="4264"/>
        <v>1037</v>
      </c>
      <c r="AZ731" s="4">
        <f t="shared" si="4264"/>
        <v>1064</v>
      </c>
      <c r="BA731" s="4">
        <f t="shared" si="4264"/>
        <v>1091</v>
      </c>
      <c r="BB731" s="4">
        <f t="shared" si="4264"/>
        <v>1118</v>
      </c>
      <c r="BC731" s="4">
        <f t="shared" si="4264"/>
        <v>1145</v>
      </c>
      <c r="BD731" s="4">
        <f t="shared" si="4264"/>
        <v>1172</v>
      </c>
      <c r="BE731" s="4">
        <f t="shared" si="4264"/>
        <v>1199</v>
      </c>
      <c r="BF731" s="4">
        <f t="shared" si="4264"/>
        <v>1226</v>
      </c>
      <c r="BG731" s="4">
        <f t="shared" si="4264"/>
        <v>1253</v>
      </c>
      <c r="BH731" s="4">
        <f t="shared" si="4264"/>
        <v>1280</v>
      </c>
      <c r="BI731">
        <f t="shared" si="4264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265">C732+11</f>
        <v>70</v>
      </c>
      <c r="E732" s="4">
        <f t="shared" si="4265"/>
        <v>81</v>
      </c>
      <c r="F732" s="4">
        <f>E732+10</f>
        <v>91</v>
      </c>
      <c r="G732" s="4">
        <f t="shared" si="4265"/>
        <v>102</v>
      </c>
      <c r="H732" s="4">
        <f t="shared" si="4265"/>
        <v>113</v>
      </c>
      <c r="I732" s="4">
        <f t="shared" si="4265"/>
        <v>124</v>
      </c>
      <c r="J732" s="15">
        <f>I732+16</f>
        <v>140</v>
      </c>
      <c r="K732">
        <f t="shared" ref="K732:Q732" si="4266">J732+16</f>
        <v>156</v>
      </c>
      <c r="L732" s="4">
        <f t="shared" si="4266"/>
        <v>172</v>
      </c>
      <c r="M732" s="4">
        <f>L732+17</f>
        <v>189</v>
      </c>
      <c r="N732" s="4">
        <f t="shared" si="4266"/>
        <v>205</v>
      </c>
      <c r="O732" s="4">
        <f t="shared" si="4266"/>
        <v>221</v>
      </c>
      <c r="P732" s="4">
        <f t="shared" si="4266"/>
        <v>237</v>
      </c>
      <c r="Q732" s="4">
        <f t="shared" si="4266"/>
        <v>253</v>
      </c>
      <c r="R732" s="15">
        <f>Q732+20</f>
        <v>273</v>
      </c>
      <c r="S732" s="4">
        <f>R732+19</f>
        <v>292</v>
      </c>
      <c r="T732" s="4">
        <f t="shared" ref="T732:V732" si="4267">S732+20</f>
        <v>312</v>
      </c>
      <c r="U732">
        <f>T732+19</f>
        <v>331</v>
      </c>
      <c r="V732" s="4">
        <f t="shared" si="4267"/>
        <v>351</v>
      </c>
      <c r="W732" s="4">
        <f>V732+19</f>
        <v>370</v>
      </c>
      <c r="X732" s="15">
        <f>W732+25</f>
        <v>395</v>
      </c>
      <c r="Y732" s="4">
        <f t="shared" ref="Y732:AC732" si="4268">X732+25</f>
        <v>420</v>
      </c>
      <c r="Z732" s="4">
        <f>Y732+24</f>
        <v>444</v>
      </c>
      <c r="AA732" s="4">
        <f t="shared" si="4268"/>
        <v>469</v>
      </c>
      <c r="AB732" s="4">
        <f t="shared" si="4268"/>
        <v>494</v>
      </c>
      <c r="AC732" s="4">
        <f t="shared" si="4268"/>
        <v>519</v>
      </c>
      <c r="AD732" s="15">
        <f>AC732+29</f>
        <v>548</v>
      </c>
      <c r="AE732">
        <f t="shared" ref="AE732:BG732" si="4269">AD732+29</f>
        <v>577</v>
      </c>
      <c r="AF732" s="4">
        <f t="shared" si="4269"/>
        <v>606</v>
      </c>
      <c r="AG732" s="4">
        <f>AF732+30</f>
        <v>636</v>
      </c>
      <c r="AH732" s="4">
        <f t="shared" si="4269"/>
        <v>665</v>
      </c>
      <c r="AI732" s="4">
        <f t="shared" si="4269"/>
        <v>694</v>
      </c>
      <c r="AJ732" s="4">
        <f t="shared" ref="AJ732:BI732" si="4270">AI732+29</f>
        <v>723</v>
      </c>
      <c r="AK732" s="4">
        <f t="shared" si="4270"/>
        <v>752</v>
      </c>
      <c r="AL732" s="4">
        <f t="shared" si="4270"/>
        <v>781</v>
      </c>
      <c r="AM732" s="4">
        <f>AL732+30</f>
        <v>811</v>
      </c>
      <c r="AN732" s="4">
        <f t="shared" si="4269"/>
        <v>840</v>
      </c>
      <c r="AO732">
        <f t="shared" si="4269"/>
        <v>869</v>
      </c>
      <c r="AP732" s="4">
        <f t="shared" si="4270"/>
        <v>898</v>
      </c>
      <c r="AQ732" s="4">
        <f t="shared" si="4270"/>
        <v>927</v>
      </c>
      <c r="AR732" s="4">
        <f t="shared" si="4270"/>
        <v>956</v>
      </c>
      <c r="AS732" s="4">
        <f t="shared" ref="AS732" si="4271">AR732+30</f>
        <v>986</v>
      </c>
      <c r="AT732" s="4">
        <f t="shared" si="4269"/>
        <v>1015</v>
      </c>
      <c r="AU732" s="4">
        <f t="shared" si="4269"/>
        <v>1044</v>
      </c>
      <c r="AV732" s="4">
        <f t="shared" si="4270"/>
        <v>1073</v>
      </c>
      <c r="AW732" s="4">
        <f t="shared" si="4270"/>
        <v>1102</v>
      </c>
      <c r="AX732" s="4">
        <f t="shared" si="4270"/>
        <v>1131</v>
      </c>
      <c r="AY732">
        <f t="shared" ref="AY732" si="4272">AX732+30</f>
        <v>1161</v>
      </c>
      <c r="AZ732" s="4">
        <f t="shared" si="4269"/>
        <v>1190</v>
      </c>
      <c r="BA732" s="4">
        <f t="shared" si="4269"/>
        <v>1219</v>
      </c>
      <c r="BB732" s="4">
        <f t="shared" si="4270"/>
        <v>1248</v>
      </c>
      <c r="BC732" s="4">
        <f t="shared" si="4270"/>
        <v>1277</v>
      </c>
      <c r="BD732" s="4">
        <f t="shared" si="4270"/>
        <v>1306</v>
      </c>
      <c r="BE732" s="4">
        <f t="shared" ref="BE732" si="4273">BD732+30</f>
        <v>1336</v>
      </c>
      <c r="BF732" s="4">
        <f t="shared" si="4269"/>
        <v>1365</v>
      </c>
      <c r="BG732" s="4">
        <f t="shared" si="4269"/>
        <v>1394</v>
      </c>
      <c r="BH732" s="4">
        <f t="shared" si="4270"/>
        <v>1423</v>
      </c>
      <c r="BI732">
        <f t="shared" si="4270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274">C733+10</f>
        <v>35</v>
      </c>
      <c r="E733" s="4">
        <f t="shared" si="4274"/>
        <v>45</v>
      </c>
      <c r="F733" s="4">
        <f t="shared" si="4274"/>
        <v>55</v>
      </c>
      <c r="G733" s="4">
        <f t="shared" si="4274"/>
        <v>65</v>
      </c>
      <c r="H733" s="4">
        <f t="shared" si="4274"/>
        <v>75</v>
      </c>
      <c r="I733" s="4">
        <f t="shared" si="4274"/>
        <v>85</v>
      </c>
      <c r="J733" s="15">
        <f>I733+13</f>
        <v>98</v>
      </c>
      <c r="K733">
        <f t="shared" ref="K733:Q733" si="4275">J733+13</f>
        <v>111</v>
      </c>
      <c r="L733" s="4">
        <f t="shared" si="4275"/>
        <v>124</v>
      </c>
      <c r="M733" s="4">
        <f t="shared" si="4275"/>
        <v>137</v>
      </c>
      <c r="N733" s="4">
        <f t="shared" si="4275"/>
        <v>150</v>
      </c>
      <c r="O733" s="4">
        <f t="shared" si="4275"/>
        <v>163</v>
      </c>
      <c r="P733" s="4">
        <f t="shared" si="4275"/>
        <v>176</v>
      </c>
      <c r="Q733" s="4">
        <f t="shared" si="4275"/>
        <v>189</v>
      </c>
      <c r="R733" s="15">
        <f>Q733+17</f>
        <v>206</v>
      </c>
      <c r="S733" s="4">
        <f t="shared" ref="S733:W733" si="4276">R733+17</f>
        <v>223</v>
      </c>
      <c r="T733" s="4">
        <f t="shared" si="4276"/>
        <v>240</v>
      </c>
      <c r="U733" s="4">
        <f t="shared" si="4276"/>
        <v>257</v>
      </c>
      <c r="V733" s="4">
        <f t="shared" si="4276"/>
        <v>274</v>
      </c>
      <c r="W733" s="4">
        <f t="shared" si="4276"/>
        <v>291</v>
      </c>
      <c r="X733" s="15">
        <f>W733+21</f>
        <v>312</v>
      </c>
      <c r="Y733" s="4">
        <f t="shared" ref="Y733:AC733" si="4277">X733+21</f>
        <v>333</v>
      </c>
      <c r="Z733" s="4">
        <f t="shared" si="4277"/>
        <v>354</v>
      </c>
      <c r="AA733" s="4">
        <f t="shared" si="4277"/>
        <v>375</v>
      </c>
      <c r="AB733" s="4">
        <f t="shared" si="4277"/>
        <v>396</v>
      </c>
      <c r="AC733" s="4">
        <f t="shared" si="4277"/>
        <v>417</v>
      </c>
      <c r="AD733" s="15">
        <f>AC733+25</f>
        <v>442</v>
      </c>
      <c r="AE733">
        <f t="shared" ref="AE733:AI733" si="4278">AD733+25</f>
        <v>467</v>
      </c>
      <c r="AF733" s="4">
        <f t="shared" si="4278"/>
        <v>492</v>
      </c>
      <c r="AG733" s="4">
        <f t="shared" si="4278"/>
        <v>517</v>
      </c>
      <c r="AH733" s="4">
        <f t="shared" si="4278"/>
        <v>542</v>
      </c>
      <c r="AI733" s="4">
        <f t="shared" si="4278"/>
        <v>567</v>
      </c>
      <c r="AJ733" s="4">
        <f t="shared" ref="AJ733:BI733" si="4279">AI733+25</f>
        <v>592</v>
      </c>
      <c r="AK733" s="4">
        <f t="shared" si="4279"/>
        <v>617</v>
      </c>
      <c r="AL733" s="4">
        <f t="shared" si="4279"/>
        <v>642</v>
      </c>
      <c r="AM733" s="4">
        <f t="shared" si="4279"/>
        <v>667</v>
      </c>
      <c r="AN733" s="4">
        <f t="shared" si="4279"/>
        <v>692</v>
      </c>
      <c r="AO733">
        <f t="shared" si="4279"/>
        <v>717</v>
      </c>
      <c r="AP733" s="4">
        <f t="shared" si="4279"/>
        <v>742</v>
      </c>
      <c r="AQ733" s="4">
        <f t="shared" si="4279"/>
        <v>767</v>
      </c>
      <c r="AR733" s="4">
        <f t="shared" si="4279"/>
        <v>792</v>
      </c>
      <c r="AS733" s="4">
        <f t="shared" si="4279"/>
        <v>817</v>
      </c>
      <c r="AT733" s="4">
        <f t="shared" si="4279"/>
        <v>842</v>
      </c>
      <c r="AU733" s="4">
        <f t="shared" si="4279"/>
        <v>867</v>
      </c>
      <c r="AV733" s="4">
        <f t="shared" si="4279"/>
        <v>892</v>
      </c>
      <c r="AW733" s="4">
        <f t="shared" si="4279"/>
        <v>917</v>
      </c>
      <c r="AX733" s="4">
        <f t="shared" si="4279"/>
        <v>942</v>
      </c>
      <c r="AY733">
        <f t="shared" si="4279"/>
        <v>967</v>
      </c>
      <c r="AZ733" s="4">
        <f t="shared" si="4279"/>
        <v>992</v>
      </c>
      <c r="BA733" s="4">
        <f t="shared" si="4279"/>
        <v>1017</v>
      </c>
      <c r="BB733" s="4">
        <f t="shared" si="4279"/>
        <v>1042</v>
      </c>
      <c r="BC733" s="4">
        <f t="shared" si="4279"/>
        <v>1067</v>
      </c>
      <c r="BD733" s="4">
        <f t="shared" si="4279"/>
        <v>1092</v>
      </c>
      <c r="BE733" s="4">
        <f t="shared" si="4279"/>
        <v>1117</v>
      </c>
      <c r="BF733" s="4">
        <f t="shared" si="4279"/>
        <v>1142</v>
      </c>
      <c r="BG733" s="4">
        <f t="shared" si="4279"/>
        <v>1167</v>
      </c>
      <c r="BH733" s="4">
        <f t="shared" si="4279"/>
        <v>1192</v>
      </c>
      <c r="BI733">
        <f t="shared" si="4279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280">C734+11</f>
        <v>67</v>
      </c>
      <c r="E734" s="4">
        <f t="shared" si="4280"/>
        <v>78</v>
      </c>
      <c r="F734" s="4">
        <f t="shared" si="4280"/>
        <v>89</v>
      </c>
      <c r="G734" s="4">
        <f t="shared" si="4280"/>
        <v>100</v>
      </c>
      <c r="H734" s="4">
        <f t="shared" si="4280"/>
        <v>111</v>
      </c>
      <c r="I734" s="4">
        <f t="shared" si="4280"/>
        <v>122</v>
      </c>
      <c r="J734" s="15">
        <f>I734+15</f>
        <v>137</v>
      </c>
      <c r="K734">
        <f t="shared" ref="K734:Q734" si="4281">J734+15</f>
        <v>152</v>
      </c>
      <c r="L734" s="4">
        <f t="shared" si="4281"/>
        <v>167</v>
      </c>
      <c r="M734" s="4">
        <f t="shared" si="4281"/>
        <v>182</v>
      </c>
      <c r="N734" s="4">
        <f t="shared" si="4281"/>
        <v>197</v>
      </c>
      <c r="O734" s="4">
        <f t="shared" si="4281"/>
        <v>212</v>
      </c>
      <c r="P734" s="4">
        <f t="shared" si="4281"/>
        <v>227</v>
      </c>
      <c r="Q734" s="4">
        <f t="shared" si="4281"/>
        <v>242</v>
      </c>
      <c r="R734" s="15">
        <f>Q734+19</f>
        <v>261</v>
      </c>
      <c r="S734" s="4">
        <f t="shared" ref="S734:W734" si="4282">R734+19</f>
        <v>280</v>
      </c>
      <c r="T734" s="4">
        <f t="shared" si="4282"/>
        <v>299</v>
      </c>
      <c r="U734" s="4">
        <f t="shared" si="4282"/>
        <v>318</v>
      </c>
      <c r="V734" s="4">
        <f t="shared" si="4282"/>
        <v>337</v>
      </c>
      <c r="W734" s="4">
        <f t="shared" si="4282"/>
        <v>356</v>
      </c>
      <c r="X734" s="15">
        <f>W734+23</f>
        <v>379</v>
      </c>
      <c r="Y734" s="4">
        <f t="shared" ref="Y734:AC734" si="4283">X734+23</f>
        <v>402</v>
      </c>
      <c r="Z734" s="4">
        <f t="shared" si="4283"/>
        <v>425</v>
      </c>
      <c r="AA734" s="4">
        <f t="shared" si="4283"/>
        <v>448</v>
      </c>
      <c r="AB734" s="4">
        <f t="shared" si="4283"/>
        <v>471</v>
      </c>
      <c r="AC734" s="4">
        <f t="shared" si="4283"/>
        <v>494</v>
      </c>
      <c r="AD734" s="15">
        <f>AC734+27</f>
        <v>521</v>
      </c>
      <c r="AE734">
        <f t="shared" ref="AE734:AI734" si="4284">AD734+27</f>
        <v>548</v>
      </c>
      <c r="AF734" s="4">
        <f t="shared" si="4284"/>
        <v>575</v>
      </c>
      <c r="AG734" s="4">
        <f t="shared" si="4284"/>
        <v>602</v>
      </c>
      <c r="AH734" s="4">
        <f t="shared" si="4284"/>
        <v>629</v>
      </c>
      <c r="AI734" s="4">
        <f t="shared" si="4284"/>
        <v>656</v>
      </c>
      <c r="AJ734" s="4">
        <f t="shared" ref="AJ734:BI734" si="4285">AI734+27</f>
        <v>683</v>
      </c>
      <c r="AK734" s="4">
        <f t="shared" si="4285"/>
        <v>710</v>
      </c>
      <c r="AL734" s="4">
        <f t="shared" si="4285"/>
        <v>737</v>
      </c>
      <c r="AM734" s="4">
        <f t="shared" si="4285"/>
        <v>764</v>
      </c>
      <c r="AN734" s="4">
        <f t="shared" si="4285"/>
        <v>791</v>
      </c>
      <c r="AO734">
        <f t="shared" si="4285"/>
        <v>818</v>
      </c>
      <c r="AP734" s="4">
        <f t="shared" si="4285"/>
        <v>845</v>
      </c>
      <c r="AQ734" s="4">
        <f t="shared" si="4285"/>
        <v>872</v>
      </c>
      <c r="AR734" s="4">
        <f t="shared" si="4285"/>
        <v>899</v>
      </c>
      <c r="AS734" s="4">
        <f t="shared" si="4285"/>
        <v>926</v>
      </c>
      <c r="AT734" s="4">
        <f t="shared" si="4285"/>
        <v>953</v>
      </c>
      <c r="AU734" s="4">
        <f t="shared" si="4285"/>
        <v>980</v>
      </c>
      <c r="AV734" s="4">
        <f t="shared" si="4285"/>
        <v>1007</v>
      </c>
      <c r="AW734" s="4">
        <f t="shared" si="4285"/>
        <v>1034</v>
      </c>
      <c r="AX734" s="4">
        <f t="shared" si="4285"/>
        <v>1061</v>
      </c>
      <c r="AY734">
        <f t="shared" si="4285"/>
        <v>1088</v>
      </c>
      <c r="AZ734" s="4">
        <f t="shared" si="4285"/>
        <v>1115</v>
      </c>
      <c r="BA734" s="4">
        <f t="shared" si="4285"/>
        <v>1142</v>
      </c>
      <c r="BB734" s="4">
        <f t="shared" si="4285"/>
        <v>1169</v>
      </c>
      <c r="BC734" s="4">
        <f t="shared" si="4285"/>
        <v>1196</v>
      </c>
      <c r="BD734" s="4">
        <f t="shared" si="4285"/>
        <v>1223</v>
      </c>
      <c r="BE734" s="4">
        <f t="shared" si="4285"/>
        <v>1250</v>
      </c>
      <c r="BF734" s="4">
        <f t="shared" si="4285"/>
        <v>1277</v>
      </c>
      <c r="BG734" s="4">
        <f t="shared" si="4285"/>
        <v>1304</v>
      </c>
      <c r="BH734" s="4">
        <f t="shared" si="4285"/>
        <v>1331</v>
      </c>
      <c r="BI734">
        <f t="shared" si="4285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286">C735+7</f>
        <v>25</v>
      </c>
      <c r="E735" s="4">
        <f t="shared" si="4286"/>
        <v>32</v>
      </c>
      <c r="F735" s="4">
        <f t="shared" si="4286"/>
        <v>39</v>
      </c>
      <c r="G735" s="4">
        <f t="shared" si="4286"/>
        <v>46</v>
      </c>
      <c r="H735" s="4">
        <f t="shared" si="4286"/>
        <v>53</v>
      </c>
      <c r="I735" s="4">
        <f t="shared" si="4286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287">L735+8</f>
        <v>93</v>
      </c>
      <c r="N735" s="4">
        <f t="shared" si="4287"/>
        <v>101</v>
      </c>
      <c r="O735" s="4">
        <f>N735+9</f>
        <v>110</v>
      </c>
      <c r="P735" s="4">
        <f t="shared" ref="P735:Q735" si="4288">O735+8</f>
        <v>118</v>
      </c>
      <c r="Q735" s="4">
        <f t="shared" si="4288"/>
        <v>126</v>
      </c>
      <c r="R735" s="15">
        <f>Q735+9</f>
        <v>135</v>
      </c>
      <c r="S735" s="4">
        <f>R735+10</f>
        <v>145</v>
      </c>
      <c r="T735" s="4">
        <f t="shared" ref="T735:V735" si="4289">S735+9</f>
        <v>154</v>
      </c>
      <c r="U735">
        <f>T735+10</f>
        <v>164</v>
      </c>
      <c r="V735" s="4">
        <f t="shared" si="4289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290">Y735+11</f>
        <v>214</v>
      </c>
      <c r="AA735" s="4">
        <f>Z735+11</f>
        <v>225</v>
      </c>
      <c r="AB735" s="4">
        <f>AA735+10</f>
        <v>235</v>
      </c>
      <c r="AC735" s="4">
        <f t="shared" si="4290"/>
        <v>246</v>
      </c>
      <c r="AD735" s="15">
        <f t="shared" si="4290"/>
        <v>257</v>
      </c>
      <c r="AE735">
        <f>AD735+12</f>
        <v>269</v>
      </c>
      <c r="AF735" s="4">
        <f>AE735+12</f>
        <v>281</v>
      </c>
      <c r="AG735" s="4">
        <f t="shared" ref="AG735" si="4291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292">AK735+12</f>
        <v>351</v>
      </c>
      <c r="AM735" s="4">
        <f t="shared" si="4292"/>
        <v>363</v>
      </c>
      <c r="AN735" s="4">
        <f t="shared" si="4292"/>
        <v>375</v>
      </c>
      <c r="AO735">
        <f t="shared" ref="AO735:BC735" si="4293">AN735+11</f>
        <v>386</v>
      </c>
      <c r="AP735" s="4">
        <f t="shared" ref="AP735:BE735" si="4294">AO735+12</f>
        <v>398</v>
      </c>
      <c r="AQ735" s="4">
        <f t="shared" si="4294"/>
        <v>410</v>
      </c>
      <c r="AR735" s="4">
        <f t="shared" ref="AR735" si="4295">AQ735+11</f>
        <v>421</v>
      </c>
      <c r="AS735" s="4">
        <f t="shared" si="4292"/>
        <v>433</v>
      </c>
      <c r="AT735" s="4">
        <f t="shared" si="4292"/>
        <v>445</v>
      </c>
      <c r="AU735" s="4">
        <f t="shared" si="4292"/>
        <v>457</v>
      </c>
      <c r="AV735" s="4">
        <f t="shared" si="4293"/>
        <v>468</v>
      </c>
      <c r="AW735" s="4">
        <f t="shared" si="4294"/>
        <v>480</v>
      </c>
      <c r="AX735" s="4">
        <f t="shared" si="4294"/>
        <v>492</v>
      </c>
      <c r="AY735">
        <f t="shared" ref="AY735" si="4296">AX735+11</f>
        <v>503</v>
      </c>
      <c r="AZ735" s="4">
        <f t="shared" si="4292"/>
        <v>515</v>
      </c>
      <c r="BA735" s="4">
        <f t="shared" si="4292"/>
        <v>527</v>
      </c>
      <c r="BB735" s="4">
        <f t="shared" si="4292"/>
        <v>539</v>
      </c>
      <c r="BC735" s="4">
        <f t="shared" si="4293"/>
        <v>550</v>
      </c>
      <c r="BD735" s="4">
        <f t="shared" si="4294"/>
        <v>562</v>
      </c>
      <c r="BE735" s="4">
        <f t="shared" si="4294"/>
        <v>574</v>
      </c>
      <c r="BF735" s="4">
        <f t="shared" ref="BF735" si="4297">BE735+11</f>
        <v>585</v>
      </c>
      <c r="BG735" s="4">
        <f t="shared" si="4292"/>
        <v>597</v>
      </c>
      <c r="BH735" s="4">
        <f t="shared" si="4292"/>
        <v>609</v>
      </c>
      <c r="BI735">
        <f t="shared" si="4292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298">C736+7</f>
        <v>30</v>
      </c>
      <c r="E736" s="4">
        <f t="shared" si="4298"/>
        <v>37</v>
      </c>
      <c r="F736" s="4">
        <f t="shared" si="4298"/>
        <v>44</v>
      </c>
      <c r="G736" s="4">
        <f t="shared" si="4298"/>
        <v>51</v>
      </c>
      <c r="H736" s="4">
        <f t="shared" si="4298"/>
        <v>58</v>
      </c>
      <c r="I736" s="4">
        <f t="shared" si="4298"/>
        <v>65</v>
      </c>
      <c r="J736" s="15">
        <f>I736+8</f>
        <v>73</v>
      </c>
      <c r="K736">
        <f>J736+9</f>
        <v>82</v>
      </c>
      <c r="L736" s="4">
        <f t="shared" ref="L736:Q736" si="4299">K736+8</f>
        <v>90</v>
      </c>
      <c r="M736" s="4">
        <f t="shared" si="4299"/>
        <v>98</v>
      </c>
      <c r="N736" s="4">
        <f t="shared" si="4299"/>
        <v>106</v>
      </c>
      <c r="O736" s="4">
        <f t="shared" si="4299"/>
        <v>114</v>
      </c>
      <c r="P736" s="4">
        <f>O736+9</f>
        <v>123</v>
      </c>
      <c r="Q736" s="4">
        <f t="shared" si="4299"/>
        <v>131</v>
      </c>
      <c r="R736" s="15">
        <f>Q736+9</f>
        <v>140</v>
      </c>
      <c r="S736" s="4">
        <f>R736+10</f>
        <v>150</v>
      </c>
      <c r="T736" s="4">
        <f t="shared" ref="T736:W736" si="4300">S736+9</f>
        <v>159</v>
      </c>
      <c r="U736">
        <f t="shared" si="4300"/>
        <v>168</v>
      </c>
      <c r="V736" s="4">
        <f>U736+10</f>
        <v>178</v>
      </c>
      <c r="W736" s="4">
        <f t="shared" si="4300"/>
        <v>187</v>
      </c>
      <c r="X736" s="15">
        <f>W736+11</f>
        <v>198</v>
      </c>
      <c r="Y736" s="4">
        <f>X736+10</f>
        <v>208</v>
      </c>
      <c r="Z736" s="4">
        <f t="shared" ref="Z736" si="4301">Y736+11</f>
        <v>219</v>
      </c>
      <c r="AA736" s="4">
        <f t="shared" ref="AA736" si="4302">Z736+10</f>
        <v>229</v>
      </c>
      <c r="AB736" s="4">
        <f t="shared" ref="AB736" si="4303">AA736+11</f>
        <v>240</v>
      </c>
      <c r="AC736" s="4">
        <f t="shared" ref="AC736" si="4304">AB736+10</f>
        <v>250</v>
      </c>
      <c r="AD736" s="15">
        <f>AC736+12</f>
        <v>262</v>
      </c>
      <c r="AE736">
        <f t="shared" ref="AE736:AO736" si="4305">AD736+12</f>
        <v>274</v>
      </c>
      <c r="AF736" s="4">
        <f>AE736+11</f>
        <v>285</v>
      </c>
      <c r="AG736" s="4">
        <f t="shared" si="4305"/>
        <v>297</v>
      </c>
      <c r="AH736" s="4">
        <f t="shared" si="4305"/>
        <v>309</v>
      </c>
      <c r="AI736" s="4">
        <f t="shared" si="4305"/>
        <v>321</v>
      </c>
      <c r="AJ736" s="4">
        <f>AI736+11</f>
        <v>332</v>
      </c>
      <c r="AK736" s="4">
        <f t="shared" si="4305"/>
        <v>344</v>
      </c>
      <c r="AL736" s="4">
        <f t="shared" si="4305"/>
        <v>356</v>
      </c>
      <c r="AM736" s="4">
        <f>AL736+11</f>
        <v>367</v>
      </c>
      <c r="AN736" s="4">
        <f>AM736+12</f>
        <v>379</v>
      </c>
      <c r="AO736">
        <f t="shared" si="4305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06">AR736+12</f>
        <v>438</v>
      </c>
      <c r="AT736" s="4">
        <f t="shared" si="4306"/>
        <v>450</v>
      </c>
      <c r="AU736" s="4">
        <f>AT736+11</f>
        <v>461</v>
      </c>
      <c r="AV736" s="4">
        <f t="shared" si="4306"/>
        <v>473</v>
      </c>
      <c r="AW736" s="4">
        <f t="shared" si="4306"/>
        <v>485</v>
      </c>
      <c r="AX736" s="4">
        <f t="shared" ref="AX736" si="4307">AW736+11</f>
        <v>496</v>
      </c>
      <c r="AY736">
        <f t="shared" ref="AY736" si="4308">AX736+12</f>
        <v>508</v>
      </c>
      <c r="AZ736" s="4">
        <f t="shared" si="4306"/>
        <v>520</v>
      </c>
      <c r="BA736" s="4">
        <f t="shared" si="4306"/>
        <v>532</v>
      </c>
      <c r="BB736" s="4">
        <f t="shared" ref="BB736" si="4309">BA736+11</f>
        <v>543</v>
      </c>
      <c r="BC736" s="4">
        <f t="shared" si="4306"/>
        <v>555</v>
      </c>
      <c r="BD736" s="4">
        <f t="shared" si="4306"/>
        <v>567</v>
      </c>
      <c r="BE736" s="4">
        <f t="shared" ref="BE736" si="4310">BD736+11</f>
        <v>578</v>
      </c>
      <c r="BF736" s="4">
        <f t="shared" ref="BF736" si="4311">BE736+12</f>
        <v>590</v>
      </c>
      <c r="BG736" s="4">
        <f t="shared" si="4306"/>
        <v>602</v>
      </c>
      <c r="BH736" s="4">
        <f t="shared" si="4306"/>
        <v>614</v>
      </c>
      <c r="BI736">
        <f t="shared" ref="BI736" si="4312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13">C739+3</f>
        <v>69</v>
      </c>
      <c r="E739" s="4">
        <f t="shared" si="4313"/>
        <v>72</v>
      </c>
      <c r="F739" s="4">
        <f t="shared" si="4313"/>
        <v>75</v>
      </c>
      <c r="G739" s="4">
        <f t="shared" si="4313"/>
        <v>78</v>
      </c>
      <c r="H739" s="4">
        <f t="shared" si="4313"/>
        <v>81</v>
      </c>
      <c r="I739" s="4">
        <f t="shared" si="4313"/>
        <v>84</v>
      </c>
      <c r="J739" s="15">
        <f t="shared" si="4313"/>
        <v>87</v>
      </c>
      <c r="K739">
        <f t="shared" si="4313"/>
        <v>90</v>
      </c>
      <c r="L739" s="4">
        <f t="shared" si="4313"/>
        <v>93</v>
      </c>
      <c r="M739" s="4">
        <f t="shared" si="4313"/>
        <v>96</v>
      </c>
      <c r="N739" s="4">
        <f t="shared" si="4313"/>
        <v>99</v>
      </c>
      <c r="O739" s="4">
        <f t="shared" si="4313"/>
        <v>102</v>
      </c>
      <c r="P739" s="4">
        <f t="shared" si="4313"/>
        <v>105</v>
      </c>
      <c r="Q739" s="4">
        <f t="shared" si="4313"/>
        <v>108</v>
      </c>
      <c r="R739" s="15">
        <f t="shared" si="4313"/>
        <v>111</v>
      </c>
      <c r="S739" s="4">
        <f t="shared" si="4313"/>
        <v>114</v>
      </c>
      <c r="T739" s="4">
        <f t="shared" si="4313"/>
        <v>117</v>
      </c>
      <c r="U739">
        <f t="shared" si="4313"/>
        <v>120</v>
      </c>
      <c r="V739" s="4">
        <f t="shared" si="4313"/>
        <v>123</v>
      </c>
      <c r="W739" s="4">
        <f t="shared" si="4313"/>
        <v>126</v>
      </c>
      <c r="X739" s="15">
        <f t="shared" si="4313"/>
        <v>129</v>
      </c>
      <c r="Y739" s="4">
        <f t="shared" si="4313"/>
        <v>132</v>
      </c>
      <c r="Z739" s="4">
        <f t="shared" si="4313"/>
        <v>135</v>
      </c>
      <c r="AA739" s="4">
        <f t="shared" si="4313"/>
        <v>138</v>
      </c>
      <c r="AB739" s="4">
        <f t="shared" si="4313"/>
        <v>141</v>
      </c>
      <c r="AC739" s="4">
        <f t="shared" si="4313"/>
        <v>144</v>
      </c>
      <c r="AD739" s="15">
        <f t="shared" si="4313"/>
        <v>147</v>
      </c>
      <c r="AE739">
        <f t="shared" si="4313"/>
        <v>150</v>
      </c>
      <c r="AF739" s="4">
        <f t="shared" si="4313"/>
        <v>153</v>
      </c>
      <c r="AG739" s="4">
        <f t="shared" si="4313"/>
        <v>156</v>
      </c>
      <c r="AH739" s="4">
        <f t="shared" si="4313"/>
        <v>159</v>
      </c>
      <c r="AI739" s="4">
        <f t="shared" si="4313"/>
        <v>162</v>
      </c>
      <c r="AJ739" s="4">
        <f t="shared" si="4313"/>
        <v>165</v>
      </c>
      <c r="AK739" s="4">
        <f t="shared" si="4313"/>
        <v>168</v>
      </c>
      <c r="AL739" s="4">
        <f t="shared" si="4313"/>
        <v>171</v>
      </c>
      <c r="AM739" s="4">
        <f t="shared" si="4313"/>
        <v>174</v>
      </c>
      <c r="AN739" s="4">
        <f t="shared" si="4313"/>
        <v>177</v>
      </c>
      <c r="AO739" s="4">
        <f t="shared" si="4313"/>
        <v>180</v>
      </c>
      <c r="AP739" s="4">
        <f t="shared" si="4313"/>
        <v>183</v>
      </c>
      <c r="AQ739" s="4">
        <f t="shared" si="4313"/>
        <v>186</v>
      </c>
      <c r="AR739" s="4">
        <f t="shared" si="4313"/>
        <v>189</v>
      </c>
      <c r="AS739" s="4">
        <f t="shared" si="4313"/>
        <v>192</v>
      </c>
      <c r="AT739" s="4">
        <f t="shared" si="4313"/>
        <v>195</v>
      </c>
      <c r="AU739" s="4">
        <f t="shared" si="4313"/>
        <v>198</v>
      </c>
      <c r="AV739" s="4">
        <f t="shared" si="4313"/>
        <v>201</v>
      </c>
      <c r="AW739" s="4">
        <f t="shared" si="4313"/>
        <v>204</v>
      </c>
      <c r="AX739" s="4">
        <f t="shared" si="4313"/>
        <v>207</v>
      </c>
      <c r="AY739" s="4">
        <f t="shared" si="4313"/>
        <v>210</v>
      </c>
      <c r="AZ739" s="4">
        <f t="shared" si="4313"/>
        <v>213</v>
      </c>
      <c r="BA739" s="4">
        <f t="shared" si="4313"/>
        <v>216</v>
      </c>
      <c r="BB739" s="4">
        <f t="shared" si="4313"/>
        <v>219</v>
      </c>
      <c r="BC739" s="4">
        <f t="shared" si="4313"/>
        <v>222</v>
      </c>
      <c r="BD739" s="4">
        <f t="shared" si="4313"/>
        <v>225</v>
      </c>
      <c r="BE739" s="4">
        <f t="shared" si="4313"/>
        <v>228</v>
      </c>
      <c r="BF739" s="4">
        <f t="shared" si="4313"/>
        <v>231</v>
      </c>
      <c r="BG739" s="4">
        <f t="shared" si="4313"/>
        <v>234</v>
      </c>
      <c r="BH739" s="4">
        <f t="shared" si="4313"/>
        <v>237</v>
      </c>
      <c r="BI739" s="4">
        <f t="shared" si="4313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14">C740+7</f>
        <v>39</v>
      </c>
      <c r="E740" s="4">
        <f t="shared" si="4314"/>
        <v>46</v>
      </c>
      <c r="F740" s="4">
        <f t="shared" si="4314"/>
        <v>53</v>
      </c>
      <c r="G740" s="4">
        <f t="shared" si="4314"/>
        <v>60</v>
      </c>
      <c r="H740" s="4">
        <f t="shared" si="4314"/>
        <v>67</v>
      </c>
      <c r="I740" s="4">
        <f t="shared" si="4314"/>
        <v>74</v>
      </c>
      <c r="J740" s="15">
        <f>I740+10</f>
        <v>84</v>
      </c>
      <c r="K740">
        <f t="shared" ref="K740:Q740" si="4315">J740+10</f>
        <v>94</v>
      </c>
      <c r="L740" s="4">
        <f t="shared" si="4315"/>
        <v>104</v>
      </c>
      <c r="M740" s="4">
        <f t="shared" si="4315"/>
        <v>114</v>
      </c>
      <c r="N740" s="4">
        <f t="shared" si="4315"/>
        <v>124</v>
      </c>
      <c r="O740" s="4">
        <f t="shared" si="4315"/>
        <v>134</v>
      </c>
      <c r="P740" s="4">
        <f t="shared" si="4315"/>
        <v>144</v>
      </c>
      <c r="Q740" s="4">
        <f t="shared" si="4315"/>
        <v>154</v>
      </c>
      <c r="R740" s="15">
        <f>Q740+12</f>
        <v>166</v>
      </c>
      <c r="S740" s="4">
        <f t="shared" ref="S740:W740" si="4316">R740+12</f>
        <v>178</v>
      </c>
      <c r="T740" s="4">
        <f t="shared" si="4316"/>
        <v>190</v>
      </c>
      <c r="U740">
        <f t="shared" si="4316"/>
        <v>202</v>
      </c>
      <c r="V740" s="4">
        <f t="shared" si="4316"/>
        <v>214</v>
      </c>
      <c r="W740" s="4">
        <f t="shared" si="4316"/>
        <v>226</v>
      </c>
      <c r="X740" s="15">
        <f>W740+14</f>
        <v>240</v>
      </c>
      <c r="Y740" s="4">
        <f t="shared" ref="Y740:AC740" si="4317">X740+14</f>
        <v>254</v>
      </c>
      <c r="Z740" s="4">
        <f t="shared" si="4317"/>
        <v>268</v>
      </c>
      <c r="AA740" s="4">
        <f t="shared" si="4317"/>
        <v>282</v>
      </c>
      <c r="AB740" s="4">
        <f t="shared" si="4317"/>
        <v>296</v>
      </c>
      <c r="AC740" s="4">
        <f t="shared" si="4317"/>
        <v>310</v>
      </c>
      <c r="AD740" s="15">
        <f>AC740+16</f>
        <v>326</v>
      </c>
      <c r="AE740">
        <f t="shared" ref="AE740:AQ740" si="4318">AD740+16</f>
        <v>342</v>
      </c>
      <c r="AF740" s="4">
        <f t="shared" si="4318"/>
        <v>358</v>
      </c>
      <c r="AG740" s="4">
        <f t="shared" si="4318"/>
        <v>374</v>
      </c>
      <c r="AH740" s="4">
        <f t="shared" si="4318"/>
        <v>390</v>
      </c>
      <c r="AI740" s="4">
        <f t="shared" si="4318"/>
        <v>406</v>
      </c>
      <c r="AJ740" s="4">
        <f t="shared" si="4318"/>
        <v>422</v>
      </c>
      <c r="AK740" s="4">
        <f t="shared" si="4318"/>
        <v>438</v>
      </c>
      <c r="AL740" s="4">
        <f t="shared" si="4318"/>
        <v>454</v>
      </c>
      <c r="AM740" s="4">
        <f t="shared" si="4318"/>
        <v>470</v>
      </c>
      <c r="AN740" s="4">
        <f t="shared" si="4318"/>
        <v>486</v>
      </c>
      <c r="AO740">
        <f t="shared" si="4318"/>
        <v>502</v>
      </c>
      <c r="AP740" s="4">
        <f t="shared" si="4318"/>
        <v>518</v>
      </c>
      <c r="AQ740" s="4">
        <f t="shared" si="4318"/>
        <v>534</v>
      </c>
      <c r="AR740" s="4">
        <f t="shared" ref="AR740:BI740" si="4319">AQ740+16</f>
        <v>550</v>
      </c>
      <c r="AS740" s="4">
        <f t="shared" si="4319"/>
        <v>566</v>
      </c>
      <c r="AT740" s="4">
        <f t="shared" si="4319"/>
        <v>582</v>
      </c>
      <c r="AU740" s="4">
        <f t="shared" si="4319"/>
        <v>598</v>
      </c>
      <c r="AV740" s="4">
        <f t="shared" si="4319"/>
        <v>614</v>
      </c>
      <c r="AW740" s="4">
        <f t="shared" si="4319"/>
        <v>630</v>
      </c>
      <c r="AX740" s="4">
        <f t="shared" si="4319"/>
        <v>646</v>
      </c>
      <c r="AY740">
        <f t="shared" si="4319"/>
        <v>662</v>
      </c>
      <c r="AZ740" s="4">
        <f t="shared" si="4319"/>
        <v>678</v>
      </c>
      <c r="BA740" s="4">
        <f t="shared" si="4319"/>
        <v>694</v>
      </c>
      <c r="BB740" s="4">
        <f t="shared" si="4319"/>
        <v>710</v>
      </c>
      <c r="BC740" s="4">
        <f t="shared" si="4319"/>
        <v>726</v>
      </c>
      <c r="BD740" s="4">
        <f t="shared" si="4319"/>
        <v>742</v>
      </c>
      <c r="BE740" s="4">
        <f t="shared" si="4319"/>
        <v>758</v>
      </c>
      <c r="BF740" s="4">
        <f t="shared" si="4319"/>
        <v>774</v>
      </c>
      <c r="BG740" s="4">
        <f t="shared" si="4319"/>
        <v>790</v>
      </c>
      <c r="BH740" s="4">
        <f t="shared" si="4319"/>
        <v>806</v>
      </c>
      <c r="BI740">
        <f t="shared" si="4319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20">C741+7</f>
        <v>64</v>
      </c>
      <c r="E741" s="4">
        <f t="shared" si="4320"/>
        <v>71</v>
      </c>
      <c r="F741" s="4">
        <f t="shared" si="4320"/>
        <v>78</v>
      </c>
      <c r="G741" s="4">
        <f t="shared" si="4320"/>
        <v>85</v>
      </c>
      <c r="H741" s="4">
        <f t="shared" si="4320"/>
        <v>92</v>
      </c>
      <c r="I741" s="4">
        <f t="shared" si="4320"/>
        <v>99</v>
      </c>
      <c r="J741" s="15">
        <f>I741+10</f>
        <v>109</v>
      </c>
      <c r="K741">
        <f t="shared" ref="K741:Q741" si="4321">J741+10</f>
        <v>119</v>
      </c>
      <c r="L741" s="4">
        <f t="shared" si="4321"/>
        <v>129</v>
      </c>
      <c r="M741" s="4">
        <f t="shared" si="4321"/>
        <v>139</v>
      </c>
      <c r="N741" s="4">
        <f t="shared" si="4321"/>
        <v>149</v>
      </c>
      <c r="O741" s="4">
        <f t="shared" si="4321"/>
        <v>159</v>
      </c>
      <c r="P741" s="4">
        <f t="shared" si="4321"/>
        <v>169</v>
      </c>
      <c r="Q741" s="4">
        <f t="shared" si="4321"/>
        <v>179</v>
      </c>
      <c r="R741" s="15">
        <f>Q741+12</f>
        <v>191</v>
      </c>
      <c r="S741" s="4">
        <f t="shared" ref="S741:W741" si="4322">R741+12</f>
        <v>203</v>
      </c>
      <c r="T741" s="4">
        <f t="shared" si="4322"/>
        <v>215</v>
      </c>
      <c r="U741">
        <f t="shared" si="4322"/>
        <v>227</v>
      </c>
      <c r="V741" s="4">
        <f t="shared" si="4322"/>
        <v>239</v>
      </c>
      <c r="W741" s="4">
        <f t="shared" si="4322"/>
        <v>251</v>
      </c>
      <c r="X741" s="15">
        <f>W741+14</f>
        <v>265</v>
      </c>
      <c r="Y741" s="4">
        <f t="shared" ref="Y741:AC741" si="4323">X741+14</f>
        <v>279</v>
      </c>
      <c r="Z741" s="4">
        <f t="shared" si="4323"/>
        <v>293</v>
      </c>
      <c r="AA741" s="4">
        <f t="shared" si="4323"/>
        <v>307</v>
      </c>
      <c r="AB741" s="4">
        <f t="shared" si="4323"/>
        <v>321</v>
      </c>
      <c r="AC741" s="4">
        <f t="shared" si="4323"/>
        <v>335</v>
      </c>
      <c r="AD741" s="15">
        <f>AC741+16</f>
        <v>351</v>
      </c>
      <c r="AE741">
        <f t="shared" ref="AE741:AQ741" si="4324">AD741+16</f>
        <v>367</v>
      </c>
      <c r="AF741" s="4">
        <f t="shared" si="4324"/>
        <v>383</v>
      </c>
      <c r="AG741" s="4">
        <f t="shared" si="4324"/>
        <v>399</v>
      </c>
      <c r="AH741" s="4">
        <f t="shared" si="4324"/>
        <v>415</v>
      </c>
      <c r="AI741" s="4">
        <f t="shared" si="4324"/>
        <v>431</v>
      </c>
      <c r="AJ741" s="4">
        <f t="shared" si="4324"/>
        <v>447</v>
      </c>
      <c r="AK741" s="4">
        <f t="shared" si="4324"/>
        <v>463</v>
      </c>
      <c r="AL741" s="4">
        <f t="shared" si="4324"/>
        <v>479</v>
      </c>
      <c r="AM741" s="4">
        <f t="shared" si="4324"/>
        <v>495</v>
      </c>
      <c r="AN741" s="4">
        <f t="shared" si="4324"/>
        <v>511</v>
      </c>
      <c r="AO741">
        <f t="shared" si="4324"/>
        <v>527</v>
      </c>
      <c r="AP741" s="4">
        <f t="shared" si="4324"/>
        <v>543</v>
      </c>
      <c r="AQ741" s="4">
        <f t="shared" si="4324"/>
        <v>559</v>
      </c>
      <c r="AR741" s="4">
        <f t="shared" ref="AR741:BI741" si="4325">AQ741+16</f>
        <v>575</v>
      </c>
      <c r="AS741" s="4">
        <f t="shared" si="4325"/>
        <v>591</v>
      </c>
      <c r="AT741" s="4">
        <f t="shared" si="4325"/>
        <v>607</v>
      </c>
      <c r="AU741" s="4">
        <f t="shared" si="4325"/>
        <v>623</v>
      </c>
      <c r="AV741" s="4">
        <f t="shared" si="4325"/>
        <v>639</v>
      </c>
      <c r="AW741" s="4">
        <f t="shared" si="4325"/>
        <v>655</v>
      </c>
      <c r="AX741" s="4">
        <f t="shared" si="4325"/>
        <v>671</v>
      </c>
      <c r="AY741">
        <f t="shared" si="4325"/>
        <v>687</v>
      </c>
      <c r="AZ741" s="4">
        <f t="shared" si="4325"/>
        <v>703</v>
      </c>
      <c r="BA741" s="4">
        <f t="shared" si="4325"/>
        <v>719</v>
      </c>
      <c r="BB741" s="4">
        <f t="shared" si="4325"/>
        <v>735</v>
      </c>
      <c r="BC741" s="4">
        <f t="shared" si="4325"/>
        <v>751</v>
      </c>
      <c r="BD741" s="4">
        <f t="shared" si="4325"/>
        <v>767</v>
      </c>
      <c r="BE741" s="4">
        <f t="shared" si="4325"/>
        <v>783</v>
      </c>
      <c r="BF741" s="4">
        <f t="shared" si="4325"/>
        <v>799</v>
      </c>
      <c r="BG741" s="4">
        <f t="shared" si="4325"/>
        <v>815</v>
      </c>
      <c r="BH741" s="4">
        <f t="shared" si="4325"/>
        <v>831</v>
      </c>
      <c r="BI741">
        <f t="shared" si="4325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26">E745</f>
        <v>2</v>
      </c>
      <c r="G745" s="4">
        <f>F745+1</f>
        <v>3</v>
      </c>
      <c r="H745" s="4">
        <f t="shared" si="4326"/>
        <v>3</v>
      </c>
      <c r="I745" s="4">
        <f t="shared" si="4326"/>
        <v>3</v>
      </c>
      <c r="J745" s="15">
        <f t="shared" ref="J745:J746" si="4327">I745+1</f>
        <v>4</v>
      </c>
      <c r="K745">
        <f t="shared" si="4326"/>
        <v>4</v>
      </c>
      <c r="L745" s="4">
        <f t="shared" si="4326"/>
        <v>4</v>
      </c>
      <c r="M745" s="4">
        <f t="shared" ref="M745:M746" si="4328">L745+1</f>
        <v>5</v>
      </c>
      <c r="N745" s="4">
        <f t="shared" si="4326"/>
        <v>5</v>
      </c>
      <c r="O745" s="4">
        <f t="shared" si="4326"/>
        <v>5</v>
      </c>
      <c r="P745" s="4">
        <f t="shared" ref="P745:P746" si="4329">O745+1</f>
        <v>6</v>
      </c>
      <c r="Q745" s="4">
        <f t="shared" si="4326"/>
        <v>6</v>
      </c>
      <c r="R745" s="15">
        <f t="shared" si="4326"/>
        <v>6</v>
      </c>
      <c r="S745" s="4">
        <f t="shared" ref="S745:S746" si="4330">R745+1</f>
        <v>7</v>
      </c>
      <c r="T745" s="4">
        <f t="shared" si="4326"/>
        <v>7</v>
      </c>
      <c r="U745">
        <f t="shared" si="4326"/>
        <v>7</v>
      </c>
      <c r="V745" s="4">
        <f t="shared" ref="V745:V746" si="4331">U745+1</f>
        <v>8</v>
      </c>
      <c r="W745" s="4">
        <f t="shared" si="4326"/>
        <v>8</v>
      </c>
      <c r="X745" s="15">
        <f t="shared" si="4326"/>
        <v>8</v>
      </c>
      <c r="Y745" s="4">
        <f t="shared" ref="Y745:Y746" si="4332">X745+1</f>
        <v>9</v>
      </c>
      <c r="Z745" s="4">
        <f t="shared" si="4326"/>
        <v>9</v>
      </c>
      <c r="AA745" s="4">
        <f t="shared" si="4326"/>
        <v>9</v>
      </c>
      <c r="AB745" s="4">
        <f t="shared" ref="AB745:AB746" si="4333">AA745+1</f>
        <v>10</v>
      </c>
      <c r="AC745" s="4">
        <f t="shared" si="4326"/>
        <v>10</v>
      </c>
      <c r="AD745" s="15">
        <f t="shared" si="4326"/>
        <v>10</v>
      </c>
      <c r="AE745">
        <f t="shared" ref="AE745:AE746" si="4334">AD745+1</f>
        <v>11</v>
      </c>
      <c r="AF745" s="4">
        <f t="shared" si="4326"/>
        <v>11</v>
      </c>
      <c r="AG745" s="4">
        <f t="shared" si="4326"/>
        <v>11</v>
      </c>
      <c r="AH745" s="4">
        <f t="shared" ref="AH745:AH746" si="4335">AG745+1</f>
        <v>12</v>
      </c>
      <c r="AI745" s="4">
        <f t="shared" si="4326"/>
        <v>12</v>
      </c>
      <c r="AJ745" s="4">
        <f t="shared" si="4326"/>
        <v>12</v>
      </c>
      <c r="AK745" s="4">
        <f t="shared" ref="AK745:AK746" si="4336">AJ745+1</f>
        <v>13</v>
      </c>
      <c r="AL745" s="4">
        <f t="shared" si="4326"/>
        <v>13</v>
      </c>
      <c r="AM745" s="4">
        <f t="shared" si="4326"/>
        <v>13</v>
      </c>
      <c r="AN745" s="4">
        <f t="shared" ref="AN745:AN746" si="4337">AM745+1</f>
        <v>14</v>
      </c>
      <c r="AO745">
        <f t="shared" si="4326"/>
        <v>14</v>
      </c>
      <c r="AP745" s="4">
        <f t="shared" si="4326"/>
        <v>14</v>
      </c>
      <c r="AQ745" s="4">
        <f t="shared" ref="AQ745:AQ746" si="4338">AP745+1</f>
        <v>15</v>
      </c>
      <c r="AR745" s="4">
        <f t="shared" si="4326"/>
        <v>15</v>
      </c>
      <c r="AS745" s="4">
        <f t="shared" si="4326"/>
        <v>15</v>
      </c>
      <c r="AT745" s="4">
        <f t="shared" ref="AT745:AT746" si="4339">AS745+1</f>
        <v>16</v>
      </c>
      <c r="AU745" s="4">
        <f t="shared" si="4326"/>
        <v>16</v>
      </c>
      <c r="AV745" s="4">
        <f t="shared" si="4326"/>
        <v>16</v>
      </c>
      <c r="AW745" s="4">
        <f t="shared" ref="AW745:AW746" si="4340">AV745+1</f>
        <v>17</v>
      </c>
      <c r="AX745" s="4">
        <f t="shared" si="4326"/>
        <v>17</v>
      </c>
      <c r="AY745">
        <f t="shared" si="4326"/>
        <v>17</v>
      </c>
      <c r="AZ745" s="4">
        <f t="shared" ref="AZ745:AZ746" si="4341">AY745+1</f>
        <v>18</v>
      </c>
      <c r="BA745" s="4">
        <f t="shared" si="4326"/>
        <v>18</v>
      </c>
      <c r="BB745" s="4">
        <f t="shared" si="4326"/>
        <v>18</v>
      </c>
      <c r="BC745" s="4">
        <f t="shared" ref="BC745:BC746" si="4342">BB745+1</f>
        <v>19</v>
      </c>
      <c r="BD745" s="4">
        <f t="shared" si="4326"/>
        <v>19</v>
      </c>
      <c r="BE745" s="4">
        <f t="shared" si="4326"/>
        <v>19</v>
      </c>
      <c r="BF745" s="4">
        <f t="shared" ref="BF745:BF746" si="4343">BE745+1</f>
        <v>20</v>
      </c>
      <c r="BG745" s="4">
        <f t="shared" si="4326"/>
        <v>20</v>
      </c>
      <c r="BH745" s="4">
        <f t="shared" si="4326"/>
        <v>20</v>
      </c>
      <c r="BI745">
        <f t="shared" ref="BI745:BI746" si="4344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26"/>
        <v>2</v>
      </c>
      <c r="G746" s="4">
        <f>F746+1</f>
        <v>3</v>
      </c>
      <c r="H746" s="4">
        <f t="shared" si="4326"/>
        <v>3</v>
      </c>
      <c r="I746" s="4">
        <f t="shared" si="4326"/>
        <v>3</v>
      </c>
      <c r="J746" s="15">
        <f t="shared" si="4327"/>
        <v>4</v>
      </c>
      <c r="K746">
        <f t="shared" si="4326"/>
        <v>4</v>
      </c>
      <c r="L746" s="4">
        <f t="shared" si="4326"/>
        <v>4</v>
      </c>
      <c r="M746" s="4">
        <f t="shared" si="4328"/>
        <v>5</v>
      </c>
      <c r="N746" s="4">
        <f t="shared" si="4326"/>
        <v>5</v>
      </c>
      <c r="O746" s="4">
        <f t="shared" si="4326"/>
        <v>5</v>
      </c>
      <c r="P746" s="4">
        <f t="shared" si="4329"/>
        <v>6</v>
      </c>
      <c r="Q746" s="4">
        <f t="shared" si="4326"/>
        <v>6</v>
      </c>
      <c r="R746" s="15">
        <f t="shared" si="4326"/>
        <v>6</v>
      </c>
      <c r="S746" s="4">
        <f t="shared" si="4330"/>
        <v>7</v>
      </c>
      <c r="T746" s="4">
        <f t="shared" si="4326"/>
        <v>7</v>
      </c>
      <c r="U746">
        <f t="shared" si="4326"/>
        <v>7</v>
      </c>
      <c r="V746" s="4">
        <f t="shared" si="4331"/>
        <v>8</v>
      </c>
      <c r="W746" s="4">
        <f t="shared" si="4326"/>
        <v>8</v>
      </c>
      <c r="X746" s="15">
        <f t="shared" si="4326"/>
        <v>8</v>
      </c>
      <c r="Y746" s="4">
        <f t="shared" si="4332"/>
        <v>9</v>
      </c>
      <c r="Z746" s="4">
        <f t="shared" si="4326"/>
        <v>9</v>
      </c>
      <c r="AA746" s="4">
        <f t="shared" si="4326"/>
        <v>9</v>
      </c>
      <c r="AB746" s="4">
        <f t="shared" si="4333"/>
        <v>10</v>
      </c>
      <c r="AC746" s="4">
        <f t="shared" si="4326"/>
        <v>10</v>
      </c>
      <c r="AD746" s="15">
        <f t="shared" si="4326"/>
        <v>10</v>
      </c>
      <c r="AE746">
        <f t="shared" si="4334"/>
        <v>11</v>
      </c>
      <c r="AF746" s="4">
        <f t="shared" si="4326"/>
        <v>11</v>
      </c>
      <c r="AG746" s="4">
        <f t="shared" si="4326"/>
        <v>11</v>
      </c>
      <c r="AH746" s="4">
        <f t="shared" si="4335"/>
        <v>12</v>
      </c>
      <c r="AI746" s="4">
        <f t="shared" si="4326"/>
        <v>12</v>
      </c>
      <c r="AJ746" s="4">
        <f t="shared" si="4326"/>
        <v>12</v>
      </c>
      <c r="AK746" s="4">
        <f t="shared" si="4336"/>
        <v>13</v>
      </c>
      <c r="AL746" s="4">
        <f t="shared" si="4326"/>
        <v>13</v>
      </c>
      <c r="AM746" s="4">
        <f t="shared" si="4326"/>
        <v>13</v>
      </c>
      <c r="AN746" s="4">
        <f t="shared" si="4337"/>
        <v>14</v>
      </c>
      <c r="AO746">
        <f t="shared" si="4326"/>
        <v>14</v>
      </c>
      <c r="AP746" s="4">
        <f t="shared" si="4326"/>
        <v>14</v>
      </c>
      <c r="AQ746" s="4">
        <f t="shared" si="4338"/>
        <v>15</v>
      </c>
      <c r="AR746" s="4">
        <f t="shared" si="4326"/>
        <v>15</v>
      </c>
      <c r="AS746" s="4">
        <f t="shared" si="4326"/>
        <v>15</v>
      </c>
      <c r="AT746" s="4">
        <f t="shared" si="4339"/>
        <v>16</v>
      </c>
      <c r="AU746" s="4">
        <f t="shared" si="4326"/>
        <v>16</v>
      </c>
      <c r="AV746" s="4">
        <f t="shared" si="4326"/>
        <v>16</v>
      </c>
      <c r="AW746" s="4">
        <f t="shared" si="4340"/>
        <v>17</v>
      </c>
      <c r="AX746" s="4">
        <f t="shared" si="4326"/>
        <v>17</v>
      </c>
      <c r="AY746">
        <f t="shared" si="4326"/>
        <v>17</v>
      </c>
      <c r="AZ746" s="4">
        <f t="shared" si="4341"/>
        <v>18</v>
      </c>
      <c r="BA746" s="4">
        <f t="shared" si="4326"/>
        <v>18</v>
      </c>
      <c r="BB746" s="4">
        <f t="shared" si="4326"/>
        <v>18</v>
      </c>
      <c r="BC746" s="4">
        <f t="shared" si="4342"/>
        <v>19</v>
      </c>
      <c r="BD746" s="4">
        <f t="shared" si="4326"/>
        <v>19</v>
      </c>
      <c r="BE746" s="4">
        <f t="shared" si="4326"/>
        <v>19</v>
      </c>
      <c r="BF746" s="4">
        <f t="shared" si="4343"/>
        <v>20</v>
      </c>
      <c r="BG746" s="4">
        <f t="shared" si="4326"/>
        <v>20</v>
      </c>
      <c r="BH746" s="4">
        <f t="shared" si="4326"/>
        <v>20</v>
      </c>
      <c r="BI746">
        <f t="shared" si="4344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B747+8</f>
        <v>38</v>
      </c>
      <c r="D747" s="4">
        <f t="shared" ref="D747:BI747" si="4345">C747+8</f>
        <v>46</v>
      </c>
      <c r="E747" s="4">
        <f t="shared" si="4345"/>
        <v>54</v>
      </c>
      <c r="F747" s="4">
        <f t="shared" si="4345"/>
        <v>62</v>
      </c>
      <c r="G747" s="4">
        <f t="shared" si="4345"/>
        <v>70</v>
      </c>
      <c r="H747" s="4">
        <f t="shared" si="4345"/>
        <v>78</v>
      </c>
      <c r="I747" s="4">
        <f t="shared" si="4345"/>
        <v>86</v>
      </c>
      <c r="J747" s="4">
        <f t="shared" si="4345"/>
        <v>94</v>
      </c>
      <c r="K747" s="4">
        <f t="shared" si="4345"/>
        <v>102</v>
      </c>
      <c r="L747" s="4">
        <f t="shared" si="4345"/>
        <v>110</v>
      </c>
      <c r="M747" s="4">
        <f t="shared" si="4345"/>
        <v>118</v>
      </c>
      <c r="N747" s="4">
        <f t="shared" si="4345"/>
        <v>126</v>
      </c>
      <c r="O747" s="4">
        <f t="shared" si="4345"/>
        <v>134</v>
      </c>
      <c r="P747" s="4">
        <f t="shared" si="4345"/>
        <v>142</v>
      </c>
      <c r="Q747" s="4">
        <f t="shared" si="4345"/>
        <v>150</v>
      </c>
      <c r="R747" s="4">
        <f t="shared" si="4345"/>
        <v>158</v>
      </c>
      <c r="S747" s="4">
        <f t="shared" si="4345"/>
        <v>166</v>
      </c>
      <c r="T747" s="4">
        <f t="shared" si="4345"/>
        <v>174</v>
      </c>
      <c r="U747" s="4">
        <f t="shared" si="4345"/>
        <v>182</v>
      </c>
      <c r="V747" s="4">
        <f t="shared" si="4345"/>
        <v>190</v>
      </c>
      <c r="W747" s="4">
        <f t="shared" si="4345"/>
        <v>198</v>
      </c>
      <c r="X747" s="4">
        <f t="shared" si="4345"/>
        <v>206</v>
      </c>
      <c r="Y747" s="4">
        <f t="shared" si="4345"/>
        <v>214</v>
      </c>
      <c r="Z747" s="4">
        <f t="shared" si="4345"/>
        <v>222</v>
      </c>
      <c r="AA747" s="4">
        <f t="shared" si="4345"/>
        <v>230</v>
      </c>
      <c r="AB747" s="4">
        <f t="shared" si="4345"/>
        <v>238</v>
      </c>
      <c r="AC747" s="4">
        <f t="shared" si="4345"/>
        <v>246</v>
      </c>
      <c r="AD747" s="4">
        <f t="shared" si="4345"/>
        <v>254</v>
      </c>
      <c r="AE747" s="4">
        <f t="shared" si="4345"/>
        <v>262</v>
      </c>
      <c r="AF747" s="4">
        <f t="shared" si="4345"/>
        <v>270</v>
      </c>
      <c r="AG747" s="4">
        <f t="shared" si="4345"/>
        <v>278</v>
      </c>
      <c r="AH747" s="4">
        <f t="shared" si="4345"/>
        <v>286</v>
      </c>
      <c r="AI747" s="4">
        <f t="shared" si="4345"/>
        <v>294</v>
      </c>
      <c r="AJ747" s="4">
        <f t="shared" si="4345"/>
        <v>302</v>
      </c>
      <c r="AK747" s="4">
        <f t="shared" si="4345"/>
        <v>310</v>
      </c>
      <c r="AL747" s="4">
        <f t="shared" si="4345"/>
        <v>318</v>
      </c>
      <c r="AM747" s="4">
        <f t="shared" si="4345"/>
        <v>326</v>
      </c>
      <c r="AN747" s="4">
        <f t="shared" si="4345"/>
        <v>334</v>
      </c>
      <c r="AO747" s="4">
        <f t="shared" si="4345"/>
        <v>342</v>
      </c>
      <c r="AP747" s="4">
        <f t="shared" si="4345"/>
        <v>350</v>
      </c>
      <c r="AQ747" s="4">
        <f t="shared" si="4345"/>
        <v>358</v>
      </c>
      <c r="AR747" s="4">
        <f t="shared" si="4345"/>
        <v>366</v>
      </c>
      <c r="AS747" s="4">
        <f t="shared" si="4345"/>
        <v>374</v>
      </c>
      <c r="AT747" s="4">
        <f t="shared" si="4345"/>
        <v>382</v>
      </c>
      <c r="AU747" s="4">
        <f t="shared" si="4345"/>
        <v>390</v>
      </c>
      <c r="AV747" s="4">
        <f t="shared" si="4345"/>
        <v>398</v>
      </c>
      <c r="AW747" s="4">
        <f t="shared" si="4345"/>
        <v>406</v>
      </c>
      <c r="AX747" s="4">
        <f t="shared" si="4345"/>
        <v>414</v>
      </c>
      <c r="AY747" s="4">
        <f t="shared" si="4345"/>
        <v>422</v>
      </c>
      <c r="AZ747" s="4">
        <f t="shared" si="4345"/>
        <v>430</v>
      </c>
      <c r="BA747" s="4">
        <f t="shared" si="4345"/>
        <v>438</v>
      </c>
      <c r="BB747" s="4">
        <f t="shared" si="4345"/>
        <v>446</v>
      </c>
      <c r="BC747" s="4">
        <f t="shared" si="4345"/>
        <v>454</v>
      </c>
      <c r="BD747" s="4">
        <f t="shared" si="4345"/>
        <v>462</v>
      </c>
      <c r="BE747" s="4">
        <f t="shared" si="4345"/>
        <v>470</v>
      </c>
      <c r="BF747" s="4">
        <f t="shared" si="4345"/>
        <v>478</v>
      </c>
      <c r="BG747" s="4">
        <f t="shared" si="4345"/>
        <v>486</v>
      </c>
      <c r="BH747" s="4">
        <f t="shared" si="4345"/>
        <v>494</v>
      </c>
      <c r="BI747" s="4">
        <f t="shared" si="4345"/>
        <v>502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46">W748</f>
        <v>70</v>
      </c>
      <c r="Y748" s="4">
        <f>X748+1</f>
        <v>71</v>
      </c>
      <c r="Z748" s="4">
        <f t="shared" si="4346"/>
        <v>71</v>
      </c>
      <c r="AA748" s="4">
        <f>Z748+1</f>
        <v>72</v>
      </c>
      <c r="AB748" s="4">
        <f>AA748+1</f>
        <v>73</v>
      </c>
      <c r="AC748" s="4">
        <f t="shared" si="4346"/>
        <v>73</v>
      </c>
      <c r="AD748" s="15">
        <f t="shared" si="4346"/>
        <v>73</v>
      </c>
      <c r="AE748">
        <f t="shared" si="4346"/>
        <v>73</v>
      </c>
      <c r="AF748" s="4">
        <f>AE748+1</f>
        <v>74</v>
      </c>
      <c r="AG748" s="4">
        <f t="shared" si="4346"/>
        <v>74</v>
      </c>
      <c r="AH748" s="4">
        <f>AG748+1</f>
        <v>75</v>
      </c>
      <c r="AI748" s="4">
        <f t="shared" si="4346"/>
        <v>75</v>
      </c>
      <c r="AJ748" s="4">
        <f t="shared" si="4346"/>
        <v>75</v>
      </c>
      <c r="AK748" s="4">
        <f t="shared" si="4346"/>
        <v>75</v>
      </c>
      <c r="AL748" s="4">
        <f t="shared" si="4346"/>
        <v>75</v>
      </c>
      <c r="AM748" s="4">
        <f>AL748+1</f>
        <v>76</v>
      </c>
      <c r="AN748" s="4">
        <f t="shared" si="4346"/>
        <v>76</v>
      </c>
      <c r="AO748">
        <f t="shared" si="4346"/>
        <v>76</v>
      </c>
      <c r="AP748" s="4">
        <f t="shared" si="4346"/>
        <v>76</v>
      </c>
      <c r="AQ748" s="4">
        <f>AP748+1</f>
        <v>77</v>
      </c>
      <c r="AR748" s="4">
        <f t="shared" si="4346"/>
        <v>77</v>
      </c>
      <c r="AS748" s="4">
        <f t="shared" si="4346"/>
        <v>77</v>
      </c>
      <c r="AT748" s="4">
        <f t="shared" si="4346"/>
        <v>77</v>
      </c>
      <c r="AU748" s="4">
        <f t="shared" si="4346"/>
        <v>77</v>
      </c>
      <c r="AV748" s="4">
        <f t="shared" si="4346"/>
        <v>77</v>
      </c>
      <c r="AW748" s="4">
        <f t="shared" si="4346"/>
        <v>77</v>
      </c>
      <c r="AX748" s="4">
        <f>AW748+1</f>
        <v>78</v>
      </c>
      <c r="AY748">
        <f t="shared" si="4346"/>
        <v>78</v>
      </c>
      <c r="AZ748" s="4">
        <f t="shared" si="4346"/>
        <v>78</v>
      </c>
      <c r="BA748" s="4">
        <f t="shared" si="4346"/>
        <v>78</v>
      </c>
      <c r="BB748" s="4">
        <f t="shared" si="4346"/>
        <v>78</v>
      </c>
      <c r="BC748" s="4">
        <f>BB748+1</f>
        <v>79</v>
      </c>
      <c r="BD748" s="4">
        <f t="shared" si="4346"/>
        <v>79</v>
      </c>
      <c r="BE748" s="4">
        <f t="shared" si="4346"/>
        <v>79</v>
      </c>
      <c r="BF748" s="4">
        <f t="shared" si="4346"/>
        <v>79</v>
      </c>
      <c r="BG748" s="4">
        <f t="shared" si="4346"/>
        <v>79</v>
      </c>
      <c r="BH748" s="4">
        <f t="shared" si="4346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2</v>
      </c>
      <c r="C751" s="4">
        <f>B751+2</f>
        <v>4</v>
      </c>
      <c r="D751" s="4">
        <f t="shared" ref="D751:BI751" si="4347">C751+2</f>
        <v>6</v>
      </c>
      <c r="E751" s="4">
        <f t="shared" si="4347"/>
        <v>8</v>
      </c>
      <c r="F751" s="4">
        <f t="shared" si="4347"/>
        <v>10</v>
      </c>
      <c r="G751" s="4">
        <f t="shared" si="4347"/>
        <v>12</v>
      </c>
      <c r="H751" s="4">
        <f t="shared" si="4347"/>
        <v>14</v>
      </c>
      <c r="I751" s="4">
        <f t="shared" si="4347"/>
        <v>16</v>
      </c>
      <c r="J751" s="4">
        <f t="shared" si="4347"/>
        <v>18</v>
      </c>
      <c r="K751" s="4">
        <f t="shared" si="4347"/>
        <v>20</v>
      </c>
      <c r="L751" s="4">
        <f t="shared" si="4347"/>
        <v>22</v>
      </c>
      <c r="M751" s="4">
        <f t="shared" si="4347"/>
        <v>24</v>
      </c>
      <c r="N751" s="4">
        <f t="shared" si="4347"/>
        <v>26</v>
      </c>
      <c r="O751" s="4">
        <f t="shared" si="4347"/>
        <v>28</v>
      </c>
      <c r="P751" s="4">
        <f t="shared" si="4347"/>
        <v>30</v>
      </c>
      <c r="Q751" s="4">
        <f t="shared" si="4347"/>
        <v>32</v>
      </c>
      <c r="R751" s="4">
        <f t="shared" si="4347"/>
        <v>34</v>
      </c>
      <c r="S751" s="4">
        <f t="shared" si="4347"/>
        <v>36</v>
      </c>
      <c r="T751" s="4">
        <f t="shared" si="4347"/>
        <v>38</v>
      </c>
      <c r="U751" s="4">
        <f t="shared" si="4347"/>
        <v>40</v>
      </c>
      <c r="V751" s="4">
        <f t="shared" si="4347"/>
        <v>42</v>
      </c>
      <c r="W751" s="4">
        <f t="shared" si="4347"/>
        <v>44</v>
      </c>
      <c r="X751" s="4">
        <f t="shared" si="4347"/>
        <v>46</v>
      </c>
      <c r="Y751" s="4">
        <f t="shared" si="4347"/>
        <v>48</v>
      </c>
      <c r="Z751" s="4">
        <f t="shared" si="4347"/>
        <v>50</v>
      </c>
      <c r="AA751" s="4">
        <f t="shared" si="4347"/>
        <v>52</v>
      </c>
      <c r="AB751" s="4">
        <f t="shared" si="4347"/>
        <v>54</v>
      </c>
      <c r="AC751" s="4">
        <f t="shared" si="4347"/>
        <v>56</v>
      </c>
      <c r="AD751" s="4">
        <f t="shared" si="4347"/>
        <v>58</v>
      </c>
      <c r="AE751" s="4">
        <f t="shared" si="4347"/>
        <v>60</v>
      </c>
      <c r="AF751" s="4">
        <f t="shared" si="4347"/>
        <v>62</v>
      </c>
      <c r="AG751" s="4">
        <f t="shared" si="4347"/>
        <v>64</v>
      </c>
      <c r="AH751" s="4">
        <f t="shared" si="4347"/>
        <v>66</v>
      </c>
      <c r="AI751" s="4">
        <f t="shared" si="4347"/>
        <v>68</v>
      </c>
      <c r="AJ751" s="4">
        <f t="shared" si="4347"/>
        <v>70</v>
      </c>
      <c r="AK751" s="4">
        <f t="shared" si="4347"/>
        <v>72</v>
      </c>
      <c r="AL751" s="4">
        <f t="shared" si="4347"/>
        <v>74</v>
      </c>
      <c r="AM751" s="4">
        <f t="shared" si="4347"/>
        <v>76</v>
      </c>
      <c r="AN751" s="4">
        <f t="shared" si="4347"/>
        <v>78</v>
      </c>
      <c r="AO751" s="4">
        <f t="shared" si="4347"/>
        <v>80</v>
      </c>
      <c r="AP751" s="4">
        <f t="shared" si="4347"/>
        <v>82</v>
      </c>
      <c r="AQ751" s="4">
        <f t="shared" si="4347"/>
        <v>84</v>
      </c>
      <c r="AR751" s="4">
        <f t="shared" si="4347"/>
        <v>86</v>
      </c>
      <c r="AS751" s="4">
        <f t="shared" si="4347"/>
        <v>88</v>
      </c>
      <c r="AT751" s="4">
        <f t="shared" si="4347"/>
        <v>90</v>
      </c>
      <c r="AU751" s="4">
        <f t="shared" si="4347"/>
        <v>92</v>
      </c>
      <c r="AV751" s="4">
        <f t="shared" si="4347"/>
        <v>94</v>
      </c>
      <c r="AW751" s="4">
        <f t="shared" si="4347"/>
        <v>96</v>
      </c>
      <c r="AX751" s="4">
        <f t="shared" si="4347"/>
        <v>98</v>
      </c>
      <c r="AY751" s="4">
        <f t="shared" si="4347"/>
        <v>100</v>
      </c>
      <c r="AZ751" s="4">
        <f t="shared" si="4347"/>
        <v>102</v>
      </c>
      <c r="BA751" s="4">
        <f t="shared" si="4347"/>
        <v>104</v>
      </c>
      <c r="BB751" s="4">
        <f t="shared" si="4347"/>
        <v>106</v>
      </c>
      <c r="BC751" s="4">
        <f t="shared" si="4347"/>
        <v>108</v>
      </c>
      <c r="BD751" s="4">
        <f t="shared" si="4347"/>
        <v>110</v>
      </c>
      <c r="BE751" s="4">
        <f t="shared" si="4347"/>
        <v>112</v>
      </c>
      <c r="BF751" s="4">
        <f t="shared" si="4347"/>
        <v>114</v>
      </c>
      <c r="BG751" s="4">
        <f t="shared" si="4347"/>
        <v>116</v>
      </c>
      <c r="BH751" s="4">
        <f t="shared" si="4347"/>
        <v>118</v>
      </c>
      <c r="BI751" s="4">
        <f t="shared" si="4347"/>
        <v>120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48">C752+12</f>
        <v>74</v>
      </c>
      <c r="E752" s="4">
        <f t="shared" si="4348"/>
        <v>86</v>
      </c>
      <c r="F752" s="4">
        <f t="shared" si="4348"/>
        <v>98</v>
      </c>
      <c r="G752" s="4">
        <f t="shared" si="4348"/>
        <v>110</v>
      </c>
      <c r="H752" s="4">
        <f t="shared" si="4348"/>
        <v>122</v>
      </c>
      <c r="I752" s="4">
        <f t="shared" si="4348"/>
        <v>134</v>
      </c>
      <c r="J752" s="15">
        <f t="shared" si="4348"/>
        <v>146</v>
      </c>
      <c r="K752">
        <f t="shared" si="4348"/>
        <v>158</v>
      </c>
      <c r="L752" s="4">
        <f t="shared" si="4348"/>
        <v>170</v>
      </c>
      <c r="M752" s="4">
        <f t="shared" si="4348"/>
        <v>182</v>
      </c>
      <c r="N752" s="4">
        <f t="shared" si="4348"/>
        <v>194</v>
      </c>
      <c r="O752" s="4">
        <f t="shared" si="4348"/>
        <v>206</v>
      </c>
      <c r="P752" s="4">
        <f t="shared" si="4348"/>
        <v>218</v>
      </c>
      <c r="Q752" s="4">
        <f t="shared" si="4348"/>
        <v>230</v>
      </c>
      <c r="R752" s="15">
        <f t="shared" si="4348"/>
        <v>242</v>
      </c>
      <c r="S752" s="4">
        <f t="shared" si="4348"/>
        <v>254</v>
      </c>
      <c r="T752" s="4">
        <f t="shared" si="4348"/>
        <v>266</v>
      </c>
      <c r="U752">
        <f t="shared" si="4348"/>
        <v>278</v>
      </c>
      <c r="V752" s="4">
        <f t="shared" si="4348"/>
        <v>290</v>
      </c>
      <c r="W752" s="4">
        <f t="shared" si="4348"/>
        <v>302</v>
      </c>
      <c r="X752" s="15">
        <f t="shared" si="4348"/>
        <v>314</v>
      </c>
      <c r="Y752" s="4">
        <f t="shared" si="4348"/>
        <v>326</v>
      </c>
      <c r="Z752" s="4">
        <f t="shared" si="4348"/>
        <v>338</v>
      </c>
      <c r="AA752" s="4">
        <f t="shared" ref="AA752:BI752" si="4349">Z752+12</f>
        <v>350</v>
      </c>
      <c r="AB752" s="4">
        <f t="shared" si="4349"/>
        <v>362</v>
      </c>
      <c r="AC752" s="4">
        <f t="shared" si="4349"/>
        <v>374</v>
      </c>
      <c r="AD752" s="15">
        <f t="shared" si="4349"/>
        <v>386</v>
      </c>
      <c r="AE752">
        <f t="shared" si="4349"/>
        <v>398</v>
      </c>
      <c r="AF752" s="4">
        <f t="shared" si="4349"/>
        <v>410</v>
      </c>
      <c r="AG752" s="4">
        <f t="shared" si="4349"/>
        <v>422</v>
      </c>
      <c r="AH752" s="4">
        <f t="shared" si="4349"/>
        <v>434</v>
      </c>
      <c r="AI752" s="4">
        <f t="shared" si="4349"/>
        <v>446</v>
      </c>
      <c r="AJ752" s="4">
        <f t="shared" si="4349"/>
        <v>458</v>
      </c>
      <c r="AK752" s="4">
        <f t="shared" si="4349"/>
        <v>470</v>
      </c>
      <c r="AL752" s="4">
        <f t="shared" si="4349"/>
        <v>482</v>
      </c>
      <c r="AM752" s="4">
        <f t="shared" si="4349"/>
        <v>494</v>
      </c>
      <c r="AN752" s="4">
        <f t="shared" si="4349"/>
        <v>506</v>
      </c>
      <c r="AO752">
        <f t="shared" si="4349"/>
        <v>518</v>
      </c>
      <c r="AP752" s="4">
        <f t="shared" si="4349"/>
        <v>530</v>
      </c>
      <c r="AQ752" s="4">
        <f t="shared" si="4349"/>
        <v>542</v>
      </c>
      <c r="AR752" s="4">
        <f t="shared" si="4349"/>
        <v>554</v>
      </c>
      <c r="AS752" s="4">
        <f t="shared" si="4349"/>
        <v>566</v>
      </c>
      <c r="AT752" s="4">
        <f t="shared" si="4349"/>
        <v>578</v>
      </c>
      <c r="AU752" s="4">
        <f t="shared" si="4349"/>
        <v>590</v>
      </c>
      <c r="AV752" s="4">
        <f t="shared" si="4349"/>
        <v>602</v>
      </c>
      <c r="AW752" s="4">
        <f t="shared" si="4349"/>
        <v>614</v>
      </c>
      <c r="AX752" s="4">
        <f t="shared" si="4349"/>
        <v>626</v>
      </c>
      <c r="AY752">
        <f t="shared" si="4349"/>
        <v>638</v>
      </c>
      <c r="AZ752" s="4">
        <f t="shared" si="4349"/>
        <v>650</v>
      </c>
      <c r="BA752" s="4">
        <f t="shared" si="4349"/>
        <v>662</v>
      </c>
      <c r="BB752" s="4">
        <f t="shared" si="4349"/>
        <v>674</v>
      </c>
      <c r="BC752" s="4">
        <f t="shared" si="4349"/>
        <v>686</v>
      </c>
      <c r="BD752" s="4">
        <f t="shared" si="4349"/>
        <v>698</v>
      </c>
      <c r="BE752" s="4">
        <f t="shared" si="4349"/>
        <v>710</v>
      </c>
      <c r="BF752" s="4">
        <f t="shared" si="4349"/>
        <v>722</v>
      </c>
      <c r="BG752" s="4">
        <f t="shared" si="4349"/>
        <v>734</v>
      </c>
      <c r="BH752" s="4">
        <f t="shared" si="4349"/>
        <v>746</v>
      </c>
      <c r="BI752">
        <f t="shared" si="4349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50">C755+15</f>
        <v>85</v>
      </c>
      <c r="E755" s="4">
        <f t="shared" si="4350"/>
        <v>100</v>
      </c>
      <c r="F755" s="4">
        <f t="shared" si="4350"/>
        <v>115</v>
      </c>
      <c r="G755" s="4">
        <f t="shared" si="4350"/>
        <v>130</v>
      </c>
      <c r="H755" s="4">
        <f t="shared" si="4350"/>
        <v>145</v>
      </c>
      <c r="I755" s="4">
        <f t="shared" si="4350"/>
        <v>160</v>
      </c>
      <c r="J755" s="4">
        <f t="shared" si="4350"/>
        <v>175</v>
      </c>
      <c r="K755" s="4">
        <f t="shared" si="4350"/>
        <v>190</v>
      </c>
      <c r="L755" s="4">
        <f t="shared" si="4350"/>
        <v>205</v>
      </c>
      <c r="M755" s="4">
        <f t="shared" si="4350"/>
        <v>220</v>
      </c>
      <c r="N755" s="4">
        <f t="shared" si="4350"/>
        <v>235</v>
      </c>
      <c r="O755" s="4">
        <f t="shared" si="4350"/>
        <v>250</v>
      </c>
      <c r="P755" s="4">
        <f t="shared" si="4350"/>
        <v>265</v>
      </c>
      <c r="Q755" s="4">
        <f t="shared" si="4350"/>
        <v>280</v>
      </c>
      <c r="R755" s="4">
        <f t="shared" si="4350"/>
        <v>295</v>
      </c>
      <c r="S755" s="4">
        <f t="shared" si="4350"/>
        <v>310</v>
      </c>
      <c r="T755" s="4">
        <f t="shared" si="4350"/>
        <v>325</v>
      </c>
      <c r="U755" s="4">
        <f t="shared" si="4350"/>
        <v>340</v>
      </c>
      <c r="V755" s="4">
        <f t="shared" si="4350"/>
        <v>355</v>
      </c>
      <c r="W755" s="4">
        <f t="shared" si="4350"/>
        <v>370</v>
      </c>
      <c r="X755" s="4">
        <f t="shared" si="4350"/>
        <v>385</v>
      </c>
      <c r="Y755" s="4">
        <f t="shared" si="4350"/>
        <v>400</v>
      </c>
      <c r="Z755" s="4">
        <f t="shared" si="4350"/>
        <v>415</v>
      </c>
      <c r="AA755" s="4">
        <f t="shared" si="4350"/>
        <v>430</v>
      </c>
      <c r="AB755" s="4">
        <f t="shared" si="4350"/>
        <v>445</v>
      </c>
      <c r="AC755" s="4">
        <f t="shared" si="4350"/>
        <v>460</v>
      </c>
      <c r="AD755" s="4">
        <f t="shared" si="4350"/>
        <v>475</v>
      </c>
      <c r="AE755" s="4">
        <f t="shared" si="4350"/>
        <v>490</v>
      </c>
      <c r="AF755" s="4">
        <f t="shared" si="4350"/>
        <v>505</v>
      </c>
      <c r="AG755" s="4">
        <f t="shared" si="4350"/>
        <v>520</v>
      </c>
      <c r="AH755" s="4">
        <f t="shared" si="4350"/>
        <v>535</v>
      </c>
      <c r="AI755" s="4">
        <f t="shared" si="4350"/>
        <v>550</v>
      </c>
      <c r="AJ755" s="4">
        <f t="shared" si="4350"/>
        <v>565</v>
      </c>
      <c r="AK755" s="4">
        <f t="shared" si="4350"/>
        <v>580</v>
      </c>
      <c r="AL755" s="4">
        <f t="shared" si="4350"/>
        <v>595</v>
      </c>
      <c r="AM755" s="4">
        <f t="shared" si="4350"/>
        <v>610</v>
      </c>
      <c r="AN755" s="4">
        <f t="shared" si="4350"/>
        <v>625</v>
      </c>
      <c r="AO755" s="4">
        <f t="shared" si="4350"/>
        <v>640</v>
      </c>
      <c r="AP755" s="4">
        <f t="shared" si="4350"/>
        <v>655</v>
      </c>
      <c r="AQ755" s="4">
        <f t="shared" si="4350"/>
        <v>670</v>
      </c>
      <c r="AR755" s="4">
        <f t="shared" si="4350"/>
        <v>685</v>
      </c>
      <c r="AS755" s="4">
        <f t="shared" si="4350"/>
        <v>700</v>
      </c>
      <c r="AT755" s="4">
        <f t="shared" si="4350"/>
        <v>715</v>
      </c>
      <c r="AU755" s="4">
        <f t="shared" si="4350"/>
        <v>730</v>
      </c>
      <c r="AV755" s="4">
        <f t="shared" si="4350"/>
        <v>745</v>
      </c>
      <c r="AW755" s="4">
        <f t="shared" si="4350"/>
        <v>760</v>
      </c>
      <c r="AX755" s="4">
        <f t="shared" si="4350"/>
        <v>775</v>
      </c>
      <c r="AY755" s="4">
        <f t="shared" si="4350"/>
        <v>790</v>
      </c>
      <c r="AZ755" s="4">
        <f t="shared" si="4350"/>
        <v>805</v>
      </c>
      <c r="BA755" s="4">
        <f t="shared" si="4350"/>
        <v>820</v>
      </c>
      <c r="BB755" s="4">
        <f t="shared" si="4350"/>
        <v>835</v>
      </c>
      <c r="BC755" s="4">
        <f t="shared" si="4350"/>
        <v>850</v>
      </c>
      <c r="BD755" s="4">
        <f t="shared" si="4350"/>
        <v>865</v>
      </c>
      <c r="BE755" s="4">
        <f t="shared" si="4350"/>
        <v>880</v>
      </c>
      <c r="BF755" s="4">
        <f t="shared" si="4350"/>
        <v>895</v>
      </c>
      <c r="BG755" s="4">
        <f t="shared" si="4350"/>
        <v>910</v>
      </c>
      <c r="BH755" s="4">
        <f t="shared" si="4350"/>
        <v>925</v>
      </c>
      <c r="BI755" s="4">
        <f t="shared" si="4350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B756+10</f>
        <v>85</v>
      </c>
      <c r="D756" s="4">
        <f t="shared" ref="D756:BI756" si="4351">C756+10</f>
        <v>95</v>
      </c>
      <c r="E756" s="4">
        <f t="shared" si="4351"/>
        <v>105</v>
      </c>
      <c r="F756" s="4">
        <f t="shared" si="4351"/>
        <v>115</v>
      </c>
      <c r="G756" s="4">
        <f t="shared" si="4351"/>
        <v>125</v>
      </c>
      <c r="H756" s="4">
        <f t="shared" si="4351"/>
        <v>135</v>
      </c>
      <c r="I756" s="4">
        <f t="shared" si="4351"/>
        <v>145</v>
      </c>
      <c r="J756" s="4">
        <f t="shared" si="4351"/>
        <v>155</v>
      </c>
      <c r="K756" s="4">
        <f t="shared" si="4351"/>
        <v>165</v>
      </c>
      <c r="L756" s="4">
        <f t="shared" si="4351"/>
        <v>175</v>
      </c>
      <c r="M756" s="4">
        <f t="shared" si="4351"/>
        <v>185</v>
      </c>
      <c r="N756" s="4">
        <f t="shared" si="4351"/>
        <v>195</v>
      </c>
      <c r="O756" s="4">
        <f t="shared" si="4351"/>
        <v>205</v>
      </c>
      <c r="P756" s="4">
        <f t="shared" si="4351"/>
        <v>215</v>
      </c>
      <c r="Q756" s="4">
        <f t="shared" si="4351"/>
        <v>225</v>
      </c>
      <c r="R756" s="4">
        <f t="shared" si="4351"/>
        <v>235</v>
      </c>
      <c r="S756" s="4">
        <f t="shared" si="4351"/>
        <v>245</v>
      </c>
      <c r="T756" s="4">
        <f t="shared" si="4351"/>
        <v>255</v>
      </c>
      <c r="U756" s="4">
        <f t="shared" si="4351"/>
        <v>265</v>
      </c>
      <c r="V756" s="4">
        <f t="shared" si="4351"/>
        <v>275</v>
      </c>
      <c r="W756" s="4">
        <f t="shared" si="4351"/>
        <v>285</v>
      </c>
      <c r="X756" s="4">
        <f t="shared" si="4351"/>
        <v>295</v>
      </c>
      <c r="Y756" s="4">
        <f t="shared" si="4351"/>
        <v>305</v>
      </c>
      <c r="Z756" s="4">
        <f t="shared" si="4351"/>
        <v>315</v>
      </c>
      <c r="AA756" s="4">
        <f t="shared" si="4351"/>
        <v>325</v>
      </c>
      <c r="AB756" s="4">
        <f t="shared" si="4351"/>
        <v>335</v>
      </c>
      <c r="AC756" s="4">
        <f t="shared" si="4351"/>
        <v>345</v>
      </c>
      <c r="AD756" s="4">
        <f t="shared" si="4351"/>
        <v>355</v>
      </c>
      <c r="AE756" s="4">
        <f t="shared" si="4351"/>
        <v>365</v>
      </c>
      <c r="AF756" s="4">
        <f t="shared" si="4351"/>
        <v>375</v>
      </c>
      <c r="AG756" s="4">
        <f t="shared" si="4351"/>
        <v>385</v>
      </c>
      <c r="AH756" s="4">
        <f t="shared" si="4351"/>
        <v>395</v>
      </c>
      <c r="AI756" s="4">
        <f t="shared" si="4351"/>
        <v>405</v>
      </c>
      <c r="AJ756" s="4">
        <f t="shared" si="4351"/>
        <v>415</v>
      </c>
      <c r="AK756" s="4">
        <f t="shared" si="4351"/>
        <v>425</v>
      </c>
      <c r="AL756" s="4">
        <f t="shared" si="4351"/>
        <v>435</v>
      </c>
      <c r="AM756" s="4">
        <f t="shared" si="4351"/>
        <v>445</v>
      </c>
      <c r="AN756" s="4">
        <f t="shared" si="4351"/>
        <v>455</v>
      </c>
      <c r="AO756" s="4">
        <f t="shared" si="4351"/>
        <v>465</v>
      </c>
      <c r="AP756" s="4">
        <f t="shared" si="4351"/>
        <v>475</v>
      </c>
      <c r="AQ756" s="4">
        <f t="shared" si="4351"/>
        <v>485</v>
      </c>
      <c r="AR756" s="4">
        <f t="shared" si="4351"/>
        <v>495</v>
      </c>
      <c r="AS756" s="4">
        <f t="shared" si="4351"/>
        <v>505</v>
      </c>
      <c r="AT756" s="4">
        <f t="shared" si="4351"/>
        <v>515</v>
      </c>
      <c r="AU756" s="4">
        <f t="shared" si="4351"/>
        <v>525</v>
      </c>
      <c r="AV756" s="4">
        <f t="shared" si="4351"/>
        <v>535</v>
      </c>
      <c r="AW756" s="4">
        <f t="shared" si="4351"/>
        <v>545</v>
      </c>
      <c r="AX756" s="4">
        <f t="shared" si="4351"/>
        <v>555</v>
      </c>
      <c r="AY756" s="4">
        <f t="shared" si="4351"/>
        <v>565</v>
      </c>
      <c r="AZ756" s="4">
        <f t="shared" si="4351"/>
        <v>575</v>
      </c>
      <c r="BA756" s="4">
        <f t="shared" si="4351"/>
        <v>585</v>
      </c>
      <c r="BB756" s="4">
        <f t="shared" si="4351"/>
        <v>595</v>
      </c>
      <c r="BC756" s="4">
        <f t="shared" si="4351"/>
        <v>605</v>
      </c>
      <c r="BD756" s="4">
        <f t="shared" si="4351"/>
        <v>615</v>
      </c>
      <c r="BE756" s="4">
        <f t="shared" si="4351"/>
        <v>625</v>
      </c>
      <c r="BF756" s="4">
        <f t="shared" si="4351"/>
        <v>635</v>
      </c>
      <c r="BG756" s="4">
        <f t="shared" si="4351"/>
        <v>645</v>
      </c>
      <c r="BH756" s="4">
        <f t="shared" si="4351"/>
        <v>655</v>
      </c>
      <c r="BI756" s="4">
        <f t="shared" si="4351"/>
        <v>665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52">C757+1</f>
        <v>12</v>
      </c>
      <c r="E757" s="4">
        <f t="shared" si="4352"/>
        <v>13</v>
      </c>
      <c r="F757" s="4">
        <f t="shared" si="4352"/>
        <v>14</v>
      </c>
      <c r="G757" s="4">
        <f t="shared" si="4352"/>
        <v>15</v>
      </c>
      <c r="H757" s="4">
        <f t="shared" si="4352"/>
        <v>16</v>
      </c>
      <c r="I757" s="4">
        <f t="shared" si="4352"/>
        <v>17</v>
      </c>
      <c r="J757" s="4">
        <f t="shared" si="4352"/>
        <v>18</v>
      </c>
      <c r="K757" s="4">
        <f t="shared" si="4352"/>
        <v>19</v>
      </c>
      <c r="L757" s="4">
        <f t="shared" si="4352"/>
        <v>20</v>
      </c>
      <c r="M757" s="4">
        <f t="shared" si="4352"/>
        <v>21</v>
      </c>
      <c r="N757" s="4">
        <f t="shared" si="4352"/>
        <v>22</v>
      </c>
      <c r="O757" s="4">
        <f t="shared" si="4352"/>
        <v>23</v>
      </c>
      <c r="P757" s="4">
        <f t="shared" si="4352"/>
        <v>24</v>
      </c>
      <c r="Q757" s="4">
        <f t="shared" si="4352"/>
        <v>25</v>
      </c>
      <c r="R757" s="4">
        <f t="shared" si="4352"/>
        <v>26</v>
      </c>
      <c r="S757" s="4">
        <f t="shared" si="4352"/>
        <v>27</v>
      </c>
      <c r="T757" s="4">
        <f t="shared" si="4352"/>
        <v>28</v>
      </c>
      <c r="U757" s="4">
        <f t="shared" si="4352"/>
        <v>29</v>
      </c>
      <c r="V757" s="4">
        <f t="shared" si="4352"/>
        <v>30</v>
      </c>
      <c r="W757" s="4">
        <f t="shared" si="4352"/>
        <v>31</v>
      </c>
      <c r="X757" s="4">
        <f t="shared" si="4352"/>
        <v>32</v>
      </c>
      <c r="Y757" s="4">
        <f t="shared" si="4352"/>
        <v>33</v>
      </c>
      <c r="Z757" s="4">
        <f t="shared" si="4352"/>
        <v>34</v>
      </c>
      <c r="AA757" s="4">
        <f t="shared" si="4352"/>
        <v>35</v>
      </c>
      <c r="AB757" s="4">
        <f t="shared" si="4352"/>
        <v>36</v>
      </c>
      <c r="AC757" s="4">
        <f t="shared" si="4352"/>
        <v>37</v>
      </c>
      <c r="AD757" s="4">
        <f t="shared" si="4352"/>
        <v>38</v>
      </c>
      <c r="AE757" s="4">
        <f t="shared" si="4352"/>
        <v>39</v>
      </c>
      <c r="AF757" s="4">
        <f t="shared" si="4352"/>
        <v>40</v>
      </c>
      <c r="AG757" s="4">
        <f t="shared" si="4352"/>
        <v>41</v>
      </c>
      <c r="AH757" s="4">
        <f t="shared" si="4352"/>
        <v>42</v>
      </c>
      <c r="AI757" s="4">
        <f t="shared" si="4352"/>
        <v>43</v>
      </c>
      <c r="AJ757" s="4">
        <f t="shared" si="4352"/>
        <v>44</v>
      </c>
      <c r="AK757" s="4">
        <f t="shared" si="4352"/>
        <v>45</v>
      </c>
      <c r="AL757" s="4">
        <f t="shared" si="4352"/>
        <v>46</v>
      </c>
      <c r="AM757" s="4">
        <f t="shared" si="4352"/>
        <v>47</v>
      </c>
      <c r="AN757" s="4">
        <f t="shared" si="4352"/>
        <v>48</v>
      </c>
      <c r="AO757" s="4">
        <f t="shared" si="4352"/>
        <v>49</v>
      </c>
      <c r="AP757" s="4">
        <f t="shared" si="4352"/>
        <v>50</v>
      </c>
      <c r="AQ757" s="4">
        <f t="shared" si="4352"/>
        <v>51</v>
      </c>
      <c r="AR757" s="4">
        <f t="shared" si="4352"/>
        <v>52</v>
      </c>
      <c r="AS757" s="4">
        <f t="shared" si="4352"/>
        <v>53</v>
      </c>
      <c r="AT757" s="4">
        <f t="shared" si="4352"/>
        <v>54</v>
      </c>
      <c r="AU757" s="4">
        <f t="shared" si="4352"/>
        <v>55</v>
      </c>
      <c r="AV757" s="4">
        <f t="shared" si="4352"/>
        <v>56</v>
      </c>
      <c r="AW757" s="4">
        <f t="shared" si="4352"/>
        <v>57</v>
      </c>
      <c r="AX757" s="4">
        <f t="shared" si="4352"/>
        <v>58</v>
      </c>
      <c r="AY757" s="4">
        <f t="shared" si="4352"/>
        <v>59</v>
      </c>
      <c r="AZ757" s="4">
        <f t="shared" si="4352"/>
        <v>60</v>
      </c>
      <c r="BA757" s="4">
        <f t="shared" si="4352"/>
        <v>61</v>
      </c>
      <c r="BB757" s="4">
        <f t="shared" si="4352"/>
        <v>62</v>
      </c>
      <c r="BC757" s="4">
        <f t="shared" si="4352"/>
        <v>63</v>
      </c>
      <c r="BD757" s="4">
        <f t="shared" si="4352"/>
        <v>64</v>
      </c>
      <c r="BE757" s="4">
        <f t="shared" si="4352"/>
        <v>65</v>
      </c>
      <c r="BF757" s="4">
        <f t="shared" si="4352"/>
        <v>66</v>
      </c>
      <c r="BG757" s="4">
        <f t="shared" si="4352"/>
        <v>67</v>
      </c>
      <c r="BH757" s="4">
        <f t="shared" si="4352"/>
        <v>68</v>
      </c>
      <c r="BI757" s="4">
        <f t="shared" si="4352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53">Y761</f>
        <v>108</v>
      </c>
      <c r="AA761" s="4">
        <v>109</v>
      </c>
      <c r="AB761" s="4">
        <v>110</v>
      </c>
      <c r="AC761" s="4">
        <f t="shared" ref="AC761" si="4354">AB761</f>
        <v>110</v>
      </c>
      <c r="AD761" s="4">
        <v>111</v>
      </c>
      <c r="AE761" s="4">
        <f t="shared" ref="AE761" si="4355">AD761</f>
        <v>111</v>
      </c>
      <c r="AF761" s="4">
        <v>112</v>
      </c>
      <c r="AG761" s="4">
        <f t="shared" ref="AG761" si="4356">AF761</f>
        <v>112</v>
      </c>
      <c r="AH761" s="4">
        <v>113</v>
      </c>
      <c r="AI761" s="4">
        <f t="shared" ref="AI761:BB761" si="4357">AH761</f>
        <v>113</v>
      </c>
      <c r="AJ761" s="4">
        <f t="shared" ref="AJ761:BI761" si="4358">AI761</f>
        <v>113</v>
      </c>
      <c r="AK761" s="4">
        <v>114</v>
      </c>
      <c r="AL761" s="4">
        <f t="shared" si="4357"/>
        <v>114</v>
      </c>
      <c r="AM761" s="4">
        <v>115</v>
      </c>
      <c r="AN761" s="4">
        <f t="shared" si="4358"/>
        <v>115</v>
      </c>
      <c r="AO761" s="4">
        <f t="shared" ref="AO761" si="4359">AN761</f>
        <v>115</v>
      </c>
      <c r="AP761" s="4">
        <f t="shared" si="4357"/>
        <v>115</v>
      </c>
      <c r="AQ761" s="4">
        <v>116</v>
      </c>
      <c r="AR761" s="4">
        <f t="shared" si="4358"/>
        <v>116</v>
      </c>
      <c r="AS761" s="4">
        <f t="shared" ref="AS761" si="4360">AR761</f>
        <v>116</v>
      </c>
      <c r="AT761" s="4">
        <v>117</v>
      </c>
      <c r="AU761" s="4">
        <f t="shared" si="4357"/>
        <v>117</v>
      </c>
      <c r="AV761" s="4">
        <f t="shared" si="4358"/>
        <v>117</v>
      </c>
      <c r="AW761" s="4">
        <v>118</v>
      </c>
      <c r="AX761" s="4">
        <f t="shared" si="4358"/>
        <v>118</v>
      </c>
      <c r="AY761" s="4">
        <f t="shared" si="4358"/>
        <v>118</v>
      </c>
      <c r="AZ761" s="4">
        <v>119</v>
      </c>
      <c r="BA761" s="4">
        <f t="shared" si="4357"/>
        <v>119</v>
      </c>
      <c r="BB761" s="4">
        <f t="shared" si="4357"/>
        <v>119</v>
      </c>
      <c r="BC761" s="4">
        <v>120</v>
      </c>
      <c r="BD761" s="4">
        <f t="shared" si="4358"/>
        <v>120</v>
      </c>
      <c r="BE761" s="4">
        <f t="shared" si="4358"/>
        <v>120</v>
      </c>
      <c r="BF761" s="4">
        <f t="shared" ref="BF761" si="4361">BE761</f>
        <v>120</v>
      </c>
      <c r="BG761" s="4">
        <f t="shared" ref="BG761" si="4362">BF761</f>
        <v>120</v>
      </c>
      <c r="BH761" s="4">
        <f t="shared" si="4358"/>
        <v>120</v>
      </c>
      <c r="BI761" s="4">
        <f t="shared" si="4358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B764+10</f>
        <v>60</v>
      </c>
      <c r="D764" s="4">
        <f t="shared" ref="D764:BI764" si="4363">C764+10</f>
        <v>70</v>
      </c>
      <c r="E764" s="4">
        <f t="shared" si="4363"/>
        <v>80</v>
      </c>
      <c r="F764" s="4">
        <f t="shared" si="4363"/>
        <v>90</v>
      </c>
      <c r="G764" s="4">
        <f t="shared" si="4363"/>
        <v>100</v>
      </c>
      <c r="H764" s="4">
        <f t="shared" si="4363"/>
        <v>110</v>
      </c>
      <c r="I764" s="4">
        <f t="shared" si="4363"/>
        <v>120</v>
      </c>
      <c r="J764" s="4">
        <f t="shared" si="4363"/>
        <v>130</v>
      </c>
      <c r="K764" s="4">
        <f t="shared" si="4363"/>
        <v>140</v>
      </c>
      <c r="L764" s="4">
        <f t="shared" si="4363"/>
        <v>150</v>
      </c>
      <c r="M764" s="4">
        <f t="shared" si="4363"/>
        <v>160</v>
      </c>
      <c r="N764" s="4">
        <f t="shared" si="4363"/>
        <v>170</v>
      </c>
      <c r="O764" s="4">
        <f t="shared" si="4363"/>
        <v>180</v>
      </c>
      <c r="P764" s="4">
        <f t="shared" si="4363"/>
        <v>190</v>
      </c>
      <c r="Q764" s="4">
        <f t="shared" si="4363"/>
        <v>200</v>
      </c>
      <c r="R764" s="4">
        <f t="shared" si="4363"/>
        <v>210</v>
      </c>
      <c r="S764" s="4">
        <f t="shared" si="4363"/>
        <v>220</v>
      </c>
      <c r="T764" s="4">
        <f t="shared" si="4363"/>
        <v>230</v>
      </c>
      <c r="U764" s="4">
        <f t="shared" si="4363"/>
        <v>240</v>
      </c>
      <c r="V764" s="4">
        <f t="shared" si="4363"/>
        <v>250</v>
      </c>
      <c r="W764" s="4">
        <f t="shared" si="4363"/>
        <v>260</v>
      </c>
      <c r="X764" s="4">
        <f t="shared" si="4363"/>
        <v>270</v>
      </c>
      <c r="Y764" s="4">
        <f t="shared" si="4363"/>
        <v>280</v>
      </c>
      <c r="Z764" s="4">
        <f t="shared" si="4363"/>
        <v>290</v>
      </c>
      <c r="AA764" s="4">
        <f t="shared" si="4363"/>
        <v>300</v>
      </c>
      <c r="AB764" s="4">
        <f t="shared" si="4363"/>
        <v>310</v>
      </c>
      <c r="AC764" s="4">
        <f t="shared" si="4363"/>
        <v>320</v>
      </c>
      <c r="AD764" s="4">
        <f t="shared" si="4363"/>
        <v>330</v>
      </c>
      <c r="AE764" s="4">
        <f t="shared" si="4363"/>
        <v>340</v>
      </c>
      <c r="AF764" s="4">
        <f t="shared" si="4363"/>
        <v>350</v>
      </c>
      <c r="AG764" s="4">
        <f t="shared" si="4363"/>
        <v>360</v>
      </c>
      <c r="AH764" s="4">
        <f t="shared" si="4363"/>
        <v>370</v>
      </c>
      <c r="AI764" s="4">
        <f t="shared" si="4363"/>
        <v>380</v>
      </c>
      <c r="AJ764" s="4">
        <f t="shared" si="4363"/>
        <v>390</v>
      </c>
      <c r="AK764" s="4">
        <f t="shared" si="4363"/>
        <v>400</v>
      </c>
      <c r="AL764" s="4">
        <f t="shared" si="4363"/>
        <v>410</v>
      </c>
      <c r="AM764" s="4">
        <f t="shared" si="4363"/>
        <v>420</v>
      </c>
      <c r="AN764" s="4">
        <f t="shared" si="4363"/>
        <v>430</v>
      </c>
      <c r="AO764" s="4">
        <f t="shared" si="4363"/>
        <v>440</v>
      </c>
      <c r="AP764" s="4">
        <f t="shared" si="4363"/>
        <v>450</v>
      </c>
      <c r="AQ764" s="4">
        <f t="shared" si="4363"/>
        <v>460</v>
      </c>
      <c r="AR764" s="4">
        <f t="shared" si="4363"/>
        <v>470</v>
      </c>
      <c r="AS764" s="4">
        <f t="shared" si="4363"/>
        <v>480</v>
      </c>
      <c r="AT764" s="4">
        <f t="shared" si="4363"/>
        <v>490</v>
      </c>
      <c r="AU764" s="4">
        <f t="shared" si="4363"/>
        <v>500</v>
      </c>
      <c r="AV764" s="4">
        <f t="shared" si="4363"/>
        <v>510</v>
      </c>
      <c r="AW764" s="4">
        <f t="shared" si="4363"/>
        <v>520</v>
      </c>
      <c r="AX764" s="4">
        <f t="shared" si="4363"/>
        <v>530</v>
      </c>
      <c r="AY764" s="4">
        <f t="shared" si="4363"/>
        <v>540</v>
      </c>
      <c r="AZ764" s="4">
        <f t="shared" si="4363"/>
        <v>550</v>
      </c>
      <c r="BA764" s="4">
        <f t="shared" si="4363"/>
        <v>560</v>
      </c>
      <c r="BB764" s="4">
        <f t="shared" si="4363"/>
        <v>570</v>
      </c>
      <c r="BC764" s="4">
        <f t="shared" si="4363"/>
        <v>580</v>
      </c>
      <c r="BD764" s="4">
        <f t="shared" si="4363"/>
        <v>590</v>
      </c>
      <c r="BE764" s="4">
        <f t="shared" si="4363"/>
        <v>600</v>
      </c>
      <c r="BF764" s="4">
        <f t="shared" si="4363"/>
        <v>610</v>
      </c>
      <c r="BG764" s="4">
        <f t="shared" si="4363"/>
        <v>620</v>
      </c>
      <c r="BH764" s="4">
        <f t="shared" si="4363"/>
        <v>630</v>
      </c>
      <c r="BI764" s="4">
        <f t="shared" si="4363"/>
        <v>640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64">C765+8</f>
        <v>41</v>
      </c>
      <c r="E765" s="4">
        <f t="shared" si="4364"/>
        <v>49</v>
      </c>
      <c r="F765" s="4">
        <f t="shared" si="4364"/>
        <v>57</v>
      </c>
      <c r="G765" s="4">
        <f t="shared" si="4364"/>
        <v>65</v>
      </c>
      <c r="H765" s="4">
        <f t="shared" si="4364"/>
        <v>73</v>
      </c>
      <c r="I765" s="4">
        <f t="shared" si="4364"/>
        <v>81</v>
      </c>
      <c r="J765" s="15">
        <f t="shared" si="4364"/>
        <v>89</v>
      </c>
      <c r="K765" s="4">
        <f t="shared" si="4364"/>
        <v>97</v>
      </c>
      <c r="L765" s="4">
        <f t="shared" si="4364"/>
        <v>105</v>
      </c>
      <c r="M765" s="4">
        <f t="shared" si="4364"/>
        <v>113</v>
      </c>
      <c r="N765" s="4">
        <f t="shared" si="4364"/>
        <v>121</v>
      </c>
      <c r="O765" s="4">
        <f t="shared" si="4364"/>
        <v>129</v>
      </c>
      <c r="P765" s="4">
        <f t="shared" si="4364"/>
        <v>137</v>
      </c>
      <c r="Q765" s="4">
        <f t="shared" si="4364"/>
        <v>145</v>
      </c>
      <c r="R765" s="15">
        <f t="shared" si="4364"/>
        <v>153</v>
      </c>
      <c r="S765" s="4">
        <f t="shared" si="4364"/>
        <v>161</v>
      </c>
      <c r="T765" s="4">
        <f t="shared" si="4364"/>
        <v>169</v>
      </c>
      <c r="U765" s="4">
        <f t="shared" si="4364"/>
        <v>177</v>
      </c>
      <c r="V765" s="4">
        <f t="shared" si="4364"/>
        <v>185</v>
      </c>
      <c r="W765" s="4">
        <f t="shared" si="4364"/>
        <v>193</v>
      </c>
      <c r="X765" s="15">
        <f t="shared" si="4364"/>
        <v>201</v>
      </c>
      <c r="Y765" s="4">
        <f t="shared" si="4364"/>
        <v>209</v>
      </c>
      <c r="Z765" s="4">
        <f t="shared" si="4364"/>
        <v>217</v>
      </c>
      <c r="AA765" s="4">
        <f t="shared" si="4364"/>
        <v>225</v>
      </c>
      <c r="AB765" s="4">
        <f t="shared" si="4364"/>
        <v>233</v>
      </c>
      <c r="AC765" s="4">
        <f t="shared" si="4364"/>
        <v>241</v>
      </c>
      <c r="AD765" s="15">
        <f t="shared" si="4364"/>
        <v>249</v>
      </c>
      <c r="AE765" s="4">
        <f t="shared" si="4364"/>
        <v>257</v>
      </c>
      <c r="AF765" s="4">
        <f t="shared" si="4364"/>
        <v>265</v>
      </c>
      <c r="AG765" s="4">
        <f t="shared" si="4364"/>
        <v>273</v>
      </c>
      <c r="AH765" s="4">
        <f t="shared" si="4364"/>
        <v>281</v>
      </c>
      <c r="AI765" s="4">
        <f t="shared" si="4364"/>
        <v>289</v>
      </c>
      <c r="AJ765" s="4">
        <f t="shared" si="4364"/>
        <v>297</v>
      </c>
      <c r="AK765" s="4">
        <f t="shared" si="4364"/>
        <v>305</v>
      </c>
      <c r="AL765" s="4">
        <f t="shared" si="4364"/>
        <v>313</v>
      </c>
      <c r="AM765" s="4">
        <f t="shared" si="4364"/>
        <v>321</v>
      </c>
      <c r="AN765" s="4">
        <f t="shared" si="4364"/>
        <v>329</v>
      </c>
      <c r="AO765" s="4">
        <f t="shared" si="4364"/>
        <v>337</v>
      </c>
      <c r="AP765" s="4">
        <f t="shared" si="4364"/>
        <v>345</v>
      </c>
      <c r="AQ765" s="4">
        <f t="shared" si="4364"/>
        <v>353</v>
      </c>
      <c r="AR765" s="4">
        <f t="shared" si="4364"/>
        <v>361</v>
      </c>
      <c r="AS765" s="4">
        <f t="shared" si="4364"/>
        <v>369</v>
      </c>
      <c r="AT765" s="4">
        <f t="shared" si="4364"/>
        <v>377</v>
      </c>
      <c r="AU765" s="4">
        <f t="shared" si="4364"/>
        <v>385</v>
      </c>
      <c r="AV765" s="4">
        <f t="shared" si="4364"/>
        <v>393</v>
      </c>
      <c r="AW765" s="4">
        <f t="shared" si="4364"/>
        <v>401</v>
      </c>
      <c r="AX765" s="4">
        <f t="shared" si="4364"/>
        <v>409</v>
      </c>
      <c r="AY765" s="4">
        <f t="shared" si="4364"/>
        <v>417</v>
      </c>
      <c r="AZ765" s="4">
        <f t="shared" si="4364"/>
        <v>425</v>
      </c>
      <c r="BA765" s="4">
        <f t="shared" si="4364"/>
        <v>433</v>
      </c>
      <c r="BB765" s="4">
        <f t="shared" si="4364"/>
        <v>441</v>
      </c>
      <c r="BC765" s="4">
        <f t="shared" si="4364"/>
        <v>449</v>
      </c>
      <c r="BD765" s="4">
        <f t="shared" si="4364"/>
        <v>457</v>
      </c>
      <c r="BE765" s="4">
        <f t="shared" si="4364"/>
        <v>465</v>
      </c>
      <c r="BF765" s="4">
        <f t="shared" si="4364"/>
        <v>473</v>
      </c>
      <c r="BG765" s="4">
        <f t="shared" si="4364"/>
        <v>481</v>
      </c>
      <c r="BH765" s="4">
        <f t="shared" si="4364"/>
        <v>489</v>
      </c>
      <c r="BI765" s="4">
        <f t="shared" si="4364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365">D769</f>
        <v>40</v>
      </c>
      <c r="F769" s="4">
        <f t="shared" si="4365"/>
        <v>40</v>
      </c>
      <c r="G769" s="4">
        <f t="shared" si="4365"/>
        <v>40</v>
      </c>
      <c r="H769" s="4">
        <f t="shared" si="4365"/>
        <v>40</v>
      </c>
      <c r="I769" s="4">
        <f t="shared" si="4365"/>
        <v>40</v>
      </c>
      <c r="J769" s="4">
        <f t="shared" si="4365"/>
        <v>40</v>
      </c>
      <c r="K769" s="4">
        <f t="shared" si="4365"/>
        <v>40</v>
      </c>
      <c r="L769" s="4">
        <f t="shared" si="4365"/>
        <v>40</v>
      </c>
      <c r="M769" s="4">
        <f t="shared" si="4365"/>
        <v>40</v>
      </c>
      <c r="N769" s="4">
        <f t="shared" si="4365"/>
        <v>40</v>
      </c>
      <c r="O769" s="4">
        <f t="shared" si="4365"/>
        <v>40</v>
      </c>
      <c r="P769" s="4">
        <f t="shared" si="4365"/>
        <v>40</v>
      </c>
      <c r="Q769" s="4">
        <f t="shared" si="4365"/>
        <v>40</v>
      </c>
      <c r="R769" s="4">
        <f t="shared" si="4365"/>
        <v>40</v>
      </c>
      <c r="S769" s="4">
        <f t="shared" si="4365"/>
        <v>40</v>
      </c>
      <c r="T769" s="4">
        <f t="shared" si="4365"/>
        <v>40</v>
      </c>
      <c r="U769" s="4">
        <f t="shared" si="4365"/>
        <v>40</v>
      </c>
      <c r="V769" s="4">
        <f t="shared" si="4365"/>
        <v>40</v>
      </c>
      <c r="W769" s="4">
        <f t="shared" si="4365"/>
        <v>40</v>
      </c>
      <c r="X769" s="4">
        <f t="shared" si="4365"/>
        <v>40</v>
      </c>
      <c r="Y769" s="4">
        <f t="shared" si="4365"/>
        <v>40</v>
      </c>
      <c r="Z769" s="4">
        <f t="shared" si="4365"/>
        <v>40</v>
      </c>
      <c r="AA769" s="4">
        <f t="shared" si="4365"/>
        <v>40</v>
      </c>
      <c r="AB769" s="4">
        <f t="shared" si="4365"/>
        <v>40</v>
      </c>
      <c r="AC769" s="4">
        <f t="shared" si="4365"/>
        <v>40</v>
      </c>
      <c r="AD769" s="4">
        <f t="shared" si="4365"/>
        <v>40</v>
      </c>
      <c r="AE769" s="4">
        <f t="shared" si="4365"/>
        <v>40</v>
      </c>
      <c r="AF769" s="4">
        <f t="shared" si="4365"/>
        <v>40</v>
      </c>
      <c r="AG769" s="4">
        <f t="shared" si="4365"/>
        <v>40</v>
      </c>
      <c r="AH769" s="4">
        <f t="shared" si="4365"/>
        <v>40</v>
      </c>
      <c r="AI769" s="4">
        <f t="shared" si="4365"/>
        <v>40</v>
      </c>
      <c r="AJ769" s="4">
        <f t="shared" si="4365"/>
        <v>40</v>
      </c>
      <c r="AK769" s="4">
        <f t="shared" si="4365"/>
        <v>40</v>
      </c>
      <c r="AL769" s="4">
        <f t="shared" si="4365"/>
        <v>40</v>
      </c>
      <c r="AM769" s="4">
        <f t="shared" si="4365"/>
        <v>40</v>
      </c>
      <c r="AN769" s="4">
        <f t="shared" si="4365"/>
        <v>40</v>
      </c>
      <c r="AO769" s="4">
        <f t="shared" si="4365"/>
        <v>40</v>
      </c>
      <c r="AP769" s="4">
        <f t="shared" si="4365"/>
        <v>40</v>
      </c>
      <c r="AQ769" s="4">
        <f t="shared" si="4365"/>
        <v>40</v>
      </c>
      <c r="AR769" s="4">
        <f t="shared" si="4365"/>
        <v>40</v>
      </c>
      <c r="AS769" s="4">
        <f t="shared" si="4365"/>
        <v>40</v>
      </c>
      <c r="AT769" s="4">
        <f t="shared" si="4365"/>
        <v>40</v>
      </c>
      <c r="AU769" s="4">
        <f t="shared" si="4365"/>
        <v>40</v>
      </c>
      <c r="AV769" s="4">
        <f t="shared" si="4365"/>
        <v>40</v>
      </c>
      <c r="AW769" s="4">
        <f t="shared" si="4365"/>
        <v>40</v>
      </c>
      <c r="AX769" s="4">
        <f t="shared" si="4365"/>
        <v>40</v>
      </c>
      <c r="AY769" s="4">
        <f t="shared" si="4365"/>
        <v>40</v>
      </c>
      <c r="AZ769" s="4">
        <f t="shared" si="4365"/>
        <v>40</v>
      </c>
      <c r="BA769" s="4">
        <f t="shared" si="4365"/>
        <v>40</v>
      </c>
      <c r="BB769" s="4">
        <f t="shared" si="4365"/>
        <v>40</v>
      </c>
      <c r="BC769" s="4">
        <f t="shared" si="4365"/>
        <v>40</v>
      </c>
      <c r="BD769" s="4">
        <f t="shared" si="4365"/>
        <v>40</v>
      </c>
      <c r="BE769" s="4">
        <f t="shared" si="4365"/>
        <v>40</v>
      </c>
      <c r="BF769" s="4">
        <f t="shared" si="4365"/>
        <v>40</v>
      </c>
      <c r="BG769" s="4">
        <f t="shared" si="4365"/>
        <v>40</v>
      </c>
      <c r="BH769" s="4">
        <f t="shared" si="4365"/>
        <v>40</v>
      </c>
      <c r="BI769" s="4">
        <f t="shared" si="4365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366">D770+40</f>
        <v>200</v>
      </c>
      <c r="F770" s="4">
        <f t="shared" ref="F770" si="4367">E770</f>
        <v>200</v>
      </c>
      <c r="G770" s="4">
        <f t="shared" ref="G770" si="4368">F770+40</f>
        <v>240</v>
      </c>
      <c r="H770" s="4">
        <f t="shared" ref="H770" si="4369">G770</f>
        <v>240</v>
      </c>
      <c r="I770" s="4">
        <f t="shared" ref="I770" si="4370">H770+40</f>
        <v>280</v>
      </c>
      <c r="J770" s="4">
        <f t="shared" ref="J770" si="4371">I770</f>
        <v>280</v>
      </c>
      <c r="K770" s="4">
        <f t="shared" ref="K770" si="4372">J770+40</f>
        <v>320</v>
      </c>
      <c r="L770" s="4">
        <f t="shared" ref="L770" si="4373">K770</f>
        <v>320</v>
      </c>
      <c r="M770" s="4">
        <f t="shared" ref="M770" si="4374">L770+40</f>
        <v>360</v>
      </c>
      <c r="N770" s="4">
        <f t="shared" ref="N770" si="4375">M770</f>
        <v>360</v>
      </c>
      <c r="O770" s="4">
        <f t="shared" ref="O770" si="4376">N770+40</f>
        <v>400</v>
      </c>
      <c r="P770" s="4">
        <f t="shared" ref="P770" si="4377">O770</f>
        <v>400</v>
      </c>
      <c r="Q770" s="4">
        <f t="shared" ref="Q770" si="4378">P770+40</f>
        <v>440</v>
      </c>
      <c r="R770" s="4">
        <f t="shared" ref="R770" si="4379">Q770</f>
        <v>440</v>
      </c>
      <c r="S770" s="4">
        <f t="shared" ref="S770" si="4380">R770+40</f>
        <v>480</v>
      </c>
      <c r="T770" s="4">
        <f t="shared" ref="T770" si="4381">S770</f>
        <v>480</v>
      </c>
      <c r="U770" s="4">
        <f t="shared" ref="U770" si="4382">T770+40</f>
        <v>520</v>
      </c>
      <c r="V770" s="4">
        <f t="shared" ref="V770" si="4383">U770</f>
        <v>520</v>
      </c>
      <c r="W770" s="4">
        <f t="shared" ref="W770" si="4384">V770+40</f>
        <v>560</v>
      </c>
      <c r="X770" s="4">
        <f t="shared" ref="X770" si="4385">W770</f>
        <v>560</v>
      </c>
      <c r="Y770" s="4">
        <f t="shared" ref="Y770" si="4386">X770+40</f>
        <v>600</v>
      </c>
      <c r="Z770" s="4">
        <f t="shared" ref="Z770" si="4387">Y770</f>
        <v>600</v>
      </c>
      <c r="AA770" s="4">
        <f t="shared" ref="AA770" si="4388">Z770+40</f>
        <v>640</v>
      </c>
      <c r="AB770" s="4">
        <f t="shared" ref="AB770" si="4389">AA770</f>
        <v>640</v>
      </c>
      <c r="AC770" s="4">
        <f t="shared" ref="AC770" si="4390">AB770+40</f>
        <v>680</v>
      </c>
      <c r="AD770" s="4">
        <f t="shared" ref="AD770" si="4391">AC770</f>
        <v>680</v>
      </c>
      <c r="AE770" s="4">
        <f t="shared" ref="AE770" si="4392">AD770+40</f>
        <v>720</v>
      </c>
      <c r="AF770" s="4">
        <f t="shared" ref="AF770" si="4393">AE770</f>
        <v>720</v>
      </c>
      <c r="AG770" s="4">
        <f t="shared" ref="AG770" si="4394">AF770+40</f>
        <v>760</v>
      </c>
      <c r="AH770" s="4">
        <f t="shared" ref="AH770" si="4395">AG770</f>
        <v>760</v>
      </c>
      <c r="AI770" s="4">
        <f t="shared" ref="AI770" si="4396">AH770+40</f>
        <v>800</v>
      </c>
      <c r="AJ770" s="4">
        <f t="shared" ref="AJ770" si="4397">AI770</f>
        <v>800</v>
      </c>
      <c r="AK770" s="4">
        <f t="shared" ref="AK770" si="4398">AJ770+40</f>
        <v>840</v>
      </c>
      <c r="AL770" s="4">
        <f t="shared" ref="AL770" si="4399">AK770</f>
        <v>840</v>
      </c>
      <c r="AM770" s="4">
        <f t="shared" ref="AM770" si="4400">AL770+40</f>
        <v>880</v>
      </c>
      <c r="AN770" s="4">
        <f t="shared" ref="AN770" si="4401">AM770</f>
        <v>880</v>
      </c>
      <c r="AO770" s="4">
        <f t="shared" ref="AO770" si="4402">AN770+40</f>
        <v>920</v>
      </c>
      <c r="AP770" s="4">
        <f t="shared" ref="AP770" si="4403">AO770</f>
        <v>920</v>
      </c>
      <c r="AQ770" s="4">
        <f t="shared" ref="AQ770" si="4404">AP770+40</f>
        <v>960</v>
      </c>
      <c r="AR770" s="4">
        <f t="shared" ref="AR770" si="4405">AQ770</f>
        <v>960</v>
      </c>
      <c r="AS770" s="4">
        <f t="shared" ref="AS770" si="4406">AR770+40</f>
        <v>1000</v>
      </c>
      <c r="AT770" s="4">
        <f t="shared" ref="AT770" si="4407">AS770</f>
        <v>1000</v>
      </c>
      <c r="AU770" s="4">
        <f t="shared" ref="AU770" si="4408">AT770+40</f>
        <v>1040</v>
      </c>
      <c r="AV770" s="4">
        <f t="shared" ref="AV770" si="4409">AU770</f>
        <v>1040</v>
      </c>
      <c r="AW770" s="4">
        <f t="shared" ref="AW770" si="4410">AV770+40</f>
        <v>1080</v>
      </c>
      <c r="AX770" s="4">
        <f t="shared" ref="AX770" si="4411">AW770</f>
        <v>1080</v>
      </c>
      <c r="AY770" s="4">
        <f t="shared" ref="AY770" si="4412">AX770+40</f>
        <v>1120</v>
      </c>
      <c r="AZ770" s="4">
        <f t="shared" ref="AZ770" si="4413">AY770</f>
        <v>1120</v>
      </c>
      <c r="BA770" s="4">
        <f t="shared" ref="BA770" si="4414">AZ770+40</f>
        <v>1160</v>
      </c>
      <c r="BB770" s="4">
        <f t="shared" ref="BB770" si="4415">BA770</f>
        <v>1160</v>
      </c>
      <c r="BC770" s="4">
        <f t="shared" ref="BC770" si="4416">BB770+40</f>
        <v>1200</v>
      </c>
      <c r="BD770" s="4">
        <f t="shared" ref="BD770" si="4417">BC770</f>
        <v>1200</v>
      </c>
      <c r="BE770" s="4">
        <f t="shared" ref="BE770" si="4418">BD770+40</f>
        <v>1240</v>
      </c>
      <c r="BF770" s="4">
        <f t="shared" ref="BF770" si="4419">BE770</f>
        <v>1240</v>
      </c>
      <c r="BG770" s="4">
        <f t="shared" ref="BG770" si="4420">BF770+40</f>
        <v>1280</v>
      </c>
      <c r="BH770" s="4">
        <f t="shared" ref="BH770" si="4421">BG770</f>
        <v>1280</v>
      </c>
      <c r="BI770" s="4">
        <f t="shared" ref="BI770" si="4422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23">C771+10</f>
        <v>45</v>
      </c>
      <c r="E771" s="4">
        <f t="shared" si="4423"/>
        <v>55</v>
      </c>
      <c r="F771" s="4">
        <f t="shared" si="4423"/>
        <v>65</v>
      </c>
      <c r="G771" s="4">
        <f t="shared" si="4423"/>
        <v>75</v>
      </c>
      <c r="H771" s="4">
        <f t="shared" si="4423"/>
        <v>85</v>
      </c>
      <c r="I771" s="4">
        <f t="shared" si="4423"/>
        <v>95</v>
      </c>
      <c r="J771" s="15">
        <f t="shared" si="4423"/>
        <v>105</v>
      </c>
      <c r="K771" s="4">
        <f t="shared" si="4423"/>
        <v>115</v>
      </c>
      <c r="L771" s="4">
        <f t="shared" si="4423"/>
        <v>125</v>
      </c>
      <c r="M771" s="4">
        <f t="shared" si="4423"/>
        <v>135</v>
      </c>
      <c r="N771" s="4">
        <f t="shared" si="4423"/>
        <v>145</v>
      </c>
      <c r="O771" s="4">
        <f t="shared" si="4423"/>
        <v>155</v>
      </c>
      <c r="P771" s="4">
        <f t="shared" si="4423"/>
        <v>165</v>
      </c>
      <c r="Q771" s="4">
        <f t="shared" si="4423"/>
        <v>175</v>
      </c>
      <c r="R771" s="15">
        <f t="shared" si="4423"/>
        <v>185</v>
      </c>
      <c r="S771" s="4">
        <f t="shared" si="4423"/>
        <v>195</v>
      </c>
      <c r="T771" s="4">
        <f t="shared" si="4423"/>
        <v>205</v>
      </c>
      <c r="U771" s="4">
        <f t="shared" si="4423"/>
        <v>215</v>
      </c>
      <c r="V771" s="4">
        <f t="shared" si="4423"/>
        <v>225</v>
      </c>
      <c r="W771" s="4">
        <f t="shared" si="4423"/>
        <v>235</v>
      </c>
      <c r="X771" s="15">
        <f t="shared" si="4423"/>
        <v>245</v>
      </c>
      <c r="Y771" s="4">
        <f t="shared" si="4423"/>
        <v>255</v>
      </c>
      <c r="Z771" s="4">
        <f t="shared" si="4423"/>
        <v>265</v>
      </c>
      <c r="AA771" s="4">
        <f t="shared" si="4423"/>
        <v>275</v>
      </c>
      <c r="AB771" s="4">
        <f t="shared" si="4423"/>
        <v>285</v>
      </c>
      <c r="AC771" s="4">
        <f t="shared" si="4423"/>
        <v>295</v>
      </c>
      <c r="AD771" s="15">
        <f t="shared" si="4423"/>
        <v>305</v>
      </c>
      <c r="AE771" s="4">
        <f t="shared" si="4423"/>
        <v>315</v>
      </c>
      <c r="AF771" s="4">
        <f t="shared" si="4423"/>
        <v>325</v>
      </c>
      <c r="AG771" s="4">
        <f t="shared" si="4423"/>
        <v>335</v>
      </c>
      <c r="AH771" s="4">
        <f t="shared" si="4423"/>
        <v>345</v>
      </c>
      <c r="AI771" s="4">
        <f t="shared" si="4423"/>
        <v>355</v>
      </c>
      <c r="AJ771" s="4">
        <f t="shared" si="4423"/>
        <v>365</v>
      </c>
      <c r="AK771" s="4">
        <f t="shared" si="4423"/>
        <v>375</v>
      </c>
      <c r="AL771" s="4">
        <f t="shared" si="4423"/>
        <v>385</v>
      </c>
      <c r="AM771" s="4">
        <f t="shared" si="4423"/>
        <v>395</v>
      </c>
      <c r="AN771" s="4">
        <f t="shared" si="4423"/>
        <v>405</v>
      </c>
      <c r="AO771" s="4">
        <f t="shared" si="4423"/>
        <v>415</v>
      </c>
      <c r="AP771" s="4">
        <f t="shared" si="4423"/>
        <v>425</v>
      </c>
      <c r="AQ771" s="4">
        <f t="shared" si="4423"/>
        <v>435</v>
      </c>
      <c r="AR771" s="4">
        <f t="shared" si="4423"/>
        <v>445</v>
      </c>
      <c r="AS771" s="4">
        <f t="shared" si="4423"/>
        <v>455</v>
      </c>
      <c r="AT771" s="4">
        <f t="shared" si="4423"/>
        <v>465</v>
      </c>
      <c r="AU771" s="4">
        <f t="shared" si="4423"/>
        <v>475</v>
      </c>
      <c r="AV771" s="4">
        <f t="shared" si="4423"/>
        <v>485</v>
      </c>
      <c r="AW771" s="4">
        <f t="shared" si="4423"/>
        <v>495</v>
      </c>
      <c r="AX771" s="4">
        <f t="shared" si="4423"/>
        <v>505</v>
      </c>
      <c r="AY771" s="4">
        <f t="shared" si="4423"/>
        <v>515</v>
      </c>
      <c r="AZ771" s="4">
        <f t="shared" si="4423"/>
        <v>525</v>
      </c>
      <c r="BA771" s="4">
        <f t="shared" si="4423"/>
        <v>535</v>
      </c>
      <c r="BB771" s="4">
        <f t="shared" si="4423"/>
        <v>545</v>
      </c>
      <c r="BC771" s="4">
        <f t="shared" si="4423"/>
        <v>555</v>
      </c>
      <c r="BD771" s="4">
        <f t="shared" si="4423"/>
        <v>565</v>
      </c>
      <c r="BE771" s="4">
        <f t="shared" si="4423"/>
        <v>575</v>
      </c>
      <c r="BF771" s="4">
        <f t="shared" si="4423"/>
        <v>585</v>
      </c>
      <c r="BG771" s="4">
        <f t="shared" si="4423"/>
        <v>595</v>
      </c>
      <c r="BH771" s="4">
        <f t="shared" si="4423"/>
        <v>605</v>
      </c>
      <c r="BI771" s="4">
        <f t="shared" si="4423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24">C774+15</f>
        <v>95</v>
      </c>
      <c r="E774" s="4">
        <f t="shared" si="4424"/>
        <v>110</v>
      </c>
      <c r="F774" s="4">
        <f t="shared" si="4424"/>
        <v>125</v>
      </c>
      <c r="G774" s="4">
        <f t="shared" si="4424"/>
        <v>140</v>
      </c>
      <c r="H774" s="4">
        <f t="shared" si="4424"/>
        <v>155</v>
      </c>
      <c r="I774" s="4">
        <f t="shared" si="4424"/>
        <v>170</v>
      </c>
      <c r="J774" s="4">
        <f t="shared" si="4424"/>
        <v>185</v>
      </c>
      <c r="K774" s="4">
        <f t="shared" si="4424"/>
        <v>200</v>
      </c>
      <c r="L774" s="4">
        <f t="shared" si="4424"/>
        <v>215</v>
      </c>
      <c r="M774" s="4">
        <f t="shared" si="4424"/>
        <v>230</v>
      </c>
      <c r="N774" s="4">
        <f t="shared" si="4424"/>
        <v>245</v>
      </c>
      <c r="O774" s="4">
        <f t="shared" si="4424"/>
        <v>260</v>
      </c>
      <c r="P774" s="4">
        <f t="shared" si="4424"/>
        <v>275</v>
      </c>
      <c r="Q774" s="4">
        <f t="shared" si="4424"/>
        <v>290</v>
      </c>
      <c r="R774" s="4">
        <f t="shared" si="4424"/>
        <v>305</v>
      </c>
      <c r="S774" s="4">
        <f t="shared" si="4424"/>
        <v>320</v>
      </c>
      <c r="T774" s="4">
        <f t="shared" si="4424"/>
        <v>335</v>
      </c>
      <c r="U774" s="4">
        <f t="shared" si="4424"/>
        <v>350</v>
      </c>
      <c r="V774" s="4">
        <f t="shared" si="4424"/>
        <v>365</v>
      </c>
      <c r="W774" s="4">
        <f t="shared" si="4424"/>
        <v>380</v>
      </c>
      <c r="X774" s="4">
        <f t="shared" si="4424"/>
        <v>395</v>
      </c>
      <c r="Y774" s="4">
        <f t="shared" si="4424"/>
        <v>410</v>
      </c>
      <c r="Z774" s="4">
        <f t="shared" si="4424"/>
        <v>425</v>
      </c>
      <c r="AA774" s="4">
        <f t="shared" si="4424"/>
        <v>440</v>
      </c>
      <c r="AB774" s="4">
        <f t="shared" si="4424"/>
        <v>455</v>
      </c>
      <c r="AC774" s="4">
        <f t="shared" si="4424"/>
        <v>470</v>
      </c>
      <c r="AD774" s="4">
        <f t="shared" si="4424"/>
        <v>485</v>
      </c>
      <c r="AE774" s="4">
        <f t="shared" si="4424"/>
        <v>500</v>
      </c>
      <c r="AF774" s="4">
        <f t="shared" si="4424"/>
        <v>515</v>
      </c>
      <c r="AG774" s="4">
        <f t="shared" si="4424"/>
        <v>530</v>
      </c>
      <c r="AH774" s="4">
        <f t="shared" si="4424"/>
        <v>545</v>
      </c>
      <c r="AI774" s="4">
        <f t="shared" si="4424"/>
        <v>560</v>
      </c>
      <c r="AJ774" s="4">
        <f t="shared" si="4424"/>
        <v>575</v>
      </c>
      <c r="AK774" s="4">
        <f t="shared" si="4424"/>
        <v>590</v>
      </c>
      <c r="AL774" s="4">
        <f t="shared" si="4424"/>
        <v>605</v>
      </c>
      <c r="AM774" s="4">
        <f t="shared" si="4424"/>
        <v>620</v>
      </c>
      <c r="AN774" s="4">
        <f t="shared" si="4424"/>
        <v>635</v>
      </c>
      <c r="AO774" s="4">
        <f t="shared" si="4424"/>
        <v>650</v>
      </c>
      <c r="AP774" s="4">
        <f t="shared" si="4424"/>
        <v>665</v>
      </c>
      <c r="AQ774" s="4">
        <f t="shared" si="4424"/>
        <v>680</v>
      </c>
      <c r="AR774" s="4">
        <f t="shared" si="4424"/>
        <v>695</v>
      </c>
      <c r="AS774" s="4">
        <f t="shared" si="4424"/>
        <v>710</v>
      </c>
      <c r="AT774" s="4">
        <f t="shared" si="4424"/>
        <v>725</v>
      </c>
      <c r="AU774" s="4">
        <f t="shared" si="4424"/>
        <v>740</v>
      </c>
      <c r="AV774" s="4">
        <f t="shared" si="4424"/>
        <v>755</v>
      </c>
      <c r="AW774" s="4">
        <f t="shared" si="4424"/>
        <v>770</v>
      </c>
      <c r="AX774" s="4">
        <f t="shared" si="4424"/>
        <v>785</v>
      </c>
      <c r="AY774" s="4">
        <f t="shared" si="4424"/>
        <v>800</v>
      </c>
      <c r="AZ774" s="4">
        <f t="shared" si="4424"/>
        <v>815</v>
      </c>
      <c r="BA774" s="4">
        <f t="shared" si="4424"/>
        <v>830</v>
      </c>
      <c r="BB774" s="4">
        <f t="shared" si="4424"/>
        <v>845</v>
      </c>
      <c r="BC774" s="4">
        <f t="shared" si="4424"/>
        <v>860</v>
      </c>
      <c r="BD774" s="4">
        <f t="shared" si="4424"/>
        <v>875</v>
      </c>
      <c r="BE774" s="4">
        <f t="shared" si="4424"/>
        <v>890</v>
      </c>
      <c r="BF774" s="4">
        <f t="shared" si="4424"/>
        <v>905</v>
      </c>
      <c r="BG774" s="4">
        <f t="shared" si="4424"/>
        <v>920</v>
      </c>
      <c r="BH774" s="4">
        <f t="shared" si="4424"/>
        <v>935</v>
      </c>
      <c r="BI774" s="4">
        <f t="shared" si="4424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25">D775+16</f>
        <v>62</v>
      </c>
      <c r="F775" s="4">
        <f t="shared" si="4425"/>
        <v>78</v>
      </c>
      <c r="G775" s="4">
        <f>F775+15</f>
        <v>93</v>
      </c>
      <c r="H775" s="4">
        <f t="shared" si="4425"/>
        <v>109</v>
      </c>
      <c r="I775" s="4">
        <f t="shared" si="4425"/>
        <v>125</v>
      </c>
      <c r="J775" s="15">
        <f>I775+31</f>
        <v>156</v>
      </c>
      <c r="K775">
        <f t="shared" ref="K775:P775" si="4426">J775+31</f>
        <v>187</v>
      </c>
      <c r="L775" s="4">
        <f t="shared" si="4426"/>
        <v>218</v>
      </c>
      <c r="M775" s="4">
        <f>L775+32</f>
        <v>250</v>
      </c>
      <c r="N775" s="4">
        <f t="shared" si="4426"/>
        <v>281</v>
      </c>
      <c r="O775" s="4">
        <f t="shared" si="4426"/>
        <v>312</v>
      </c>
      <c r="P775" s="4">
        <f t="shared" si="4426"/>
        <v>343</v>
      </c>
      <c r="Q775" s="4">
        <f t="shared" ref="Q775" si="4427">P775+32</f>
        <v>375</v>
      </c>
      <c r="R775" s="15">
        <f>Q775+62</f>
        <v>437</v>
      </c>
      <c r="S775" s="4">
        <f>R775+63</f>
        <v>500</v>
      </c>
      <c r="T775" s="4">
        <f t="shared" ref="T775" si="4428">S775+62</f>
        <v>562</v>
      </c>
      <c r="U775">
        <f t="shared" ref="U775" si="4429">T775+63</f>
        <v>625</v>
      </c>
      <c r="V775" s="4">
        <f t="shared" ref="V775" si="4430">U775+62</f>
        <v>687</v>
      </c>
      <c r="W775" s="4">
        <f t="shared" ref="W775" si="4431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32">AA775+93</f>
        <v>1218</v>
      </c>
      <c r="AC775" s="4">
        <f>AB775+94</f>
        <v>1312</v>
      </c>
      <c r="AD775" s="15">
        <f>AC775+125</f>
        <v>1437</v>
      </c>
      <c r="AE775">
        <f t="shared" ref="AE775:BI775" si="4433">AD775+125</f>
        <v>1562</v>
      </c>
      <c r="AF775" s="4">
        <f t="shared" si="4433"/>
        <v>1687</v>
      </c>
      <c r="AG775" s="4">
        <f t="shared" si="4433"/>
        <v>1812</v>
      </c>
      <c r="AH775" s="4">
        <f t="shared" si="4433"/>
        <v>1937</v>
      </c>
      <c r="AI775" s="4">
        <f t="shared" si="4433"/>
        <v>2062</v>
      </c>
      <c r="AJ775" s="4">
        <f t="shared" si="4433"/>
        <v>2187</v>
      </c>
      <c r="AK775" s="4">
        <f t="shared" si="4433"/>
        <v>2312</v>
      </c>
      <c r="AL775" s="4">
        <f t="shared" si="4433"/>
        <v>2437</v>
      </c>
      <c r="AM775" s="4">
        <f t="shared" si="4433"/>
        <v>2562</v>
      </c>
      <c r="AN775" s="4">
        <f t="shared" si="4433"/>
        <v>2687</v>
      </c>
      <c r="AO775">
        <f t="shared" si="4433"/>
        <v>2812</v>
      </c>
      <c r="AP775" s="4">
        <f t="shared" si="4433"/>
        <v>2937</v>
      </c>
      <c r="AQ775" s="4">
        <f t="shared" si="4433"/>
        <v>3062</v>
      </c>
      <c r="AR775" s="4">
        <f t="shared" si="4433"/>
        <v>3187</v>
      </c>
      <c r="AS775" s="4">
        <f t="shared" si="4433"/>
        <v>3312</v>
      </c>
      <c r="AT775" s="4">
        <f t="shared" si="4433"/>
        <v>3437</v>
      </c>
      <c r="AU775" s="4">
        <f t="shared" si="4433"/>
        <v>3562</v>
      </c>
      <c r="AV775" s="4">
        <f t="shared" si="4433"/>
        <v>3687</v>
      </c>
      <c r="AW775" s="4">
        <f t="shared" si="4433"/>
        <v>3812</v>
      </c>
      <c r="AX775" s="4">
        <f t="shared" si="4433"/>
        <v>3937</v>
      </c>
      <c r="AY775">
        <f t="shared" si="4433"/>
        <v>4062</v>
      </c>
      <c r="AZ775" s="4">
        <f t="shared" si="4433"/>
        <v>4187</v>
      </c>
      <c r="BA775" s="4">
        <f t="shared" si="4433"/>
        <v>4312</v>
      </c>
      <c r="BB775" s="4">
        <f t="shared" si="4433"/>
        <v>4437</v>
      </c>
      <c r="BC775" s="4">
        <f t="shared" si="4433"/>
        <v>4562</v>
      </c>
      <c r="BD775" s="4">
        <f t="shared" si="4433"/>
        <v>4687</v>
      </c>
      <c r="BE775" s="4">
        <f t="shared" si="4433"/>
        <v>4812</v>
      </c>
      <c r="BF775" s="4">
        <f t="shared" si="4433"/>
        <v>4937</v>
      </c>
      <c r="BG775" s="4">
        <f t="shared" si="4433"/>
        <v>5062</v>
      </c>
      <c r="BH775" s="4">
        <f t="shared" si="4433"/>
        <v>5187</v>
      </c>
      <c r="BI775">
        <f t="shared" si="4433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34">C776+16</f>
        <v>78</v>
      </c>
      <c r="E776" s="4">
        <f>D776+15</f>
        <v>93</v>
      </c>
      <c r="F776" s="4">
        <f t="shared" si="4434"/>
        <v>109</v>
      </c>
      <c r="G776" s="4">
        <f t="shared" si="4434"/>
        <v>125</v>
      </c>
      <c r="H776" s="4">
        <f>G776+15</f>
        <v>140</v>
      </c>
      <c r="I776" s="4">
        <f t="shared" si="4434"/>
        <v>156</v>
      </c>
      <c r="J776" s="15">
        <f>I776+31</f>
        <v>187</v>
      </c>
      <c r="K776">
        <f t="shared" ref="K776:Q776" si="4435">J776+31</f>
        <v>218</v>
      </c>
      <c r="L776" s="4">
        <f>K776+32</f>
        <v>250</v>
      </c>
      <c r="M776" s="4">
        <f t="shared" si="4435"/>
        <v>281</v>
      </c>
      <c r="N776" s="4">
        <f t="shared" si="4435"/>
        <v>312</v>
      </c>
      <c r="O776" s="4">
        <f t="shared" si="4435"/>
        <v>343</v>
      </c>
      <c r="P776" s="4">
        <f t="shared" ref="P776" si="4436">O776+32</f>
        <v>375</v>
      </c>
      <c r="Q776" s="4">
        <f t="shared" si="4435"/>
        <v>406</v>
      </c>
      <c r="R776" s="15">
        <f>Q776+62</f>
        <v>468</v>
      </c>
      <c r="S776" s="4">
        <f>R776+63</f>
        <v>531</v>
      </c>
      <c r="T776" s="4">
        <f t="shared" ref="T776" si="4437">S776+62</f>
        <v>593</v>
      </c>
      <c r="U776">
        <f t="shared" ref="U776" si="4438">T776+63</f>
        <v>656</v>
      </c>
      <c r="V776" s="4">
        <f t="shared" ref="V776" si="4439">U776+62</f>
        <v>718</v>
      </c>
      <c r="W776" s="4">
        <f t="shared" ref="W776" si="4440">V776+63</f>
        <v>781</v>
      </c>
      <c r="X776" s="15">
        <f>W776+94</f>
        <v>875</v>
      </c>
      <c r="Y776" s="4">
        <f>X776+93</f>
        <v>968</v>
      </c>
      <c r="Z776" s="4">
        <f t="shared" ref="Z776:AB776" si="4441">Y776+94</f>
        <v>1062</v>
      </c>
      <c r="AA776" s="4">
        <f t="shared" si="4441"/>
        <v>1156</v>
      </c>
      <c r="AB776" s="4">
        <f t="shared" si="4441"/>
        <v>1250</v>
      </c>
      <c r="AC776" s="4">
        <f t="shared" ref="AC776" si="4442">AB776+93</f>
        <v>1343</v>
      </c>
      <c r="AD776" s="15">
        <f>AC776+125</f>
        <v>1468</v>
      </c>
      <c r="AE776">
        <f t="shared" ref="AE776:BI776" si="4443">AD776+125</f>
        <v>1593</v>
      </c>
      <c r="AF776" s="4">
        <f t="shared" si="4443"/>
        <v>1718</v>
      </c>
      <c r="AG776" s="4">
        <f t="shared" si="4443"/>
        <v>1843</v>
      </c>
      <c r="AH776" s="4">
        <f t="shared" si="4443"/>
        <v>1968</v>
      </c>
      <c r="AI776" s="4">
        <f t="shared" si="4443"/>
        <v>2093</v>
      </c>
      <c r="AJ776" s="4">
        <f t="shared" si="4443"/>
        <v>2218</v>
      </c>
      <c r="AK776" s="4">
        <f t="shared" si="4443"/>
        <v>2343</v>
      </c>
      <c r="AL776" s="4">
        <f t="shared" si="4443"/>
        <v>2468</v>
      </c>
      <c r="AM776" s="4">
        <f t="shared" si="4443"/>
        <v>2593</v>
      </c>
      <c r="AN776" s="4">
        <f t="shared" si="4443"/>
        <v>2718</v>
      </c>
      <c r="AO776">
        <f t="shared" si="4443"/>
        <v>2843</v>
      </c>
      <c r="AP776" s="4">
        <f t="shared" si="4443"/>
        <v>2968</v>
      </c>
      <c r="AQ776" s="4">
        <f t="shared" si="4443"/>
        <v>3093</v>
      </c>
      <c r="AR776" s="4">
        <f t="shared" si="4443"/>
        <v>3218</v>
      </c>
      <c r="AS776" s="4">
        <f t="shared" si="4443"/>
        <v>3343</v>
      </c>
      <c r="AT776" s="4">
        <f t="shared" si="4443"/>
        <v>3468</v>
      </c>
      <c r="AU776" s="4">
        <f t="shared" si="4443"/>
        <v>3593</v>
      </c>
      <c r="AV776" s="4">
        <f t="shared" si="4443"/>
        <v>3718</v>
      </c>
      <c r="AW776" s="4">
        <f t="shared" si="4443"/>
        <v>3843</v>
      </c>
      <c r="AX776" s="4">
        <f t="shared" si="4443"/>
        <v>3968</v>
      </c>
      <c r="AY776">
        <f t="shared" si="4443"/>
        <v>4093</v>
      </c>
      <c r="AZ776" s="4">
        <f t="shared" si="4443"/>
        <v>4218</v>
      </c>
      <c r="BA776" s="4">
        <f t="shared" si="4443"/>
        <v>4343</v>
      </c>
      <c r="BB776" s="4">
        <f t="shared" si="4443"/>
        <v>4468</v>
      </c>
      <c r="BC776" s="4">
        <f t="shared" si="4443"/>
        <v>4593</v>
      </c>
      <c r="BD776" s="4">
        <f t="shared" si="4443"/>
        <v>4718</v>
      </c>
      <c r="BE776" s="4">
        <f t="shared" si="4443"/>
        <v>4843</v>
      </c>
      <c r="BF776" s="4">
        <f t="shared" si="4443"/>
        <v>4968</v>
      </c>
      <c r="BG776" s="4">
        <f t="shared" si="4443"/>
        <v>5093</v>
      </c>
      <c r="BH776" s="4">
        <f t="shared" si="4443"/>
        <v>5218</v>
      </c>
      <c r="BI776">
        <f t="shared" si="4443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44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45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46">L780+3</f>
        <v>39</v>
      </c>
      <c r="N780" s="4">
        <f t="shared" ref="N780" si="4447">M780+4</f>
        <v>43</v>
      </c>
      <c r="O780" s="4">
        <f t="shared" ref="O780" si="4448">N780+3</f>
        <v>46</v>
      </c>
      <c r="P780" s="4">
        <f t="shared" ref="P780" si="4449">O780+4</f>
        <v>50</v>
      </c>
      <c r="Q780" s="4">
        <f t="shared" ref="Q780" si="4450">P780+3</f>
        <v>53</v>
      </c>
      <c r="R780" s="15">
        <f>Q780+6</f>
        <v>59</v>
      </c>
      <c r="S780" s="4">
        <f>R780+6</f>
        <v>65</v>
      </c>
      <c r="T780" s="4">
        <f t="shared" ref="T780:W780" si="4451">S780+6</f>
        <v>71</v>
      </c>
      <c r="U780" s="4">
        <f t="shared" si="4451"/>
        <v>77</v>
      </c>
      <c r="V780" s="4">
        <f t="shared" si="4451"/>
        <v>83</v>
      </c>
      <c r="W780" s="4">
        <f t="shared" si="4451"/>
        <v>89</v>
      </c>
      <c r="X780" s="15">
        <f>W780+8</f>
        <v>97</v>
      </c>
      <c r="Y780" s="15">
        <f t="shared" ref="Y780:AC780" si="4452">X780+8</f>
        <v>105</v>
      </c>
      <c r="Z780" s="15">
        <f t="shared" si="4452"/>
        <v>113</v>
      </c>
      <c r="AA780" s="15">
        <f t="shared" si="4452"/>
        <v>121</v>
      </c>
      <c r="AB780" s="15">
        <f>AA780+9</f>
        <v>130</v>
      </c>
      <c r="AC780" s="15">
        <f t="shared" si="4452"/>
        <v>138</v>
      </c>
      <c r="AD780" s="15">
        <f>AC780+10</f>
        <v>148</v>
      </c>
      <c r="AE780" s="15">
        <f>AD780+11</f>
        <v>159</v>
      </c>
      <c r="AF780" s="15">
        <f t="shared" ref="AF780" si="4453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54">AJ780+10</f>
        <v>222</v>
      </c>
      <c r="AL780" s="15">
        <f t="shared" ref="AL780" si="4455">AK780+11</f>
        <v>233</v>
      </c>
      <c r="AM780" s="15">
        <f t="shared" ref="AM780" si="4456">AL780+10</f>
        <v>243</v>
      </c>
      <c r="AN780" s="15">
        <f t="shared" ref="AN780" si="4457">AM780+11</f>
        <v>254</v>
      </c>
      <c r="AO780" s="15">
        <f t="shared" ref="AO780" si="4458">AN780+10</f>
        <v>264</v>
      </c>
      <c r="AP780" s="15">
        <f t="shared" ref="AP780" si="4459">AO780+11</f>
        <v>275</v>
      </c>
      <c r="AQ780" s="15">
        <f t="shared" ref="AQ780" si="4460">AP780+10</f>
        <v>285</v>
      </c>
      <c r="AR780" s="15">
        <f t="shared" ref="AR780" si="4461">AQ780+11</f>
        <v>296</v>
      </c>
      <c r="AS780" s="15">
        <f>AR780+11</f>
        <v>307</v>
      </c>
      <c r="AT780" s="15">
        <f>AS780+10</f>
        <v>317</v>
      </c>
      <c r="AU780" s="15">
        <f t="shared" ref="AU780" si="4462">AT780+11</f>
        <v>328</v>
      </c>
      <c r="AV780" s="15">
        <f t="shared" ref="AV780" si="4463">AU780+10</f>
        <v>338</v>
      </c>
      <c r="AW780" s="15">
        <f t="shared" ref="AW780" si="4464">AV780+11</f>
        <v>349</v>
      </c>
      <c r="AX780" s="15">
        <f t="shared" ref="AX780" si="4465">AW780+10</f>
        <v>359</v>
      </c>
      <c r="AY780" s="15">
        <f t="shared" ref="AY780" si="4466">AX780+11</f>
        <v>370</v>
      </c>
      <c r="AZ780" s="15">
        <f t="shared" ref="AZ780" si="4467">AY780+10</f>
        <v>380</v>
      </c>
      <c r="BA780" s="15">
        <f t="shared" ref="BA780" si="4468">AZ780+11</f>
        <v>391</v>
      </c>
      <c r="BB780" s="15">
        <f t="shared" ref="BB780" si="4469">BA780+10</f>
        <v>401</v>
      </c>
      <c r="BC780" s="15">
        <f t="shared" ref="BC780" si="4470">BB780+11</f>
        <v>412</v>
      </c>
      <c r="BD780" s="15">
        <f t="shared" ref="BD780" si="4471">BC780+10</f>
        <v>422</v>
      </c>
      <c r="BE780" s="15">
        <f t="shared" ref="BE780" si="4472">BD780+11</f>
        <v>433</v>
      </c>
      <c r="BF780" s="15">
        <f t="shared" ref="BF780" si="4473">BE780+10</f>
        <v>443</v>
      </c>
      <c r="BG780" s="15">
        <f t="shared" ref="BG780" si="4474">BF780+11</f>
        <v>454</v>
      </c>
      <c r="BH780" s="15">
        <f t="shared" ref="BH780" si="4475">BG780+10</f>
        <v>464</v>
      </c>
      <c r="BI780" s="15">
        <f t="shared" ref="BI780" si="4476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477">D781+3</f>
        <v>25</v>
      </c>
      <c r="F781" s="4">
        <f t="shared" ref="F781" si="4478">E781+4</f>
        <v>29</v>
      </c>
      <c r="G781" s="4">
        <f t="shared" ref="G781" si="4479">F781+3</f>
        <v>32</v>
      </c>
      <c r="H781" s="4">
        <f t="shared" ref="H781" si="4480">G781+4</f>
        <v>36</v>
      </c>
      <c r="I781" s="4">
        <f t="shared" ref="I781" si="4481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482">M781+5</f>
        <v>63</v>
      </c>
      <c r="O781" s="4">
        <f t="shared" ref="O781" si="4483">N781+4</f>
        <v>67</v>
      </c>
      <c r="P781" s="4">
        <f t="shared" ref="P781:Q781" si="4484">O781+5</f>
        <v>72</v>
      </c>
      <c r="Q781" s="4">
        <f t="shared" si="4484"/>
        <v>77</v>
      </c>
      <c r="R781" s="15">
        <f>Q781+7</f>
        <v>84</v>
      </c>
      <c r="S781" s="4">
        <f>R781+7</f>
        <v>91</v>
      </c>
      <c r="T781" s="4">
        <f t="shared" ref="T781:W781" si="4485">S781+7</f>
        <v>98</v>
      </c>
      <c r="U781" s="4">
        <f t="shared" si="4485"/>
        <v>105</v>
      </c>
      <c r="V781" s="4">
        <f t="shared" si="4485"/>
        <v>112</v>
      </c>
      <c r="W781" s="4">
        <f t="shared" si="4485"/>
        <v>119</v>
      </c>
      <c r="X781" s="15">
        <f>W781+9</f>
        <v>128</v>
      </c>
      <c r="Y781" s="15">
        <f>X781+10</f>
        <v>138</v>
      </c>
      <c r="Z781" s="15">
        <f t="shared" ref="Z781:AB781" si="4486">Y781+9</f>
        <v>147</v>
      </c>
      <c r="AA781" s="15">
        <f t="shared" ref="AA781" si="4487">Z781+10</f>
        <v>157</v>
      </c>
      <c r="AB781" s="15">
        <f t="shared" si="4486"/>
        <v>166</v>
      </c>
      <c r="AC781" s="15">
        <f>AB781+9</f>
        <v>175</v>
      </c>
      <c r="AD781" s="15">
        <f>AC781+12</f>
        <v>187</v>
      </c>
      <c r="AE781" s="15">
        <f t="shared" ref="AE781:BI781" si="4488">AD781+12</f>
        <v>199</v>
      </c>
      <c r="AF781" s="15">
        <f>AE781+11</f>
        <v>210</v>
      </c>
      <c r="AG781" s="15">
        <f t="shared" si="4488"/>
        <v>222</v>
      </c>
      <c r="AH781" s="15">
        <f t="shared" si="4488"/>
        <v>234</v>
      </c>
      <c r="AI781" s="15">
        <f t="shared" si="4488"/>
        <v>246</v>
      </c>
      <c r="AJ781" s="15">
        <f>AI781+11</f>
        <v>257</v>
      </c>
      <c r="AK781" s="15">
        <f t="shared" si="4488"/>
        <v>269</v>
      </c>
      <c r="AL781" s="15">
        <f t="shared" si="4488"/>
        <v>281</v>
      </c>
      <c r="AM781" s="15">
        <f t="shared" si="4488"/>
        <v>293</v>
      </c>
      <c r="AN781" s="15">
        <f t="shared" ref="AN781" si="4489">AM781+11</f>
        <v>304</v>
      </c>
      <c r="AO781" s="15">
        <f t="shared" si="4488"/>
        <v>316</v>
      </c>
      <c r="AP781" s="15">
        <f t="shared" si="4488"/>
        <v>328</v>
      </c>
      <c r="AQ781" s="15">
        <f t="shared" si="4488"/>
        <v>340</v>
      </c>
      <c r="AR781" s="15">
        <f t="shared" ref="AR781" si="4490">AQ781+11</f>
        <v>351</v>
      </c>
      <c r="AS781" s="15">
        <f t="shared" si="4488"/>
        <v>363</v>
      </c>
      <c r="AT781" s="15">
        <f t="shared" si="4488"/>
        <v>375</v>
      </c>
      <c r="AU781" s="15">
        <f t="shared" si="4488"/>
        <v>387</v>
      </c>
      <c r="AV781" s="15">
        <f t="shared" ref="AV781" si="4491">AU781+11</f>
        <v>398</v>
      </c>
      <c r="AW781" s="15">
        <f t="shared" si="4488"/>
        <v>410</v>
      </c>
      <c r="AX781" s="15">
        <f t="shared" si="4488"/>
        <v>422</v>
      </c>
      <c r="AY781" s="15">
        <f t="shared" si="4488"/>
        <v>434</v>
      </c>
      <c r="AZ781" s="15">
        <f t="shared" ref="AZ781" si="4492">AY781+11</f>
        <v>445</v>
      </c>
      <c r="BA781" s="15">
        <f t="shared" si="4488"/>
        <v>457</v>
      </c>
      <c r="BB781" s="15">
        <f t="shared" si="4488"/>
        <v>469</v>
      </c>
      <c r="BC781" s="15">
        <f t="shared" si="4488"/>
        <v>481</v>
      </c>
      <c r="BD781" s="15">
        <f t="shared" ref="BD781" si="4493">BC781+11</f>
        <v>492</v>
      </c>
      <c r="BE781" s="15">
        <f t="shared" si="4488"/>
        <v>504</v>
      </c>
      <c r="BF781" s="15">
        <f t="shared" si="4488"/>
        <v>516</v>
      </c>
      <c r="BG781" s="15">
        <f t="shared" si="4488"/>
        <v>528</v>
      </c>
      <c r="BH781" s="15">
        <f t="shared" ref="BH781" si="4494">BG781+11</f>
        <v>539</v>
      </c>
      <c r="BI781" s="15">
        <f t="shared" si="4488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495">C782+10</f>
        <v>80</v>
      </c>
      <c r="E782" s="4">
        <f t="shared" si="4495"/>
        <v>90</v>
      </c>
      <c r="F782" s="4">
        <f t="shared" si="4495"/>
        <v>100</v>
      </c>
      <c r="G782" s="4">
        <f t="shared" si="4495"/>
        <v>110</v>
      </c>
      <c r="H782" s="4">
        <f t="shared" si="4495"/>
        <v>120</v>
      </c>
      <c r="I782" s="4">
        <f t="shared" si="4495"/>
        <v>130</v>
      </c>
      <c r="J782" s="15">
        <f t="shared" si="4495"/>
        <v>140</v>
      </c>
      <c r="K782" s="4">
        <f t="shared" si="4495"/>
        <v>150</v>
      </c>
      <c r="L782" s="4">
        <f t="shared" si="4495"/>
        <v>160</v>
      </c>
      <c r="M782" s="4">
        <f t="shared" si="4495"/>
        <v>170</v>
      </c>
      <c r="N782" s="4">
        <f t="shared" si="4495"/>
        <v>180</v>
      </c>
      <c r="O782" s="4">
        <f t="shared" si="4495"/>
        <v>190</v>
      </c>
      <c r="P782" s="4">
        <f t="shared" si="4495"/>
        <v>200</v>
      </c>
      <c r="Q782" s="4">
        <f t="shared" si="4495"/>
        <v>210</v>
      </c>
      <c r="R782" s="15">
        <f t="shared" si="4495"/>
        <v>220</v>
      </c>
      <c r="S782" s="4">
        <f t="shared" si="4495"/>
        <v>230</v>
      </c>
      <c r="T782" s="4">
        <f t="shared" si="4495"/>
        <v>240</v>
      </c>
      <c r="U782" s="4">
        <f t="shared" si="4495"/>
        <v>250</v>
      </c>
      <c r="V782" s="4">
        <f t="shared" si="4495"/>
        <v>260</v>
      </c>
      <c r="W782" s="4">
        <f t="shared" si="4495"/>
        <v>270</v>
      </c>
      <c r="X782" s="15">
        <f t="shared" si="4495"/>
        <v>280</v>
      </c>
      <c r="Y782" s="4">
        <f t="shared" si="4495"/>
        <v>290</v>
      </c>
      <c r="Z782" s="4">
        <f t="shared" si="4495"/>
        <v>300</v>
      </c>
      <c r="AA782" s="4">
        <f t="shared" si="4495"/>
        <v>310</v>
      </c>
      <c r="AB782" s="4">
        <f t="shared" si="4495"/>
        <v>320</v>
      </c>
      <c r="AC782" s="4">
        <f t="shared" si="4495"/>
        <v>330</v>
      </c>
      <c r="AD782" s="15">
        <f t="shared" si="4495"/>
        <v>340</v>
      </c>
      <c r="AE782" s="4">
        <f t="shared" si="4495"/>
        <v>350</v>
      </c>
      <c r="AF782" s="4">
        <f t="shared" si="4495"/>
        <v>360</v>
      </c>
      <c r="AG782" s="4">
        <f t="shared" si="4495"/>
        <v>370</v>
      </c>
      <c r="AH782" s="4">
        <f t="shared" si="4495"/>
        <v>380</v>
      </c>
      <c r="AI782" s="4">
        <f t="shared" si="4495"/>
        <v>390</v>
      </c>
      <c r="AJ782" s="4">
        <f t="shared" si="4495"/>
        <v>400</v>
      </c>
      <c r="AK782" s="4">
        <f t="shared" si="4495"/>
        <v>410</v>
      </c>
      <c r="AL782" s="4">
        <f t="shared" si="4495"/>
        <v>420</v>
      </c>
      <c r="AM782" s="4">
        <f t="shared" si="4495"/>
        <v>430</v>
      </c>
      <c r="AN782" s="4">
        <f t="shared" si="4495"/>
        <v>440</v>
      </c>
      <c r="AO782" s="4">
        <f t="shared" si="4495"/>
        <v>450</v>
      </c>
      <c r="AP782" s="4">
        <f t="shared" si="4495"/>
        <v>460</v>
      </c>
      <c r="AQ782" s="4">
        <f t="shared" si="4495"/>
        <v>470</v>
      </c>
      <c r="AR782" s="4">
        <f t="shared" si="4495"/>
        <v>480</v>
      </c>
      <c r="AS782" s="4">
        <f t="shared" si="4495"/>
        <v>490</v>
      </c>
      <c r="AT782" s="4">
        <f t="shared" si="4495"/>
        <v>500</v>
      </c>
      <c r="AU782" s="4">
        <f t="shared" si="4495"/>
        <v>510</v>
      </c>
      <c r="AV782" s="4">
        <f t="shared" si="4495"/>
        <v>520</v>
      </c>
      <c r="AW782" s="4">
        <f t="shared" si="4495"/>
        <v>530</v>
      </c>
      <c r="AX782" s="4">
        <f t="shared" si="4495"/>
        <v>540</v>
      </c>
      <c r="AY782" s="4">
        <f t="shared" si="4495"/>
        <v>550</v>
      </c>
      <c r="AZ782" s="4">
        <f t="shared" si="4495"/>
        <v>560</v>
      </c>
      <c r="BA782" s="4">
        <f t="shared" si="4495"/>
        <v>570</v>
      </c>
      <c r="BB782" s="4">
        <f t="shared" si="4495"/>
        <v>580</v>
      </c>
      <c r="BC782" s="4">
        <f t="shared" si="4495"/>
        <v>590</v>
      </c>
      <c r="BD782" s="4">
        <f t="shared" si="4495"/>
        <v>600</v>
      </c>
      <c r="BE782" s="4">
        <f t="shared" si="4495"/>
        <v>610</v>
      </c>
      <c r="BF782" s="4">
        <f t="shared" si="4495"/>
        <v>620</v>
      </c>
      <c r="BG782" s="4">
        <f t="shared" si="4495"/>
        <v>630</v>
      </c>
      <c r="BH782" s="4">
        <f t="shared" si="4495"/>
        <v>640</v>
      </c>
      <c r="BI782" s="4">
        <f t="shared" si="4495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496">F783+0.1</f>
        <v>2.6000000000000005</v>
      </c>
      <c r="H783" s="4">
        <f t="shared" si="4496"/>
        <v>2.7000000000000006</v>
      </c>
      <c r="I783" s="4">
        <f t="shared" ref="I783" si="4497">H783+0.2</f>
        <v>2.9000000000000008</v>
      </c>
      <c r="J783" s="4">
        <f t="shared" ref="J783:L783" si="4498">I783+0.1</f>
        <v>3.0000000000000009</v>
      </c>
      <c r="K783" s="4">
        <f t="shared" si="4498"/>
        <v>3.100000000000001</v>
      </c>
      <c r="L783" s="4">
        <f t="shared" si="4498"/>
        <v>3.2000000000000011</v>
      </c>
      <c r="M783" s="4">
        <f t="shared" ref="M783" si="4499">L783+0.2</f>
        <v>3.4000000000000012</v>
      </c>
      <c r="N783" s="4">
        <f t="shared" ref="N783:P783" si="4500">M783+0.1</f>
        <v>3.5000000000000013</v>
      </c>
      <c r="O783" s="4">
        <f t="shared" si="4500"/>
        <v>3.6000000000000014</v>
      </c>
      <c r="P783" s="4">
        <f t="shared" si="4500"/>
        <v>3.7000000000000015</v>
      </c>
      <c r="Q783" s="4">
        <f t="shared" ref="Q783" si="4501">P783+0.2</f>
        <v>3.9000000000000017</v>
      </c>
      <c r="R783" s="4">
        <f t="shared" ref="R783:T783" si="4502">Q783+0.1</f>
        <v>4.0000000000000018</v>
      </c>
      <c r="S783" s="4">
        <f t="shared" si="4502"/>
        <v>4.1000000000000014</v>
      </c>
      <c r="T783" s="4">
        <f t="shared" si="4502"/>
        <v>4.2000000000000011</v>
      </c>
      <c r="U783" s="4">
        <f t="shared" ref="U783" si="4503">T783+0.2</f>
        <v>4.4000000000000012</v>
      </c>
      <c r="V783" s="4">
        <f t="shared" ref="V783:X783" si="4504">U783+0.1</f>
        <v>4.5000000000000009</v>
      </c>
      <c r="W783" s="4">
        <f t="shared" si="4504"/>
        <v>4.6000000000000005</v>
      </c>
      <c r="X783" s="4">
        <f t="shared" si="4504"/>
        <v>4.7</v>
      </c>
      <c r="Y783" s="4">
        <f t="shared" ref="Y783" si="4505">X783+0.2</f>
        <v>4.9000000000000004</v>
      </c>
      <c r="Z783" s="4">
        <f t="shared" ref="Z783:AB783" si="4506">Y783+0.1</f>
        <v>5</v>
      </c>
      <c r="AA783" s="4">
        <f t="shared" si="4506"/>
        <v>5.0999999999999996</v>
      </c>
      <c r="AB783" s="4">
        <f t="shared" si="4506"/>
        <v>5.1999999999999993</v>
      </c>
      <c r="AC783" s="4">
        <f t="shared" ref="AC783" si="4507">AB783+0.2</f>
        <v>5.3999999999999995</v>
      </c>
      <c r="AD783" s="4">
        <f t="shared" ref="AD783:AF783" si="4508">AC783+0.1</f>
        <v>5.4999999999999991</v>
      </c>
      <c r="AE783" s="4">
        <f t="shared" si="4508"/>
        <v>5.5999999999999988</v>
      </c>
      <c r="AF783" s="4">
        <f t="shared" si="4508"/>
        <v>5.6999999999999984</v>
      </c>
      <c r="AG783" s="4">
        <f t="shared" ref="AG783" si="4509">AF783+0.2</f>
        <v>5.8999999999999986</v>
      </c>
      <c r="AH783" s="4">
        <f t="shared" ref="AH783:AJ783" si="4510">AG783+0.1</f>
        <v>5.9999999999999982</v>
      </c>
      <c r="AI783" s="4">
        <f t="shared" si="4510"/>
        <v>6.0999999999999979</v>
      </c>
      <c r="AJ783" s="4">
        <f t="shared" si="4510"/>
        <v>6.1999999999999975</v>
      </c>
      <c r="AK783" s="4">
        <f t="shared" ref="AK783" si="4511">AJ783+0.2</f>
        <v>6.3999999999999977</v>
      </c>
      <c r="AL783" s="4">
        <f t="shared" ref="AL783:AN783" si="4512">AK783+0.1</f>
        <v>6.4999999999999973</v>
      </c>
      <c r="AM783" s="4">
        <f t="shared" si="4512"/>
        <v>6.599999999999997</v>
      </c>
      <c r="AN783" s="4">
        <f t="shared" si="4512"/>
        <v>6.6999999999999966</v>
      </c>
      <c r="AO783" s="4">
        <f t="shared" ref="AO783" si="4513">AN783+0.2</f>
        <v>6.8999999999999968</v>
      </c>
      <c r="AP783" s="4">
        <f t="shared" ref="AP783:AR783" si="4514">AO783+0.1</f>
        <v>6.9999999999999964</v>
      </c>
      <c r="AQ783" s="4">
        <f t="shared" si="4514"/>
        <v>7.0999999999999961</v>
      </c>
      <c r="AR783" s="4">
        <f t="shared" si="4514"/>
        <v>7.1999999999999957</v>
      </c>
      <c r="AS783" s="4">
        <f t="shared" ref="AS783" si="4515">AR783+0.2</f>
        <v>7.3999999999999959</v>
      </c>
      <c r="AT783" s="4">
        <f t="shared" ref="AT783:AV783" si="4516">AS783+0.1</f>
        <v>7.4999999999999956</v>
      </c>
      <c r="AU783" s="4">
        <f t="shared" si="4516"/>
        <v>7.5999999999999952</v>
      </c>
      <c r="AV783" s="4">
        <f t="shared" si="4516"/>
        <v>7.6999999999999948</v>
      </c>
      <c r="AW783" s="4">
        <f t="shared" ref="AW783" si="4517">AV783+0.2</f>
        <v>7.899999999999995</v>
      </c>
      <c r="AX783" s="4">
        <f t="shared" ref="AX783:AZ783" si="4518">AW783+0.1</f>
        <v>7.9999999999999947</v>
      </c>
      <c r="AY783" s="4">
        <f t="shared" si="4518"/>
        <v>8.0999999999999943</v>
      </c>
      <c r="AZ783" s="4">
        <f t="shared" si="4518"/>
        <v>8.199999999999994</v>
      </c>
      <c r="BA783" s="4">
        <f t="shared" ref="BA783" si="4519">AZ783+0.2</f>
        <v>8.3999999999999932</v>
      </c>
      <c r="BB783" s="4">
        <f t="shared" ref="BB783:BD783" si="4520">BA783+0.1</f>
        <v>8.4999999999999929</v>
      </c>
      <c r="BC783" s="4">
        <f t="shared" si="4520"/>
        <v>8.5999999999999925</v>
      </c>
      <c r="BD783" s="4">
        <f t="shared" si="4520"/>
        <v>8.6999999999999922</v>
      </c>
      <c r="BE783" s="4">
        <f t="shared" ref="BE783" si="4521">BD783+0.2</f>
        <v>8.8999999999999915</v>
      </c>
      <c r="BF783" s="4">
        <f t="shared" ref="BF783:BH783" si="4522">BE783+0.1</f>
        <v>8.9999999999999911</v>
      </c>
      <c r="BG783" s="4">
        <f t="shared" si="4522"/>
        <v>9.0999999999999908</v>
      </c>
      <c r="BH783" s="4">
        <f t="shared" si="4522"/>
        <v>9.1999999999999904</v>
      </c>
      <c r="BI783" s="4">
        <f t="shared" ref="BI783" si="4523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24">C787+1</f>
        <v>22</v>
      </c>
      <c r="E787" s="4">
        <f t="shared" si="4524"/>
        <v>23</v>
      </c>
      <c r="F787" s="4">
        <f t="shared" si="4524"/>
        <v>24</v>
      </c>
      <c r="G787" s="4">
        <f t="shared" si="4524"/>
        <v>25</v>
      </c>
      <c r="H787" s="4">
        <f t="shared" si="4524"/>
        <v>26</v>
      </c>
      <c r="I787" s="4">
        <f t="shared" si="4524"/>
        <v>27</v>
      </c>
      <c r="J787" s="4">
        <f t="shared" si="4524"/>
        <v>28</v>
      </c>
      <c r="K787" s="4">
        <f t="shared" si="4524"/>
        <v>29</v>
      </c>
      <c r="L787" s="4">
        <f t="shared" si="4524"/>
        <v>30</v>
      </c>
      <c r="M787" s="4">
        <f t="shared" si="4524"/>
        <v>31</v>
      </c>
      <c r="N787" s="4">
        <f t="shared" si="4524"/>
        <v>32</v>
      </c>
      <c r="O787" s="4">
        <f t="shared" si="4524"/>
        <v>33</v>
      </c>
      <c r="P787" s="4">
        <f t="shared" si="4524"/>
        <v>34</v>
      </c>
      <c r="Q787" s="4">
        <f t="shared" si="4524"/>
        <v>35</v>
      </c>
      <c r="R787" s="4">
        <f t="shared" si="4524"/>
        <v>36</v>
      </c>
      <c r="S787" s="4">
        <f t="shared" si="4524"/>
        <v>37</v>
      </c>
      <c r="T787" s="4">
        <f t="shared" si="4524"/>
        <v>38</v>
      </c>
      <c r="U787" s="4">
        <f t="shared" si="4524"/>
        <v>39</v>
      </c>
      <c r="V787" s="4">
        <f t="shared" si="4524"/>
        <v>40</v>
      </c>
      <c r="W787" s="4">
        <f t="shared" si="4524"/>
        <v>41</v>
      </c>
      <c r="X787" s="4">
        <f t="shared" si="4524"/>
        <v>42</v>
      </c>
      <c r="Y787" s="4">
        <f t="shared" si="4524"/>
        <v>43</v>
      </c>
      <c r="Z787" s="4">
        <f t="shared" si="4524"/>
        <v>44</v>
      </c>
      <c r="AA787" s="4">
        <f t="shared" si="4524"/>
        <v>45</v>
      </c>
      <c r="AB787" s="4">
        <f t="shared" si="4524"/>
        <v>46</v>
      </c>
      <c r="AC787" s="4">
        <f t="shared" si="4524"/>
        <v>47</v>
      </c>
      <c r="AD787" s="4">
        <f t="shared" si="4524"/>
        <v>48</v>
      </c>
      <c r="AE787" s="4">
        <f t="shared" si="4524"/>
        <v>49</v>
      </c>
      <c r="AF787" s="4">
        <f t="shared" si="4524"/>
        <v>50</v>
      </c>
      <c r="AG787" s="4">
        <f t="shared" si="4524"/>
        <v>51</v>
      </c>
      <c r="AH787" s="4">
        <f t="shared" si="4524"/>
        <v>52</v>
      </c>
      <c r="AI787" s="4">
        <f t="shared" si="4524"/>
        <v>53</v>
      </c>
      <c r="AJ787" s="4">
        <f t="shared" si="4524"/>
        <v>54</v>
      </c>
      <c r="AK787" s="4">
        <f t="shared" si="4524"/>
        <v>55</v>
      </c>
      <c r="AL787" s="4">
        <f t="shared" si="4524"/>
        <v>56</v>
      </c>
      <c r="AM787" s="4">
        <f t="shared" si="4524"/>
        <v>57</v>
      </c>
      <c r="AN787" s="4">
        <f t="shared" si="4524"/>
        <v>58</v>
      </c>
      <c r="AO787" s="4">
        <f t="shared" si="4524"/>
        <v>59</v>
      </c>
      <c r="AP787" s="4">
        <f t="shared" si="4524"/>
        <v>60</v>
      </c>
      <c r="AQ787" s="4">
        <f t="shared" si="4524"/>
        <v>61</v>
      </c>
      <c r="AR787" s="4">
        <f t="shared" si="4524"/>
        <v>62</v>
      </c>
      <c r="AS787" s="4">
        <f t="shared" si="4524"/>
        <v>63</v>
      </c>
      <c r="AT787" s="4">
        <f t="shared" si="4524"/>
        <v>64</v>
      </c>
      <c r="AU787" s="4">
        <f t="shared" si="4524"/>
        <v>65</v>
      </c>
      <c r="AV787" s="4">
        <f t="shared" si="4524"/>
        <v>66</v>
      </c>
      <c r="AW787" s="4">
        <f t="shared" si="4524"/>
        <v>67</v>
      </c>
      <c r="AX787" s="4">
        <f t="shared" si="4524"/>
        <v>68</v>
      </c>
      <c r="AY787" s="4">
        <f t="shared" si="4524"/>
        <v>69</v>
      </c>
      <c r="AZ787" s="4">
        <f t="shared" si="4524"/>
        <v>70</v>
      </c>
      <c r="BA787" s="4">
        <f t="shared" si="4524"/>
        <v>71</v>
      </c>
      <c r="BB787" s="4">
        <f t="shared" si="4524"/>
        <v>72</v>
      </c>
      <c r="BC787" s="4">
        <f t="shared" si="4524"/>
        <v>73</v>
      </c>
      <c r="BD787" s="4">
        <f t="shared" si="4524"/>
        <v>74</v>
      </c>
      <c r="BE787" s="4">
        <f t="shared" si="4524"/>
        <v>75</v>
      </c>
      <c r="BF787" s="4">
        <f t="shared" si="4524"/>
        <v>76</v>
      </c>
      <c r="BG787" s="4">
        <f t="shared" si="4524"/>
        <v>77</v>
      </c>
      <c r="BH787" s="4">
        <f t="shared" si="4524"/>
        <v>78</v>
      </c>
      <c r="BI787" s="4">
        <f t="shared" si="4524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25">C788+1</f>
        <v>22</v>
      </c>
      <c r="E788" s="4">
        <f t="shared" si="4525"/>
        <v>23</v>
      </c>
      <c r="F788" s="4">
        <f t="shared" si="4525"/>
        <v>24</v>
      </c>
      <c r="G788" s="4">
        <f t="shared" si="4525"/>
        <v>25</v>
      </c>
      <c r="H788" s="4">
        <f t="shared" si="4525"/>
        <v>26</v>
      </c>
      <c r="I788" s="4">
        <f t="shared" si="4525"/>
        <v>27</v>
      </c>
      <c r="J788" s="15">
        <f t="shared" si="4525"/>
        <v>28</v>
      </c>
      <c r="K788" s="4">
        <f t="shared" si="4525"/>
        <v>29</v>
      </c>
      <c r="L788" s="4">
        <f t="shared" si="4525"/>
        <v>30</v>
      </c>
      <c r="M788" s="4">
        <f t="shared" si="4525"/>
        <v>31</v>
      </c>
      <c r="N788" s="4">
        <f t="shared" si="4525"/>
        <v>32</v>
      </c>
      <c r="O788" s="4">
        <f t="shared" si="4525"/>
        <v>33</v>
      </c>
      <c r="P788" s="4">
        <f t="shared" si="4525"/>
        <v>34</v>
      </c>
      <c r="Q788" s="4">
        <f t="shared" si="4525"/>
        <v>35</v>
      </c>
      <c r="R788" s="15">
        <f t="shared" si="4525"/>
        <v>36</v>
      </c>
      <c r="S788" s="4">
        <f t="shared" si="4525"/>
        <v>37</v>
      </c>
      <c r="T788" s="4">
        <f t="shared" si="4525"/>
        <v>38</v>
      </c>
      <c r="U788" s="4">
        <f t="shared" si="4525"/>
        <v>39</v>
      </c>
      <c r="V788" s="4">
        <f t="shared" si="4525"/>
        <v>40</v>
      </c>
      <c r="W788" s="4">
        <f t="shared" si="4525"/>
        <v>41</v>
      </c>
      <c r="X788" s="15">
        <f t="shared" si="4525"/>
        <v>42</v>
      </c>
      <c r="Y788" s="4">
        <f t="shared" si="4525"/>
        <v>43</v>
      </c>
      <c r="Z788" s="4">
        <f t="shared" si="4525"/>
        <v>44</v>
      </c>
      <c r="AA788" s="4">
        <f t="shared" si="4525"/>
        <v>45</v>
      </c>
      <c r="AB788" s="4">
        <f t="shared" si="4525"/>
        <v>46</v>
      </c>
      <c r="AC788" s="4">
        <f t="shared" si="4525"/>
        <v>47</v>
      </c>
      <c r="AD788" s="15">
        <f t="shared" si="4525"/>
        <v>48</v>
      </c>
      <c r="AE788" s="4">
        <f t="shared" si="4525"/>
        <v>49</v>
      </c>
      <c r="AF788" s="4">
        <f t="shared" si="4525"/>
        <v>50</v>
      </c>
      <c r="AG788" s="4">
        <f t="shared" si="4525"/>
        <v>51</v>
      </c>
      <c r="AH788" s="4">
        <f t="shared" si="4525"/>
        <v>52</v>
      </c>
      <c r="AI788" s="4">
        <f t="shared" si="4525"/>
        <v>53</v>
      </c>
      <c r="AJ788" s="4">
        <f t="shared" si="4525"/>
        <v>54</v>
      </c>
      <c r="AK788" s="4">
        <f t="shared" si="4525"/>
        <v>55</v>
      </c>
      <c r="AL788" s="4">
        <f t="shared" si="4525"/>
        <v>56</v>
      </c>
      <c r="AM788" s="4">
        <f t="shared" si="4525"/>
        <v>57</v>
      </c>
      <c r="AN788" s="4">
        <f t="shared" si="4525"/>
        <v>58</v>
      </c>
      <c r="AO788" s="4">
        <f t="shared" si="4525"/>
        <v>59</v>
      </c>
      <c r="AP788" s="4">
        <f t="shared" si="4525"/>
        <v>60</v>
      </c>
      <c r="AQ788" s="4">
        <f t="shared" si="4525"/>
        <v>61</v>
      </c>
      <c r="AR788" s="4">
        <f t="shared" si="4525"/>
        <v>62</v>
      </c>
      <c r="AS788" s="4">
        <f t="shared" si="4525"/>
        <v>63</v>
      </c>
      <c r="AT788" s="4">
        <f t="shared" si="4525"/>
        <v>64</v>
      </c>
      <c r="AU788" s="4">
        <f t="shared" si="4525"/>
        <v>65</v>
      </c>
      <c r="AV788" s="4">
        <f t="shared" si="4525"/>
        <v>66</v>
      </c>
      <c r="AW788" s="4">
        <f t="shared" si="4525"/>
        <v>67</v>
      </c>
      <c r="AX788" s="4">
        <f t="shared" si="4525"/>
        <v>68</v>
      </c>
      <c r="AY788" s="4">
        <f t="shared" si="4525"/>
        <v>69</v>
      </c>
      <c r="AZ788" s="4">
        <f t="shared" si="4525"/>
        <v>70</v>
      </c>
      <c r="BA788" s="4">
        <f t="shared" si="4525"/>
        <v>71</v>
      </c>
      <c r="BB788" s="4">
        <f t="shared" si="4525"/>
        <v>72</v>
      </c>
      <c r="BC788" s="4">
        <f t="shared" si="4525"/>
        <v>73</v>
      </c>
      <c r="BD788" s="4">
        <f t="shared" si="4525"/>
        <v>74</v>
      </c>
      <c r="BE788" s="4">
        <f t="shared" si="4525"/>
        <v>75</v>
      </c>
      <c r="BF788" s="4">
        <f t="shared" si="4525"/>
        <v>76</v>
      </c>
      <c r="BG788" s="4">
        <f t="shared" si="4525"/>
        <v>77</v>
      </c>
      <c r="BH788" s="4">
        <f t="shared" si="4525"/>
        <v>78</v>
      </c>
      <c r="BI788" s="4">
        <f t="shared" si="4525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26">T789</f>
        <v>54</v>
      </c>
      <c r="V789" s="14">
        <v>55</v>
      </c>
      <c r="W789" s="14">
        <v>56</v>
      </c>
      <c r="X789" s="14">
        <f t="shared" si="4526"/>
        <v>56</v>
      </c>
      <c r="Y789" s="14">
        <v>57</v>
      </c>
      <c r="Z789" s="14">
        <f t="shared" si="4526"/>
        <v>57</v>
      </c>
      <c r="AA789" s="14">
        <f t="shared" si="4526"/>
        <v>57</v>
      </c>
      <c r="AB789" s="14">
        <v>58</v>
      </c>
      <c r="AC789" s="14">
        <f t="shared" si="4526"/>
        <v>58</v>
      </c>
      <c r="AD789" s="14">
        <v>59</v>
      </c>
      <c r="AE789" s="14">
        <f t="shared" si="4526"/>
        <v>59</v>
      </c>
      <c r="AF789" s="14">
        <f t="shared" si="4526"/>
        <v>59</v>
      </c>
      <c r="AG789" s="14">
        <f t="shared" si="4526"/>
        <v>59</v>
      </c>
      <c r="AH789" s="14">
        <v>60</v>
      </c>
      <c r="AI789" s="14">
        <f t="shared" si="4526"/>
        <v>60</v>
      </c>
      <c r="AJ789" s="14">
        <f t="shared" si="4526"/>
        <v>60</v>
      </c>
      <c r="AK789" s="14">
        <v>61</v>
      </c>
      <c r="AL789" s="14">
        <f t="shared" si="4526"/>
        <v>61</v>
      </c>
      <c r="AM789" s="14">
        <f t="shared" si="4526"/>
        <v>61</v>
      </c>
      <c r="AN789" s="14">
        <f t="shared" si="4526"/>
        <v>61</v>
      </c>
      <c r="AO789" s="14">
        <f t="shared" si="4526"/>
        <v>61</v>
      </c>
      <c r="AP789" s="14">
        <f t="shared" si="4526"/>
        <v>61</v>
      </c>
      <c r="AQ789" s="14">
        <v>62</v>
      </c>
      <c r="AR789" s="14">
        <f t="shared" si="4526"/>
        <v>62</v>
      </c>
      <c r="AS789" s="14">
        <f t="shared" si="4526"/>
        <v>62</v>
      </c>
      <c r="AT789" s="14">
        <v>63</v>
      </c>
      <c r="AU789" s="14">
        <f t="shared" si="4526"/>
        <v>63</v>
      </c>
      <c r="AV789" s="14">
        <f t="shared" si="4526"/>
        <v>63</v>
      </c>
      <c r="AW789" s="14">
        <f t="shared" si="4526"/>
        <v>63</v>
      </c>
      <c r="AX789" s="14">
        <f t="shared" si="4526"/>
        <v>63</v>
      </c>
      <c r="AY789" s="14">
        <v>64</v>
      </c>
      <c r="AZ789" s="14">
        <f t="shared" si="4526"/>
        <v>64</v>
      </c>
      <c r="BA789" s="14">
        <f t="shared" si="4526"/>
        <v>64</v>
      </c>
      <c r="BB789" s="14">
        <v>65</v>
      </c>
      <c r="BC789" s="14">
        <f t="shared" si="4526"/>
        <v>65</v>
      </c>
      <c r="BD789" s="14">
        <f t="shared" si="4526"/>
        <v>65</v>
      </c>
      <c r="BE789" s="14">
        <f t="shared" si="4526"/>
        <v>65</v>
      </c>
      <c r="BF789" s="14">
        <f t="shared" si="4526"/>
        <v>65</v>
      </c>
      <c r="BG789" s="14">
        <f t="shared" si="4526"/>
        <v>65</v>
      </c>
      <c r="BH789" s="14">
        <f t="shared" si="4526"/>
        <v>65</v>
      </c>
      <c r="BI789" s="14">
        <f t="shared" si="4526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27">C790+1</f>
        <v>5</v>
      </c>
      <c r="E790" s="4">
        <f t="shared" si="4527"/>
        <v>6</v>
      </c>
      <c r="F790" s="4">
        <f t="shared" si="4527"/>
        <v>7</v>
      </c>
      <c r="G790" s="4">
        <f t="shared" si="4527"/>
        <v>8</v>
      </c>
      <c r="H790" s="4">
        <f t="shared" si="4527"/>
        <v>9</v>
      </c>
      <c r="I790" s="4">
        <f t="shared" si="4527"/>
        <v>10</v>
      </c>
      <c r="J790" s="15">
        <f t="shared" si="4527"/>
        <v>11</v>
      </c>
      <c r="K790">
        <f t="shared" si="4527"/>
        <v>12</v>
      </c>
      <c r="L790" s="4">
        <f t="shared" si="4527"/>
        <v>13</v>
      </c>
      <c r="M790" s="4">
        <f t="shared" si="4527"/>
        <v>14</v>
      </c>
      <c r="N790" s="4">
        <f t="shared" si="4527"/>
        <v>15</v>
      </c>
      <c r="O790" s="4">
        <f t="shared" si="4527"/>
        <v>16</v>
      </c>
      <c r="P790" s="4">
        <f t="shared" si="4527"/>
        <v>17</v>
      </c>
      <c r="Q790" s="4">
        <f t="shared" si="4527"/>
        <v>18</v>
      </c>
      <c r="R790" s="15">
        <f t="shared" si="4527"/>
        <v>19</v>
      </c>
      <c r="S790" s="4">
        <f t="shared" si="4527"/>
        <v>20</v>
      </c>
      <c r="T790" s="4">
        <f t="shared" si="4527"/>
        <v>21</v>
      </c>
      <c r="U790">
        <f t="shared" si="4527"/>
        <v>22</v>
      </c>
      <c r="V790" s="4">
        <f t="shared" si="4527"/>
        <v>23</v>
      </c>
      <c r="W790" s="4">
        <f t="shared" si="4527"/>
        <v>24</v>
      </c>
      <c r="X790" s="15">
        <f t="shared" si="4527"/>
        <v>25</v>
      </c>
      <c r="Y790" s="4">
        <f t="shared" si="4527"/>
        <v>26</v>
      </c>
      <c r="Z790" s="4">
        <f t="shared" si="4527"/>
        <v>27</v>
      </c>
      <c r="AA790" s="4">
        <f t="shared" si="4527"/>
        <v>28</v>
      </c>
      <c r="AB790" s="4">
        <f t="shared" si="4527"/>
        <v>29</v>
      </c>
      <c r="AC790" s="4">
        <f t="shared" si="4527"/>
        <v>30</v>
      </c>
      <c r="AD790" s="15">
        <f t="shared" si="4527"/>
        <v>31</v>
      </c>
      <c r="AE790">
        <f t="shared" si="4527"/>
        <v>32</v>
      </c>
      <c r="AF790" s="4">
        <f t="shared" si="4527"/>
        <v>33</v>
      </c>
      <c r="AG790" s="4">
        <f t="shared" si="4527"/>
        <v>34</v>
      </c>
      <c r="AH790" s="4">
        <f t="shared" si="4527"/>
        <v>35</v>
      </c>
      <c r="AI790" s="4">
        <f t="shared" si="4527"/>
        <v>36</v>
      </c>
      <c r="AJ790" s="4">
        <f t="shared" si="4527"/>
        <v>37</v>
      </c>
      <c r="AK790" s="4">
        <f t="shared" si="4527"/>
        <v>38</v>
      </c>
      <c r="AL790" s="4">
        <f t="shared" si="4527"/>
        <v>39</v>
      </c>
      <c r="AM790" s="4">
        <f t="shared" si="4527"/>
        <v>40</v>
      </c>
      <c r="AN790" s="4">
        <f t="shared" si="4527"/>
        <v>41</v>
      </c>
      <c r="AO790">
        <f t="shared" si="4527"/>
        <v>42</v>
      </c>
      <c r="AP790" s="4">
        <f t="shared" si="4527"/>
        <v>43</v>
      </c>
      <c r="AQ790" s="4">
        <f t="shared" si="4527"/>
        <v>44</v>
      </c>
      <c r="AR790" s="4">
        <f t="shared" si="4527"/>
        <v>45</v>
      </c>
      <c r="AS790" s="4">
        <f t="shared" si="4527"/>
        <v>46</v>
      </c>
      <c r="AT790" s="4">
        <f t="shared" si="4527"/>
        <v>47</v>
      </c>
      <c r="AU790" s="4">
        <f t="shared" si="4527"/>
        <v>48</v>
      </c>
      <c r="AV790" s="4">
        <f t="shared" si="4527"/>
        <v>49</v>
      </c>
      <c r="AW790" s="4">
        <f t="shared" si="4527"/>
        <v>50</v>
      </c>
      <c r="AX790" s="4">
        <f t="shared" si="4527"/>
        <v>51</v>
      </c>
      <c r="AY790">
        <f t="shared" si="4527"/>
        <v>52</v>
      </c>
      <c r="AZ790" s="4">
        <f t="shared" si="4527"/>
        <v>53</v>
      </c>
      <c r="BA790" s="4">
        <f t="shared" si="4527"/>
        <v>54</v>
      </c>
      <c r="BB790" s="4">
        <f t="shared" si="4527"/>
        <v>55</v>
      </c>
      <c r="BC790" s="4">
        <f t="shared" si="4527"/>
        <v>56</v>
      </c>
      <c r="BD790" s="4">
        <f t="shared" si="4527"/>
        <v>57</v>
      </c>
      <c r="BE790" s="4">
        <f t="shared" si="4527"/>
        <v>58</v>
      </c>
      <c r="BF790" s="4">
        <f t="shared" si="4527"/>
        <v>59</v>
      </c>
      <c r="BG790" s="4">
        <f t="shared" si="4527"/>
        <v>60</v>
      </c>
      <c r="BH790" s="4">
        <f t="shared" si="4527"/>
        <v>61</v>
      </c>
      <c r="BI790">
        <f t="shared" si="4527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28">C793</f>
        <v>4</v>
      </c>
      <c r="E793" s="4">
        <f t="shared" si="4528"/>
        <v>4</v>
      </c>
      <c r="F793" s="4">
        <f>E793+1</f>
        <v>5</v>
      </c>
      <c r="G793" s="4">
        <f t="shared" si="4528"/>
        <v>5</v>
      </c>
      <c r="H793" s="4">
        <f t="shared" si="4528"/>
        <v>5</v>
      </c>
      <c r="I793" s="4">
        <f t="shared" si="4528"/>
        <v>5</v>
      </c>
      <c r="J793" s="4">
        <f t="shared" si="4528"/>
        <v>5</v>
      </c>
      <c r="K793" s="4">
        <f t="shared" ref="K793" si="4529">J793+1</f>
        <v>6</v>
      </c>
      <c r="L793" s="4">
        <f t="shared" si="4528"/>
        <v>6</v>
      </c>
      <c r="M793" s="4">
        <f t="shared" si="4528"/>
        <v>6</v>
      </c>
      <c r="N793" s="4">
        <f t="shared" si="4528"/>
        <v>6</v>
      </c>
      <c r="O793" s="4">
        <f t="shared" si="4528"/>
        <v>6</v>
      </c>
      <c r="P793" s="4">
        <f t="shared" ref="P793" si="4530">O793+1</f>
        <v>7</v>
      </c>
      <c r="Q793" s="4">
        <f t="shared" si="4528"/>
        <v>7</v>
      </c>
      <c r="R793" s="4">
        <f t="shared" si="4528"/>
        <v>7</v>
      </c>
      <c r="S793" s="4">
        <f t="shared" si="4528"/>
        <v>7</v>
      </c>
      <c r="T793" s="4">
        <f t="shared" si="4528"/>
        <v>7</v>
      </c>
      <c r="U793" s="4">
        <f t="shared" ref="U793" si="4531">T793+1</f>
        <v>8</v>
      </c>
      <c r="V793" s="4">
        <f t="shared" si="4528"/>
        <v>8</v>
      </c>
      <c r="W793" s="4">
        <f t="shared" si="4528"/>
        <v>8</v>
      </c>
      <c r="X793" s="4">
        <f t="shared" si="4528"/>
        <v>8</v>
      </c>
      <c r="Y793" s="4">
        <f t="shared" si="4528"/>
        <v>8</v>
      </c>
      <c r="Z793" s="4">
        <f t="shared" ref="Z793" si="4532">Y793+1</f>
        <v>9</v>
      </c>
      <c r="AA793" s="4">
        <f t="shared" si="4528"/>
        <v>9</v>
      </c>
      <c r="AB793" s="4">
        <f t="shared" si="4528"/>
        <v>9</v>
      </c>
      <c r="AC793" s="4">
        <f t="shared" si="4528"/>
        <v>9</v>
      </c>
      <c r="AD793" s="4">
        <f t="shared" si="4528"/>
        <v>9</v>
      </c>
      <c r="AE793" s="4">
        <f t="shared" ref="AE793" si="4533">AD793+1</f>
        <v>10</v>
      </c>
      <c r="AF793" s="4">
        <f t="shared" si="4528"/>
        <v>10</v>
      </c>
      <c r="AG793" s="4">
        <f t="shared" si="4528"/>
        <v>10</v>
      </c>
      <c r="AH793" s="4">
        <f t="shared" si="4528"/>
        <v>10</v>
      </c>
      <c r="AI793" s="4">
        <f t="shared" si="4528"/>
        <v>10</v>
      </c>
      <c r="AJ793" s="4">
        <f t="shared" ref="AJ793" si="4534">AI793+1</f>
        <v>11</v>
      </c>
      <c r="AK793" s="4">
        <f t="shared" si="4528"/>
        <v>11</v>
      </c>
      <c r="AL793" s="4">
        <f t="shared" si="4528"/>
        <v>11</v>
      </c>
      <c r="AM793" s="4">
        <f t="shared" si="4528"/>
        <v>11</v>
      </c>
      <c r="AN793" s="4">
        <f t="shared" si="4528"/>
        <v>11</v>
      </c>
      <c r="AO793" s="4">
        <f t="shared" ref="AO793" si="4535">AN793+1</f>
        <v>12</v>
      </c>
      <c r="AP793" s="4">
        <f t="shared" si="4528"/>
        <v>12</v>
      </c>
      <c r="AQ793" s="4">
        <f t="shared" si="4528"/>
        <v>12</v>
      </c>
      <c r="AR793" s="4">
        <f t="shared" si="4528"/>
        <v>12</v>
      </c>
      <c r="AS793" s="4">
        <f t="shared" si="4528"/>
        <v>12</v>
      </c>
      <c r="AT793" s="4">
        <f t="shared" ref="AT793" si="4536">AS793+1</f>
        <v>13</v>
      </c>
      <c r="AU793" s="4">
        <f t="shared" si="4528"/>
        <v>13</v>
      </c>
      <c r="AV793" s="4">
        <f t="shared" si="4528"/>
        <v>13</v>
      </c>
      <c r="AW793" s="4">
        <f t="shared" si="4528"/>
        <v>13</v>
      </c>
      <c r="AX793" s="4">
        <f t="shared" si="4528"/>
        <v>13</v>
      </c>
      <c r="AY793" s="4">
        <f t="shared" ref="AY793" si="4537">AX793+1</f>
        <v>14</v>
      </c>
      <c r="AZ793" s="4">
        <f t="shared" si="4528"/>
        <v>14</v>
      </c>
      <c r="BA793" s="4">
        <f t="shared" si="4528"/>
        <v>14</v>
      </c>
      <c r="BB793" s="4">
        <f t="shared" si="4528"/>
        <v>14</v>
      </c>
      <c r="BC793" s="4">
        <f t="shared" si="4528"/>
        <v>14</v>
      </c>
      <c r="BD793" s="4">
        <f t="shared" ref="BD793" si="4538">BC793+1</f>
        <v>15</v>
      </c>
      <c r="BE793" s="4">
        <f t="shared" si="4528"/>
        <v>15</v>
      </c>
      <c r="BF793" s="4">
        <f t="shared" si="4528"/>
        <v>15</v>
      </c>
      <c r="BG793" s="4">
        <f t="shared" si="4528"/>
        <v>15</v>
      </c>
      <c r="BH793" s="4">
        <f t="shared" si="4528"/>
        <v>15</v>
      </c>
      <c r="BI793" s="4">
        <f t="shared" ref="BI793" si="4539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40">C794+2</f>
        <v>12</v>
      </c>
      <c r="E794" s="4">
        <f t="shared" si="4540"/>
        <v>14</v>
      </c>
      <c r="F794" s="4">
        <f t="shared" si="4540"/>
        <v>16</v>
      </c>
      <c r="G794" s="4">
        <f t="shared" si="4540"/>
        <v>18</v>
      </c>
      <c r="H794" s="4">
        <f t="shared" si="4540"/>
        <v>20</v>
      </c>
      <c r="I794" s="4">
        <f t="shared" si="4540"/>
        <v>22</v>
      </c>
      <c r="J794" s="15">
        <f>I794+4</f>
        <v>26</v>
      </c>
      <c r="K794">
        <f t="shared" ref="K794:Q794" si="4541">J794+4</f>
        <v>30</v>
      </c>
      <c r="L794" s="4">
        <f t="shared" si="4541"/>
        <v>34</v>
      </c>
      <c r="M794" s="4">
        <f t="shared" si="4541"/>
        <v>38</v>
      </c>
      <c r="N794" s="4">
        <f t="shared" si="4541"/>
        <v>42</v>
      </c>
      <c r="O794" s="4">
        <f t="shared" si="4541"/>
        <v>46</v>
      </c>
      <c r="P794" s="4">
        <f t="shared" si="4541"/>
        <v>50</v>
      </c>
      <c r="Q794" s="4">
        <f t="shared" si="4541"/>
        <v>54</v>
      </c>
      <c r="R794" s="4">
        <f>Q794+16</f>
        <v>70</v>
      </c>
      <c r="S794" s="4">
        <f t="shared" ref="S794:W794" si="4542">R794+16</f>
        <v>86</v>
      </c>
      <c r="T794" s="4">
        <f t="shared" si="4542"/>
        <v>102</v>
      </c>
      <c r="U794" s="4">
        <f t="shared" si="4542"/>
        <v>118</v>
      </c>
      <c r="V794" s="4">
        <f t="shared" si="4542"/>
        <v>134</v>
      </c>
      <c r="W794" s="4">
        <f t="shared" si="4542"/>
        <v>150</v>
      </c>
      <c r="X794" s="4">
        <f>W794+26</f>
        <v>176</v>
      </c>
      <c r="Y794" s="4">
        <f t="shared" ref="Y794:AC794" si="4543">X794+26</f>
        <v>202</v>
      </c>
      <c r="Z794" s="4">
        <f t="shared" si="4543"/>
        <v>228</v>
      </c>
      <c r="AA794" s="4">
        <f t="shared" si="4543"/>
        <v>254</v>
      </c>
      <c r="AB794" s="4">
        <f t="shared" si="4543"/>
        <v>280</v>
      </c>
      <c r="AC794" s="4">
        <f t="shared" si="4543"/>
        <v>306</v>
      </c>
      <c r="AD794" s="15">
        <f>AC794+36</f>
        <v>342</v>
      </c>
      <c r="AE794">
        <f t="shared" ref="AE794:AU794" si="4544">AD794+36</f>
        <v>378</v>
      </c>
      <c r="AF794" s="4">
        <f t="shared" si="4544"/>
        <v>414</v>
      </c>
      <c r="AG794" s="4">
        <f t="shared" si="4544"/>
        <v>450</v>
      </c>
      <c r="AH794" s="4">
        <f t="shared" si="4544"/>
        <v>486</v>
      </c>
      <c r="AI794" s="4">
        <f t="shared" si="4544"/>
        <v>522</v>
      </c>
      <c r="AJ794" s="4">
        <f t="shared" si="4544"/>
        <v>558</v>
      </c>
      <c r="AK794" s="4">
        <f t="shared" si="4544"/>
        <v>594</v>
      </c>
      <c r="AL794" s="4">
        <f t="shared" si="4544"/>
        <v>630</v>
      </c>
      <c r="AM794" s="4">
        <f t="shared" si="4544"/>
        <v>666</v>
      </c>
      <c r="AN794" s="4">
        <f t="shared" si="4544"/>
        <v>702</v>
      </c>
      <c r="AO794">
        <f t="shared" si="4544"/>
        <v>738</v>
      </c>
      <c r="AP794" s="4">
        <f t="shared" si="4544"/>
        <v>774</v>
      </c>
      <c r="AQ794" s="4">
        <f t="shared" si="4544"/>
        <v>810</v>
      </c>
      <c r="AR794" s="4">
        <f t="shared" si="4544"/>
        <v>846</v>
      </c>
      <c r="AS794" s="4">
        <f t="shared" si="4544"/>
        <v>882</v>
      </c>
      <c r="AT794" s="4">
        <f t="shared" si="4544"/>
        <v>918</v>
      </c>
      <c r="AU794" s="4">
        <f t="shared" si="4544"/>
        <v>954</v>
      </c>
      <c r="AV794" s="4">
        <f t="shared" ref="AV794:BI794" si="4545">AU794+36</f>
        <v>990</v>
      </c>
      <c r="AW794" s="4">
        <f t="shared" si="4545"/>
        <v>1026</v>
      </c>
      <c r="AX794" s="4">
        <f t="shared" si="4545"/>
        <v>1062</v>
      </c>
      <c r="AY794">
        <f t="shared" si="4545"/>
        <v>1098</v>
      </c>
      <c r="AZ794" s="4">
        <f t="shared" si="4545"/>
        <v>1134</v>
      </c>
      <c r="BA794" s="4">
        <f t="shared" si="4545"/>
        <v>1170</v>
      </c>
      <c r="BB794" s="4">
        <f t="shared" si="4545"/>
        <v>1206</v>
      </c>
      <c r="BC794" s="4">
        <f t="shared" si="4545"/>
        <v>1242</v>
      </c>
      <c r="BD794" s="4">
        <f t="shared" si="4545"/>
        <v>1278</v>
      </c>
      <c r="BE794" s="4">
        <f t="shared" si="4545"/>
        <v>1314</v>
      </c>
      <c r="BF794" s="4">
        <f t="shared" si="4545"/>
        <v>1350</v>
      </c>
      <c r="BG794" s="4">
        <f t="shared" si="4545"/>
        <v>1386</v>
      </c>
      <c r="BH794" s="4">
        <f t="shared" si="4545"/>
        <v>1422</v>
      </c>
      <c r="BI794">
        <f t="shared" si="4545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46">C795+3</f>
        <v>20</v>
      </c>
      <c r="E795" s="4">
        <f t="shared" si="4546"/>
        <v>23</v>
      </c>
      <c r="F795" s="4">
        <f t="shared" si="4546"/>
        <v>26</v>
      </c>
      <c r="G795" s="4">
        <f t="shared" si="4546"/>
        <v>29</v>
      </c>
      <c r="H795" s="4">
        <f t="shared" si="4546"/>
        <v>32</v>
      </c>
      <c r="I795" s="4">
        <f t="shared" si="4546"/>
        <v>35</v>
      </c>
      <c r="J795" s="4">
        <f>I795+6</f>
        <v>41</v>
      </c>
      <c r="K795" s="4">
        <f t="shared" ref="K795:Q795" si="4547">J795+6</f>
        <v>47</v>
      </c>
      <c r="L795" s="4">
        <f t="shared" si="4547"/>
        <v>53</v>
      </c>
      <c r="M795" s="4">
        <f t="shared" si="4547"/>
        <v>59</v>
      </c>
      <c r="N795" s="4">
        <f t="shared" si="4547"/>
        <v>65</v>
      </c>
      <c r="O795" s="4">
        <f t="shared" si="4547"/>
        <v>71</v>
      </c>
      <c r="P795" s="4">
        <f t="shared" si="4547"/>
        <v>77</v>
      </c>
      <c r="Q795" s="4">
        <f t="shared" si="4547"/>
        <v>83</v>
      </c>
      <c r="R795" s="4">
        <f>Q795+18</f>
        <v>101</v>
      </c>
      <c r="S795" s="4">
        <f t="shared" ref="S795:W795" si="4548">R795+18</f>
        <v>119</v>
      </c>
      <c r="T795" s="4">
        <f t="shared" si="4548"/>
        <v>137</v>
      </c>
      <c r="U795" s="4">
        <f t="shared" si="4548"/>
        <v>155</v>
      </c>
      <c r="V795" s="4">
        <f t="shared" si="4548"/>
        <v>173</v>
      </c>
      <c r="W795" s="4">
        <f t="shared" si="4548"/>
        <v>191</v>
      </c>
      <c r="X795" s="4">
        <f>W795+28</f>
        <v>219</v>
      </c>
      <c r="Y795" s="4">
        <f t="shared" ref="Y795:AC795" si="4549">X795+28</f>
        <v>247</v>
      </c>
      <c r="Z795" s="4">
        <f t="shared" si="4549"/>
        <v>275</v>
      </c>
      <c r="AA795" s="4">
        <f t="shared" si="4549"/>
        <v>303</v>
      </c>
      <c r="AB795" s="4">
        <f t="shared" si="4549"/>
        <v>331</v>
      </c>
      <c r="AC795" s="4">
        <f t="shared" si="4549"/>
        <v>359</v>
      </c>
      <c r="AD795" s="4">
        <f>AC795+38</f>
        <v>397</v>
      </c>
      <c r="AE795" s="4">
        <f t="shared" ref="AE795:BI795" si="4550">AD795+38</f>
        <v>435</v>
      </c>
      <c r="AF795" s="4">
        <f t="shared" si="4550"/>
        <v>473</v>
      </c>
      <c r="AG795" s="4">
        <f t="shared" si="4550"/>
        <v>511</v>
      </c>
      <c r="AH795" s="4">
        <f t="shared" si="4550"/>
        <v>549</v>
      </c>
      <c r="AI795" s="4">
        <f t="shared" si="4550"/>
        <v>587</v>
      </c>
      <c r="AJ795" s="4">
        <f t="shared" si="4550"/>
        <v>625</v>
      </c>
      <c r="AK795" s="4">
        <f t="shared" si="4550"/>
        <v>663</v>
      </c>
      <c r="AL795" s="4">
        <f t="shared" si="4550"/>
        <v>701</v>
      </c>
      <c r="AM795" s="4">
        <f t="shared" si="4550"/>
        <v>739</v>
      </c>
      <c r="AN795" s="4">
        <f t="shared" si="4550"/>
        <v>777</v>
      </c>
      <c r="AO795" s="4">
        <f t="shared" si="4550"/>
        <v>815</v>
      </c>
      <c r="AP795" s="4">
        <f t="shared" si="4550"/>
        <v>853</v>
      </c>
      <c r="AQ795" s="4">
        <f t="shared" si="4550"/>
        <v>891</v>
      </c>
      <c r="AR795" s="4">
        <f t="shared" si="4550"/>
        <v>929</v>
      </c>
      <c r="AS795" s="4">
        <f t="shared" si="4550"/>
        <v>967</v>
      </c>
      <c r="AT795" s="4">
        <f t="shared" si="4550"/>
        <v>1005</v>
      </c>
      <c r="AU795" s="4">
        <f t="shared" si="4550"/>
        <v>1043</v>
      </c>
      <c r="AV795" s="4">
        <f t="shared" si="4550"/>
        <v>1081</v>
      </c>
      <c r="AW795" s="4">
        <f t="shared" si="4550"/>
        <v>1119</v>
      </c>
      <c r="AX795" s="4">
        <f t="shared" si="4550"/>
        <v>1157</v>
      </c>
      <c r="AY795" s="4">
        <f t="shared" si="4550"/>
        <v>1195</v>
      </c>
      <c r="AZ795" s="4">
        <f t="shared" si="4550"/>
        <v>1233</v>
      </c>
      <c r="BA795" s="4">
        <f t="shared" si="4550"/>
        <v>1271</v>
      </c>
      <c r="BB795" s="4">
        <f t="shared" si="4550"/>
        <v>1309</v>
      </c>
      <c r="BC795" s="4">
        <f t="shared" si="4550"/>
        <v>1347</v>
      </c>
      <c r="BD795" s="4">
        <f t="shared" si="4550"/>
        <v>1385</v>
      </c>
      <c r="BE795" s="4">
        <f t="shared" si="4550"/>
        <v>1423</v>
      </c>
      <c r="BF795" s="4">
        <f t="shared" si="4550"/>
        <v>1461</v>
      </c>
      <c r="BG795" s="4">
        <f t="shared" si="4550"/>
        <v>1499</v>
      </c>
      <c r="BH795" s="4">
        <f t="shared" si="4550"/>
        <v>1537</v>
      </c>
      <c r="BI795" s="4">
        <f t="shared" si="4550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9" si="4551">C798+10</f>
        <v>255</v>
      </c>
      <c r="E798" s="4">
        <f t="shared" si="4551"/>
        <v>265</v>
      </c>
      <c r="F798" s="4">
        <f t="shared" si="4551"/>
        <v>275</v>
      </c>
      <c r="G798" s="4">
        <f t="shared" si="4551"/>
        <v>285</v>
      </c>
      <c r="H798" s="4">
        <f t="shared" si="4551"/>
        <v>295</v>
      </c>
      <c r="I798" s="4">
        <f t="shared" si="4551"/>
        <v>305</v>
      </c>
      <c r="J798" s="4">
        <f t="shared" si="4551"/>
        <v>315</v>
      </c>
      <c r="K798" s="4">
        <f t="shared" si="4551"/>
        <v>325</v>
      </c>
      <c r="L798" s="4">
        <f t="shared" si="4551"/>
        <v>335</v>
      </c>
      <c r="M798" s="4">
        <f t="shared" si="4551"/>
        <v>345</v>
      </c>
      <c r="N798" s="4">
        <f t="shared" si="4551"/>
        <v>355</v>
      </c>
      <c r="O798" s="4">
        <f t="shared" si="4551"/>
        <v>365</v>
      </c>
      <c r="P798" s="4">
        <f t="shared" si="4551"/>
        <v>375</v>
      </c>
      <c r="Q798" s="4">
        <f t="shared" si="4551"/>
        <v>385</v>
      </c>
      <c r="R798" s="4">
        <f t="shared" si="4551"/>
        <v>395</v>
      </c>
      <c r="S798" s="4">
        <f t="shared" si="4551"/>
        <v>405</v>
      </c>
      <c r="T798" s="4">
        <f t="shared" si="4551"/>
        <v>415</v>
      </c>
      <c r="U798" s="4">
        <f t="shared" si="4551"/>
        <v>425</v>
      </c>
      <c r="V798" s="4">
        <f t="shared" si="4551"/>
        <v>435</v>
      </c>
      <c r="W798" s="4">
        <f t="shared" si="4551"/>
        <v>445</v>
      </c>
      <c r="X798" s="4">
        <f t="shared" si="4551"/>
        <v>455</v>
      </c>
      <c r="Y798" s="4">
        <f t="shared" si="4551"/>
        <v>465</v>
      </c>
      <c r="Z798" s="4">
        <f t="shared" si="4551"/>
        <v>475</v>
      </c>
      <c r="AA798" s="4">
        <f t="shared" si="4551"/>
        <v>485</v>
      </c>
      <c r="AB798" s="4">
        <f t="shared" si="4551"/>
        <v>495</v>
      </c>
      <c r="AC798" s="4">
        <f t="shared" si="4551"/>
        <v>505</v>
      </c>
      <c r="AD798" s="4">
        <f t="shared" si="4551"/>
        <v>515</v>
      </c>
      <c r="AE798" s="4">
        <f t="shared" si="4551"/>
        <v>525</v>
      </c>
      <c r="AF798" s="4">
        <f t="shared" si="4551"/>
        <v>535</v>
      </c>
      <c r="AG798" s="4">
        <f t="shared" si="4551"/>
        <v>545</v>
      </c>
      <c r="AH798" s="4">
        <f t="shared" si="4551"/>
        <v>555</v>
      </c>
      <c r="AI798" s="4">
        <f t="shared" si="4551"/>
        <v>565</v>
      </c>
      <c r="AJ798" s="4">
        <f t="shared" si="4551"/>
        <v>575</v>
      </c>
      <c r="AK798" s="4">
        <f t="shared" si="4551"/>
        <v>585</v>
      </c>
      <c r="AL798" s="4">
        <f t="shared" si="4551"/>
        <v>595</v>
      </c>
      <c r="AM798" s="4">
        <f t="shared" si="4551"/>
        <v>605</v>
      </c>
      <c r="AN798" s="4">
        <f t="shared" si="4551"/>
        <v>615</v>
      </c>
      <c r="AO798" s="4">
        <f t="shared" si="4551"/>
        <v>625</v>
      </c>
      <c r="AP798" s="4">
        <f t="shared" si="4551"/>
        <v>635</v>
      </c>
      <c r="AQ798" s="4">
        <f t="shared" si="4551"/>
        <v>645</v>
      </c>
      <c r="AR798" s="4">
        <f t="shared" si="4551"/>
        <v>655</v>
      </c>
      <c r="AS798" s="4">
        <f t="shared" si="4551"/>
        <v>665</v>
      </c>
      <c r="AT798" s="4">
        <f t="shared" si="4551"/>
        <v>675</v>
      </c>
      <c r="AU798" s="4">
        <f t="shared" si="4551"/>
        <v>685</v>
      </c>
      <c r="AV798" s="4">
        <f t="shared" si="4551"/>
        <v>695</v>
      </c>
      <c r="AW798" s="4">
        <f t="shared" si="4551"/>
        <v>705</v>
      </c>
      <c r="AX798" s="4">
        <f t="shared" si="4551"/>
        <v>715</v>
      </c>
      <c r="AY798" s="4">
        <f t="shared" si="4551"/>
        <v>725</v>
      </c>
      <c r="AZ798" s="4">
        <f t="shared" si="4551"/>
        <v>735</v>
      </c>
      <c r="BA798" s="4">
        <f t="shared" si="4551"/>
        <v>745</v>
      </c>
      <c r="BB798" s="4">
        <f t="shared" si="4551"/>
        <v>755</v>
      </c>
      <c r="BC798" s="4">
        <f t="shared" si="4551"/>
        <v>765</v>
      </c>
      <c r="BD798" s="4">
        <f t="shared" si="4551"/>
        <v>775</v>
      </c>
      <c r="BE798" s="4">
        <f t="shared" si="4551"/>
        <v>785</v>
      </c>
      <c r="BF798" s="4">
        <f t="shared" si="4551"/>
        <v>795</v>
      </c>
      <c r="BG798" s="4">
        <f t="shared" si="4551"/>
        <v>805</v>
      </c>
      <c r="BH798" s="4">
        <f t="shared" si="4551"/>
        <v>815</v>
      </c>
      <c r="BI798" s="4">
        <f t="shared" si="4551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B799+10</f>
        <v>110</v>
      </c>
      <c r="D799" s="4">
        <f t="shared" si="4551"/>
        <v>120</v>
      </c>
      <c r="E799" s="4">
        <f t="shared" si="4551"/>
        <v>130</v>
      </c>
      <c r="F799" s="4">
        <f t="shared" si="4551"/>
        <v>140</v>
      </c>
      <c r="G799" s="4">
        <f t="shared" si="4551"/>
        <v>150</v>
      </c>
      <c r="H799" s="4">
        <f t="shared" si="4551"/>
        <v>160</v>
      </c>
      <c r="I799" s="4">
        <f t="shared" si="4551"/>
        <v>170</v>
      </c>
      <c r="J799" s="4">
        <f t="shared" si="4551"/>
        <v>180</v>
      </c>
      <c r="K799" s="4">
        <f t="shared" si="4551"/>
        <v>190</v>
      </c>
      <c r="L799" s="4">
        <f t="shared" si="4551"/>
        <v>200</v>
      </c>
      <c r="M799" s="4">
        <f t="shared" si="4551"/>
        <v>210</v>
      </c>
      <c r="N799" s="4">
        <f t="shared" si="4551"/>
        <v>220</v>
      </c>
      <c r="O799" s="4">
        <f t="shared" si="4551"/>
        <v>230</v>
      </c>
      <c r="P799" s="4">
        <f t="shared" si="4551"/>
        <v>240</v>
      </c>
      <c r="Q799" s="4">
        <f t="shared" si="4551"/>
        <v>250</v>
      </c>
      <c r="R799" s="4">
        <f t="shared" si="4551"/>
        <v>260</v>
      </c>
      <c r="S799" s="4">
        <f t="shared" si="4551"/>
        <v>270</v>
      </c>
      <c r="T799" s="4">
        <f t="shared" si="4551"/>
        <v>280</v>
      </c>
      <c r="U799" s="4">
        <f t="shared" si="4551"/>
        <v>290</v>
      </c>
      <c r="V799" s="4">
        <f t="shared" si="4551"/>
        <v>300</v>
      </c>
      <c r="W799" s="4">
        <f t="shared" si="4551"/>
        <v>310</v>
      </c>
      <c r="X799" s="4">
        <f t="shared" si="4551"/>
        <v>320</v>
      </c>
      <c r="Y799" s="4">
        <f t="shared" si="4551"/>
        <v>330</v>
      </c>
      <c r="Z799" s="4">
        <f t="shared" si="4551"/>
        <v>340</v>
      </c>
      <c r="AA799" s="4">
        <f t="shared" si="4551"/>
        <v>350</v>
      </c>
      <c r="AB799" s="4">
        <f t="shared" si="4551"/>
        <v>360</v>
      </c>
      <c r="AC799" s="4">
        <f t="shared" si="4551"/>
        <v>370</v>
      </c>
      <c r="AD799" s="4">
        <f t="shared" si="4551"/>
        <v>380</v>
      </c>
      <c r="AE799" s="4">
        <f t="shared" si="4551"/>
        <v>390</v>
      </c>
      <c r="AF799" s="4">
        <f t="shared" si="4551"/>
        <v>400</v>
      </c>
      <c r="AG799" s="4">
        <f t="shared" si="4551"/>
        <v>410</v>
      </c>
      <c r="AH799" s="4">
        <f t="shared" si="4551"/>
        <v>420</v>
      </c>
      <c r="AI799" s="4">
        <f t="shared" si="4551"/>
        <v>430</v>
      </c>
      <c r="AJ799" s="4">
        <f t="shared" si="4551"/>
        <v>440</v>
      </c>
      <c r="AK799" s="4">
        <f t="shared" si="4551"/>
        <v>450</v>
      </c>
      <c r="AL799" s="4">
        <f t="shared" si="4551"/>
        <v>460</v>
      </c>
      <c r="AM799" s="4">
        <f t="shared" si="4551"/>
        <v>470</v>
      </c>
      <c r="AN799" s="4">
        <f t="shared" si="4551"/>
        <v>480</v>
      </c>
      <c r="AO799" s="4">
        <f t="shared" si="4551"/>
        <v>490</v>
      </c>
      <c r="AP799" s="4">
        <f t="shared" si="4551"/>
        <v>500</v>
      </c>
      <c r="AQ799" s="4">
        <f t="shared" si="4551"/>
        <v>510</v>
      </c>
      <c r="AR799" s="4">
        <f t="shared" si="4551"/>
        <v>520</v>
      </c>
      <c r="AS799" s="4">
        <f t="shared" si="4551"/>
        <v>530</v>
      </c>
      <c r="AT799" s="4">
        <f t="shared" si="4551"/>
        <v>540</v>
      </c>
      <c r="AU799" s="4">
        <f t="shared" si="4551"/>
        <v>550</v>
      </c>
      <c r="AV799" s="4">
        <f t="shared" si="4551"/>
        <v>560</v>
      </c>
      <c r="AW799" s="4">
        <f t="shared" si="4551"/>
        <v>570</v>
      </c>
      <c r="AX799" s="4">
        <f t="shared" si="4551"/>
        <v>580</v>
      </c>
      <c r="AY799" s="4">
        <f t="shared" si="4551"/>
        <v>590</v>
      </c>
      <c r="AZ799" s="4">
        <f t="shared" si="4551"/>
        <v>600</v>
      </c>
      <c r="BA799" s="4">
        <f t="shared" si="4551"/>
        <v>610</v>
      </c>
      <c r="BB799" s="4">
        <f t="shared" si="4551"/>
        <v>620</v>
      </c>
      <c r="BC799" s="4">
        <f t="shared" si="4551"/>
        <v>630</v>
      </c>
      <c r="BD799" s="4">
        <f t="shared" si="4551"/>
        <v>640</v>
      </c>
      <c r="BE799" s="4">
        <f t="shared" si="4551"/>
        <v>650</v>
      </c>
      <c r="BF799" s="4">
        <f t="shared" si="4551"/>
        <v>660</v>
      </c>
      <c r="BG799" s="4">
        <f t="shared" si="4551"/>
        <v>670</v>
      </c>
      <c r="BH799" s="4">
        <f t="shared" si="4551"/>
        <v>680</v>
      </c>
      <c r="BI799" s="4">
        <f t="shared" si="4551"/>
        <v>690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f>Q803+7</f>
        <v>20</v>
      </c>
      <c r="S803" s="15">
        <f>R803+7</f>
        <v>27</v>
      </c>
      <c r="T803" s="15">
        <f t="shared" ref="T803:W803" si="4552">S803+7</f>
        <v>34</v>
      </c>
      <c r="U803" s="15">
        <f t="shared" si="4552"/>
        <v>41</v>
      </c>
      <c r="V803" s="15">
        <f t="shared" si="4552"/>
        <v>48</v>
      </c>
      <c r="W803" s="15">
        <f t="shared" si="4552"/>
        <v>55</v>
      </c>
      <c r="X803" s="15">
        <f>W803+11</f>
        <v>66</v>
      </c>
      <c r="Y803" s="4">
        <f>X803+10</f>
        <v>76</v>
      </c>
      <c r="Z803" s="15">
        <f t="shared" ref="Z803" si="4553">Y803+11</f>
        <v>87</v>
      </c>
      <c r="AA803" s="4">
        <f t="shared" ref="AA803" si="4554">Z803+10</f>
        <v>97</v>
      </c>
      <c r="AB803" s="15">
        <f t="shared" ref="AB803" si="4555">AA803+11</f>
        <v>108</v>
      </c>
      <c r="AC803" s="4">
        <f t="shared" ref="AC803" si="4556">AB803+10</f>
        <v>118</v>
      </c>
      <c r="AD803" s="15">
        <f>AC803+14</f>
        <v>132</v>
      </c>
      <c r="AE803" s="15">
        <f t="shared" ref="AE803:AF803" si="4557">AD803+14</f>
        <v>146</v>
      </c>
      <c r="AF803" s="15">
        <f t="shared" si="4557"/>
        <v>160</v>
      </c>
      <c r="AG803" s="15">
        <f t="shared" ref="AG803:BI804" si="4558">AF803+14</f>
        <v>174</v>
      </c>
      <c r="AH803" s="15">
        <f t="shared" si="4558"/>
        <v>188</v>
      </c>
      <c r="AI803" s="15">
        <f t="shared" si="4558"/>
        <v>202</v>
      </c>
      <c r="AJ803" s="15">
        <f t="shared" si="4558"/>
        <v>216</v>
      </c>
      <c r="AK803" s="15">
        <f t="shared" si="4558"/>
        <v>230</v>
      </c>
      <c r="AL803" s="15">
        <f t="shared" si="4558"/>
        <v>244</v>
      </c>
      <c r="AM803" s="15">
        <f t="shared" si="4558"/>
        <v>258</v>
      </c>
      <c r="AN803" s="15">
        <f t="shared" si="4558"/>
        <v>272</v>
      </c>
      <c r="AO803" s="15">
        <f t="shared" si="4558"/>
        <v>286</v>
      </c>
      <c r="AP803" s="15">
        <f t="shared" si="4558"/>
        <v>300</v>
      </c>
      <c r="AQ803" s="15">
        <f t="shared" si="4558"/>
        <v>314</v>
      </c>
      <c r="AR803" s="15">
        <f t="shared" si="4558"/>
        <v>328</v>
      </c>
      <c r="AS803" s="15">
        <f t="shared" si="4558"/>
        <v>342</v>
      </c>
      <c r="AT803" s="15">
        <f t="shared" si="4558"/>
        <v>356</v>
      </c>
      <c r="AU803" s="15">
        <f t="shared" si="4558"/>
        <v>370</v>
      </c>
      <c r="AV803" s="15">
        <f t="shared" si="4558"/>
        <v>384</v>
      </c>
      <c r="AW803" s="15">
        <f t="shared" si="4558"/>
        <v>398</v>
      </c>
      <c r="AX803" s="15">
        <f t="shared" si="4558"/>
        <v>412</v>
      </c>
      <c r="AY803" s="15">
        <f t="shared" si="4558"/>
        <v>426</v>
      </c>
      <c r="AZ803" s="15">
        <f t="shared" si="4558"/>
        <v>440</v>
      </c>
      <c r="BA803" s="15">
        <f t="shared" si="4558"/>
        <v>454</v>
      </c>
      <c r="BB803" s="15">
        <f t="shared" si="4558"/>
        <v>468</v>
      </c>
      <c r="BC803" s="15">
        <f t="shared" si="4558"/>
        <v>482</v>
      </c>
      <c r="BD803" s="15">
        <f t="shared" si="4558"/>
        <v>496</v>
      </c>
      <c r="BE803" s="15">
        <f t="shared" si="4558"/>
        <v>510</v>
      </c>
      <c r="BF803" s="15">
        <f t="shared" si="4558"/>
        <v>524</v>
      </c>
      <c r="BG803" s="15">
        <f t="shared" si="4558"/>
        <v>538</v>
      </c>
      <c r="BH803" s="15">
        <f t="shared" si="4558"/>
        <v>552</v>
      </c>
      <c r="BI803" s="15">
        <f t="shared" si="4558"/>
        <v>566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f>Q804+8</f>
        <v>26</v>
      </c>
      <c r="S804" s="4">
        <f>R804+7</f>
        <v>33</v>
      </c>
      <c r="T804" s="15">
        <f t="shared" ref="T804" si="4559">S804+8</f>
        <v>41</v>
      </c>
      <c r="U804" s="4">
        <f t="shared" ref="U804" si="4560">T804+7</f>
        <v>48</v>
      </c>
      <c r="V804" s="15">
        <f t="shared" ref="V804" si="4561">U804+8</f>
        <v>56</v>
      </c>
      <c r="W804" s="4">
        <f t="shared" ref="W804" si="4562">V804+7</f>
        <v>63</v>
      </c>
      <c r="X804" s="15">
        <f>W804+11</f>
        <v>74</v>
      </c>
      <c r="Y804" s="4">
        <f>X804+11</f>
        <v>85</v>
      </c>
      <c r="Z804" s="15">
        <f t="shared" ref="Z804:AC804" si="4563">Y804+11</f>
        <v>96</v>
      </c>
      <c r="AA804" s="4">
        <f t="shared" si="4563"/>
        <v>107</v>
      </c>
      <c r="AB804" s="15">
        <f t="shared" si="4563"/>
        <v>118</v>
      </c>
      <c r="AC804" s="4">
        <f t="shared" si="4563"/>
        <v>129</v>
      </c>
      <c r="AD804" s="15">
        <f>AC804+15</f>
        <v>144</v>
      </c>
      <c r="AE804">
        <f t="shared" ref="AE804" si="4564">AD804+14</f>
        <v>158</v>
      </c>
      <c r="AF804" s="15">
        <f t="shared" ref="AF804" si="4565">AE804+15</f>
        <v>173</v>
      </c>
      <c r="AG804">
        <f t="shared" si="4558"/>
        <v>187</v>
      </c>
      <c r="AH804" s="15">
        <f t="shared" ref="AH804" si="4566">AG804+15</f>
        <v>202</v>
      </c>
      <c r="AI804">
        <f t="shared" si="4558"/>
        <v>216</v>
      </c>
      <c r="AJ804" s="15">
        <f t="shared" ref="AJ804" si="4567">AI804+15</f>
        <v>231</v>
      </c>
      <c r="AK804">
        <f t="shared" si="4558"/>
        <v>245</v>
      </c>
      <c r="AL804" s="15">
        <f t="shared" ref="AL804" si="4568">AK804+15</f>
        <v>260</v>
      </c>
      <c r="AM804">
        <f t="shared" si="4558"/>
        <v>274</v>
      </c>
      <c r="AN804" s="15">
        <f t="shared" ref="AN804" si="4569">AM804+15</f>
        <v>289</v>
      </c>
      <c r="AO804">
        <f t="shared" si="4558"/>
        <v>303</v>
      </c>
      <c r="AP804" s="15">
        <f t="shared" ref="AP804" si="4570">AO804+15</f>
        <v>318</v>
      </c>
      <c r="AQ804">
        <f t="shared" si="4558"/>
        <v>332</v>
      </c>
      <c r="AR804" s="15">
        <f t="shared" ref="AR804" si="4571">AQ804+15</f>
        <v>347</v>
      </c>
      <c r="AS804">
        <f t="shared" si="4558"/>
        <v>361</v>
      </c>
      <c r="AT804" s="15">
        <f t="shared" ref="AT804" si="4572">AS804+15</f>
        <v>376</v>
      </c>
      <c r="AU804">
        <f t="shared" si="4558"/>
        <v>390</v>
      </c>
      <c r="AV804" s="15">
        <f t="shared" ref="AV804" si="4573">AU804+15</f>
        <v>405</v>
      </c>
      <c r="AW804">
        <f t="shared" si="4558"/>
        <v>419</v>
      </c>
      <c r="AX804" s="15">
        <f t="shared" ref="AX804" si="4574">AW804+15</f>
        <v>434</v>
      </c>
      <c r="AY804">
        <f t="shared" si="4558"/>
        <v>448</v>
      </c>
      <c r="AZ804" s="15">
        <f t="shared" ref="AZ804" si="4575">AY804+15</f>
        <v>463</v>
      </c>
      <c r="BA804">
        <f t="shared" si="4558"/>
        <v>477</v>
      </c>
      <c r="BB804" s="15">
        <f t="shared" ref="BB804" si="4576">BA804+15</f>
        <v>492</v>
      </c>
      <c r="BC804">
        <f t="shared" si="4558"/>
        <v>506</v>
      </c>
      <c r="BD804" s="15">
        <f t="shared" ref="BD804" si="4577">BC804+15</f>
        <v>521</v>
      </c>
      <c r="BE804">
        <f t="shared" si="4558"/>
        <v>535</v>
      </c>
      <c r="BF804" s="15">
        <f t="shared" ref="BF804" si="4578">BE804+15</f>
        <v>550</v>
      </c>
      <c r="BG804">
        <f t="shared" si="4558"/>
        <v>564</v>
      </c>
      <c r="BH804" s="15">
        <f t="shared" ref="BH804" si="4579">BG804+15</f>
        <v>579</v>
      </c>
      <c r="BI804">
        <f t="shared" si="4558"/>
        <v>593</v>
      </c>
      <c r="BJ804" t="s">
        <v>0</v>
      </c>
    </row>
    <row r="805" spans="1:62">
      <c r="A805" s="4" t="s">
        <v>472</v>
      </c>
      <c r="B805">
        <f t="shared" ref="B805:BH805" si="4580">B803</f>
        <v>2</v>
      </c>
      <c r="C805">
        <f t="shared" si="4580"/>
        <v>2</v>
      </c>
      <c r="D805">
        <f t="shared" si="4580"/>
        <v>3</v>
      </c>
      <c r="E805">
        <f t="shared" si="4580"/>
        <v>3</v>
      </c>
      <c r="F805">
        <f t="shared" si="4580"/>
        <v>4</v>
      </c>
      <c r="G805">
        <f t="shared" si="4580"/>
        <v>4</v>
      </c>
      <c r="H805">
        <f t="shared" si="4580"/>
        <v>5</v>
      </c>
      <c r="I805">
        <f t="shared" si="4580"/>
        <v>5</v>
      </c>
      <c r="J805">
        <f t="shared" si="4580"/>
        <v>7</v>
      </c>
      <c r="K805">
        <f t="shared" si="4580"/>
        <v>7</v>
      </c>
      <c r="L805">
        <f t="shared" si="4580"/>
        <v>8</v>
      </c>
      <c r="M805">
        <f t="shared" si="4580"/>
        <v>9</v>
      </c>
      <c r="N805">
        <f t="shared" si="4580"/>
        <v>10</v>
      </c>
      <c r="O805">
        <f t="shared" si="4580"/>
        <v>11</v>
      </c>
      <c r="P805">
        <f t="shared" si="4580"/>
        <v>12</v>
      </c>
      <c r="Q805">
        <f t="shared" si="4580"/>
        <v>13</v>
      </c>
      <c r="R805">
        <f t="shared" si="4580"/>
        <v>20</v>
      </c>
      <c r="S805">
        <f t="shared" si="4580"/>
        <v>27</v>
      </c>
      <c r="T805">
        <f t="shared" si="4580"/>
        <v>34</v>
      </c>
      <c r="U805">
        <f t="shared" si="4580"/>
        <v>41</v>
      </c>
      <c r="V805">
        <f t="shared" si="4580"/>
        <v>48</v>
      </c>
      <c r="W805">
        <f t="shared" si="4580"/>
        <v>55</v>
      </c>
      <c r="X805">
        <f t="shared" si="4580"/>
        <v>66</v>
      </c>
      <c r="Y805">
        <f t="shared" si="4580"/>
        <v>76</v>
      </c>
      <c r="Z805">
        <f t="shared" si="4580"/>
        <v>87</v>
      </c>
      <c r="AA805">
        <f t="shared" si="4580"/>
        <v>97</v>
      </c>
      <c r="AB805">
        <f t="shared" si="4580"/>
        <v>108</v>
      </c>
      <c r="AC805">
        <f t="shared" si="4580"/>
        <v>118</v>
      </c>
      <c r="AD805">
        <f t="shared" si="4580"/>
        <v>132</v>
      </c>
      <c r="AE805">
        <f t="shared" si="4580"/>
        <v>146</v>
      </c>
      <c r="AF805">
        <f t="shared" si="4580"/>
        <v>160</v>
      </c>
      <c r="AG805">
        <f t="shared" si="4580"/>
        <v>174</v>
      </c>
      <c r="AH805">
        <f t="shared" si="4580"/>
        <v>188</v>
      </c>
      <c r="AI805">
        <f t="shared" si="4580"/>
        <v>202</v>
      </c>
      <c r="AJ805">
        <f t="shared" si="4580"/>
        <v>216</v>
      </c>
      <c r="AK805">
        <f t="shared" si="4580"/>
        <v>230</v>
      </c>
      <c r="AL805">
        <f t="shared" si="4580"/>
        <v>244</v>
      </c>
      <c r="AM805">
        <f t="shared" si="4580"/>
        <v>258</v>
      </c>
      <c r="AN805">
        <f t="shared" si="4580"/>
        <v>272</v>
      </c>
      <c r="AO805">
        <f t="shared" si="4580"/>
        <v>286</v>
      </c>
      <c r="AP805">
        <f t="shared" si="4580"/>
        <v>300</v>
      </c>
      <c r="AQ805">
        <f t="shared" si="4580"/>
        <v>314</v>
      </c>
      <c r="AR805">
        <f t="shared" si="4580"/>
        <v>328</v>
      </c>
      <c r="AS805">
        <f t="shared" si="4580"/>
        <v>342</v>
      </c>
      <c r="AT805">
        <f t="shared" si="4580"/>
        <v>356</v>
      </c>
      <c r="AU805">
        <f t="shared" si="4580"/>
        <v>370</v>
      </c>
      <c r="AV805">
        <f t="shared" si="4580"/>
        <v>384</v>
      </c>
      <c r="AW805">
        <f t="shared" si="4580"/>
        <v>398</v>
      </c>
      <c r="AX805">
        <f t="shared" si="4580"/>
        <v>412</v>
      </c>
      <c r="AY805">
        <f t="shared" si="4580"/>
        <v>426</v>
      </c>
      <c r="AZ805">
        <f t="shared" si="4580"/>
        <v>440</v>
      </c>
      <c r="BA805">
        <f t="shared" si="4580"/>
        <v>454</v>
      </c>
      <c r="BB805">
        <f t="shared" si="4580"/>
        <v>468</v>
      </c>
      <c r="BC805">
        <f t="shared" si="4580"/>
        <v>482</v>
      </c>
      <c r="BD805">
        <f t="shared" si="4580"/>
        <v>496</v>
      </c>
      <c r="BE805">
        <f t="shared" si="4580"/>
        <v>510</v>
      </c>
      <c r="BF805">
        <f t="shared" si="4580"/>
        <v>524</v>
      </c>
      <c r="BG805">
        <f t="shared" si="4580"/>
        <v>538</v>
      </c>
      <c r="BH805">
        <f t="shared" si="4580"/>
        <v>552</v>
      </c>
      <c r="BI805">
        <f>BI803</f>
        <v>566</v>
      </c>
      <c r="BJ805" t="s">
        <v>0</v>
      </c>
    </row>
    <row r="806" spans="1:62">
      <c r="A806" s="4" t="s">
        <v>473</v>
      </c>
      <c r="B806">
        <f t="shared" ref="B806:BH806" si="4581">B804</f>
        <v>3</v>
      </c>
      <c r="C806">
        <f t="shared" si="4581"/>
        <v>3</v>
      </c>
      <c r="D806">
        <f t="shared" si="4581"/>
        <v>4</v>
      </c>
      <c r="E806">
        <f t="shared" si="4581"/>
        <v>4</v>
      </c>
      <c r="F806">
        <f t="shared" si="4581"/>
        <v>5</v>
      </c>
      <c r="G806">
        <f t="shared" si="4581"/>
        <v>5</v>
      </c>
      <c r="H806">
        <f t="shared" si="4581"/>
        <v>6</v>
      </c>
      <c r="I806">
        <f t="shared" si="4581"/>
        <v>6</v>
      </c>
      <c r="J806">
        <f t="shared" si="4581"/>
        <v>9</v>
      </c>
      <c r="K806">
        <f t="shared" si="4581"/>
        <v>9</v>
      </c>
      <c r="L806">
        <f t="shared" si="4581"/>
        <v>11</v>
      </c>
      <c r="M806">
        <f t="shared" si="4581"/>
        <v>12</v>
      </c>
      <c r="N806">
        <f t="shared" si="4581"/>
        <v>14</v>
      </c>
      <c r="O806">
        <f t="shared" si="4581"/>
        <v>15</v>
      </c>
      <c r="P806">
        <f t="shared" si="4581"/>
        <v>17</v>
      </c>
      <c r="Q806">
        <f t="shared" si="4581"/>
        <v>18</v>
      </c>
      <c r="R806">
        <f t="shared" si="4581"/>
        <v>26</v>
      </c>
      <c r="S806">
        <f t="shared" si="4581"/>
        <v>33</v>
      </c>
      <c r="T806">
        <f t="shared" si="4581"/>
        <v>41</v>
      </c>
      <c r="U806">
        <f t="shared" si="4581"/>
        <v>48</v>
      </c>
      <c r="V806">
        <f t="shared" si="4581"/>
        <v>56</v>
      </c>
      <c r="W806">
        <f t="shared" si="4581"/>
        <v>63</v>
      </c>
      <c r="X806">
        <f t="shared" si="4581"/>
        <v>74</v>
      </c>
      <c r="Y806">
        <f t="shared" si="4581"/>
        <v>85</v>
      </c>
      <c r="Z806">
        <f t="shared" si="4581"/>
        <v>96</v>
      </c>
      <c r="AA806">
        <f t="shared" si="4581"/>
        <v>107</v>
      </c>
      <c r="AB806">
        <f t="shared" si="4581"/>
        <v>118</v>
      </c>
      <c r="AC806">
        <f t="shared" si="4581"/>
        <v>129</v>
      </c>
      <c r="AD806">
        <f t="shared" si="4581"/>
        <v>144</v>
      </c>
      <c r="AE806">
        <f t="shared" si="4581"/>
        <v>158</v>
      </c>
      <c r="AF806">
        <f t="shared" si="4581"/>
        <v>173</v>
      </c>
      <c r="AG806">
        <f t="shared" si="4581"/>
        <v>187</v>
      </c>
      <c r="AH806">
        <f t="shared" si="4581"/>
        <v>202</v>
      </c>
      <c r="AI806">
        <f t="shared" si="4581"/>
        <v>216</v>
      </c>
      <c r="AJ806">
        <f t="shared" si="4581"/>
        <v>231</v>
      </c>
      <c r="AK806">
        <f t="shared" si="4581"/>
        <v>245</v>
      </c>
      <c r="AL806">
        <f t="shared" si="4581"/>
        <v>260</v>
      </c>
      <c r="AM806">
        <f t="shared" si="4581"/>
        <v>274</v>
      </c>
      <c r="AN806">
        <f t="shared" si="4581"/>
        <v>289</v>
      </c>
      <c r="AO806">
        <f t="shared" si="4581"/>
        <v>303</v>
      </c>
      <c r="AP806">
        <f t="shared" si="4581"/>
        <v>318</v>
      </c>
      <c r="AQ806">
        <f t="shared" si="4581"/>
        <v>332</v>
      </c>
      <c r="AR806">
        <f t="shared" si="4581"/>
        <v>347</v>
      </c>
      <c r="AS806">
        <f t="shared" si="4581"/>
        <v>361</v>
      </c>
      <c r="AT806">
        <f t="shared" si="4581"/>
        <v>376</v>
      </c>
      <c r="AU806">
        <f t="shared" si="4581"/>
        <v>390</v>
      </c>
      <c r="AV806">
        <f t="shared" si="4581"/>
        <v>405</v>
      </c>
      <c r="AW806">
        <f t="shared" si="4581"/>
        <v>419</v>
      </c>
      <c r="AX806">
        <f t="shared" si="4581"/>
        <v>434</v>
      </c>
      <c r="AY806">
        <f t="shared" si="4581"/>
        <v>448</v>
      </c>
      <c r="AZ806">
        <f t="shared" si="4581"/>
        <v>463</v>
      </c>
      <c r="BA806">
        <f t="shared" si="4581"/>
        <v>477</v>
      </c>
      <c r="BB806">
        <f t="shared" si="4581"/>
        <v>492</v>
      </c>
      <c r="BC806">
        <f t="shared" si="4581"/>
        <v>506</v>
      </c>
      <c r="BD806">
        <f t="shared" si="4581"/>
        <v>521</v>
      </c>
      <c r="BE806">
        <f t="shared" si="4581"/>
        <v>535</v>
      </c>
      <c r="BF806">
        <f t="shared" si="4581"/>
        <v>550</v>
      </c>
      <c r="BG806">
        <f t="shared" si="4581"/>
        <v>564</v>
      </c>
      <c r="BH806">
        <f t="shared" si="4581"/>
        <v>579</v>
      </c>
      <c r="BI806">
        <f>BI804</f>
        <v>593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582">D808+0.2</f>
        <v>2.2000000000000002</v>
      </c>
      <c r="F808" s="4">
        <f t="shared" ref="F808" si="4583">E808+0.3</f>
        <v>2.5</v>
      </c>
      <c r="G808" s="4">
        <f t="shared" ref="G808" si="4584">F808+0.2</f>
        <v>2.7</v>
      </c>
      <c r="H808" s="4">
        <f t="shared" ref="H808" si="4585">G808+0.3</f>
        <v>3</v>
      </c>
      <c r="I808" s="4">
        <f t="shared" ref="I808" si="4586">H808+0.2</f>
        <v>3.2</v>
      </c>
      <c r="J808" s="15">
        <f t="shared" ref="J808" si="4587">I808+0.3</f>
        <v>3.5</v>
      </c>
      <c r="K808">
        <f t="shared" ref="K808" si="4588">J808+0.2</f>
        <v>3.7</v>
      </c>
      <c r="L808" s="4">
        <f t="shared" ref="L808" si="4589">K808+0.3</f>
        <v>4</v>
      </c>
      <c r="M808" s="4">
        <f t="shared" ref="M808" si="4590">L808+0.2</f>
        <v>4.2</v>
      </c>
      <c r="N808" s="4">
        <f t="shared" ref="N808" si="4591">M808+0.3</f>
        <v>4.5</v>
      </c>
      <c r="O808" s="4">
        <f t="shared" ref="O808" si="4592">N808+0.2</f>
        <v>4.7</v>
      </c>
      <c r="P808" s="4">
        <f t="shared" ref="P808" si="4593">O808+0.3</f>
        <v>5</v>
      </c>
      <c r="Q808" s="4">
        <f t="shared" ref="Q808" si="4594">P808+0.2</f>
        <v>5.2</v>
      </c>
      <c r="R808" s="15">
        <f t="shared" ref="R808" si="4595">Q808+0.3</f>
        <v>5.5</v>
      </c>
      <c r="S808" s="4">
        <f t="shared" ref="S808" si="4596">R808+0.2</f>
        <v>5.7</v>
      </c>
      <c r="T808" s="4">
        <f t="shared" ref="T808" si="4597">S808+0.3</f>
        <v>6</v>
      </c>
      <c r="U808">
        <f t="shared" ref="U808" si="4598">T808+0.2</f>
        <v>6.2</v>
      </c>
      <c r="V808" s="4">
        <f t="shared" ref="V808" si="4599">U808+0.3</f>
        <v>6.5</v>
      </c>
      <c r="W808" s="4">
        <f t="shared" ref="W808" si="4600">V808+0.2</f>
        <v>6.7</v>
      </c>
      <c r="X808" s="15">
        <f t="shared" ref="X808" si="4601">W808+0.3</f>
        <v>7</v>
      </c>
      <c r="Y808" s="4">
        <f t="shared" ref="Y808" si="4602">X808+0.2</f>
        <v>7.2</v>
      </c>
      <c r="Z808" s="4">
        <f t="shared" ref="Z808" si="4603">Y808+0.3</f>
        <v>7.5</v>
      </c>
      <c r="AA808" s="4">
        <f t="shared" ref="AA808" si="4604">Z808+0.2</f>
        <v>7.7</v>
      </c>
      <c r="AB808" s="4">
        <f t="shared" ref="AB808" si="4605">AA808+0.3</f>
        <v>8</v>
      </c>
      <c r="AC808" s="4">
        <f t="shared" ref="AC808" si="4606">AB808+0.2</f>
        <v>8.1999999999999993</v>
      </c>
      <c r="AD808" s="15">
        <f t="shared" ref="AD808" si="4607">AC808+0.3</f>
        <v>8.5</v>
      </c>
      <c r="AE808">
        <f t="shared" ref="AE808" si="4608">AD808+0.2</f>
        <v>8.6999999999999993</v>
      </c>
      <c r="AF808" s="4">
        <f t="shared" ref="AF808" si="4609">AE808+0.3</f>
        <v>9</v>
      </c>
      <c r="AG808" s="4">
        <f t="shared" ref="AG808" si="4610">AF808+0.2</f>
        <v>9.1999999999999993</v>
      </c>
      <c r="AH808" s="4">
        <f t="shared" ref="AH808" si="4611">AG808+0.3</f>
        <v>9.5</v>
      </c>
      <c r="AI808" s="4">
        <f t="shared" ref="AI808" si="4612">AH808+0.2</f>
        <v>9.6999999999999993</v>
      </c>
      <c r="AJ808" s="4">
        <f t="shared" ref="AJ808" si="4613">AI808+0.3</f>
        <v>10</v>
      </c>
      <c r="AK808" s="4">
        <f t="shared" ref="AK808" si="4614">AJ808+0.2</f>
        <v>10.199999999999999</v>
      </c>
      <c r="AL808" s="4">
        <f t="shared" ref="AL808" si="4615">AK808+0.3</f>
        <v>10.5</v>
      </c>
      <c r="AM808" s="4">
        <f t="shared" ref="AM808" si="4616">AL808+0.2</f>
        <v>10.7</v>
      </c>
      <c r="AN808" s="4">
        <f t="shared" ref="AN808" si="4617">AM808+0.3</f>
        <v>11</v>
      </c>
      <c r="AO808">
        <f t="shared" ref="AO808" si="4618">AN808+0.2</f>
        <v>11.2</v>
      </c>
      <c r="AP808" s="4">
        <f t="shared" ref="AP808" si="4619">AO808+0.3</f>
        <v>11.5</v>
      </c>
      <c r="AQ808" s="4">
        <f t="shared" ref="AQ808" si="4620">AP808+0.2</f>
        <v>11.7</v>
      </c>
      <c r="AR808" s="4">
        <f t="shared" ref="AR808" si="4621">AQ808+0.3</f>
        <v>12</v>
      </c>
      <c r="AS808" s="4">
        <f t="shared" ref="AS808" si="4622">AR808+0.2</f>
        <v>12.2</v>
      </c>
      <c r="AT808" s="4">
        <f t="shared" ref="AT808" si="4623">AS808+0.3</f>
        <v>12.5</v>
      </c>
      <c r="AU808" s="4">
        <f t="shared" ref="AU808" si="4624">AT808+0.2</f>
        <v>12.7</v>
      </c>
      <c r="AV808" s="4">
        <f t="shared" ref="AV808" si="4625">AU808+0.3</f>
        <v>13</v>
      </c>
      <c r="AW808" s="4">
        <f t="shared" ref="AW808" si="4626">AV808+0.2</f>
        <v>13.2</v>
      </c>
      <c r="AX808" s="4">
        <f t="shared" ref="AX808" si="4627">AW808+0.3</f>
        <v>13.5</v>
      </c>
      <c r="AY808">
        <f t="shared" ref="AY808" si="4628">AX808+0.2</f>
        <v>13.7</v>
      </c>
      <c r="AZ808" s="4">
        <f t="shared" ref="AZ808" si="4629">AY808+0.3</f>
        <v>14</v>
      </c>
      <c r="BA808" s="4">
        <f t="shared" ref="BA808" si="4630">AZ808+0.2</f>
        <v>14.2</v>
      </c>
      <c r="BB808" s="4">
        <f t="shared" ref="BB808" si="4631">BA808+0.3</f>
        <v>14.5</v>
      </c>
      <c r="BC808" s="4">
        <f t="shared" ref="BC808" si="4632">BB808+0.2</f>
        <v>14.7</v>
      </c>
      <c r="BD808" s="4">
        <f t="shared" ref="BD808" si="4633">BC808+0.3</f>
        <v>15</v>
      </c>
      <c r="BE808" s="4">
        <f t="shared" ref="BE808" si="4634">BD808+0.2</f>
        <v>15.2</v>
      </c>
      <c r="BF808" s="4">
        <f t="shared" ref="BF808" si="4635">BE808+0.3</f>
        <v>15.5</v>
      </c>
      <c r="BG808" s="4">
        <f t="shared" ref="BG808" si="4636">BF808+0.2</f>
        <v>15.7</v>
      </c>
      <c r="BH808" s="4">
        <f t="shared" ref="BH808" si="4637">BG808+0.3</f>
        <v>16</v>
      </c>
      <c r="BI808">
        <f t="shared" ref="BI808" si="4638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39">C812+50</f>
        <v>150</v>
      </c>
      <c r="E812" s="4">
        <f t="shared" ref="E812" si="4640">D812+50</f>
        <v>200</v>
      </c>
      <c r="F812" s="4">
        <f t="shared" ref="F812" si="4641">E812+50</f>
        <v>250</v>
      </c>
      <c r="G812" s="4">
        <f t="shared" ref="G812" si="4642">F812+50</f>
        <v>300</v>
      </c>
      <c r="H812" s="4">
        <f t="shared" ref="H812" si="4643">G812+50</f>
        <v>350</v>
      </c>
      <c r="I812" s="4">
        <f t="shared" ref="I812" si="4644">H812+50</f>
        <v>400</v>
      </c>
      <c r="J812" s="15">
        <f t="shared" ref="J812" si="4645">I812+50</f>
        <v>450</v>
      </c>
      <c r="K812" s="4">
        <f t="shared" ref="K812" si="4646">J812+50</f>
        <v>500</v>
      </c>
      <c r="L812" s="4">
        <f t="shared" ref="L812" si="4647">K812+50</f>
        <v>550</v>
      </c>
      <c r="M812" s="4">
        <f t="shared" ref="M812" si="4648">L812+50</f>
        <v>600</v>
      </c>
      <c r="N812" s="4">
        <f t="shared" ref="N812" si="4649">M812+50</f>
        <v>650</v>
      </c>
      <c r="O812" s="4">
        <f t="shared" ref="O812" si="4650">N812+50</f>
        <v>700</v>
      </c>
      <c r="P812" s="4">
        <f t="shared" ref="P812" si="4651">O812+50</f>
        <v>750</v>
      </c>
      <c r="Q812" s="4">
        <f t="shared" ref="Q812" si="4652">P812+50</f>
        <v>800</v>
      </c>
      <c r="R812" s="15">
        <f t="shared" ref="R812" si="4653">Q812+50</f>
        <v>850</v>
      </c>
      <c r="S812" s="4">
        <f t="shared" ref="S812" si="4654">R812+50</f>
        <v>900</v>
      </c>
      <c r="T812" s="4">
        <f t="shared" ref="T812" si="4655">S812+50</f>
        <v>950</v>
      </c>
      <c r="U812" s="4">
        <f t="shared" ref="U812" si="4656">T812+50</f>
        <v>1000</v>
      </c>
      <c r="V812" s="4">
        <f t="shared" ref="V812" si="4657">U812+50</f>
        <v>1050</v>
      </c>
      <c r="W812" s="4">
        <f t="shared" ref="W812" si="4658">V812+50</f>
        <v>1100</v>
      </c>
      <c r="X812" s="15">
        <f t="shared" ref="X812" si="4659">W812+50</f>
        <v>1150</v>
      </c>
      <c r="Y812" s="4">
        <f t="shared" ref="Y812" si="4660">X812+50</f>
        <v>1200</v>
      </c>
      <c r="Z812" s="4">
        <f t="shared" ref="Z812" si="4661">Y812+50</f>
        <v>1250</v>
      </c>
      <c r="AA812" s="4">
        <f t="shared" ref="AA812" si="4662">Z812+50</f>
        <v>1300</v>
      </c>
      <c r="AB812" s="4">
        <f t="shared" ref="AB812" si="4663">AA812+50</f>
        <v>1350</v>
      </c>
      <c r="AC812" s="4">
        <f t="shared" ref="AC812" si="4664">AB812+50</f>
        <v>1400</v>
      </c>
      <c r="AD812" s="15">
        <f t="shared" ref="AD812" si="4665">AC812+50</f>
        <v>1450</v>
      </c>
      <c r="AE812" s="4">
        <f t="shared" ref="AE812" si="4666">AD812+50</f>
        <v>1500</v>
      </c>
      <c r="AF812" s="4">
        <f t="shared" ref="AF812" si="4667">AE812+50</f>
        <v>1550</v>
      </c>
      <c r="AG812" s="4">
        <f t="shared" ref="AG812" si="4668">AF812+50</f>
        <v>1600</v>
      </c>
      <c r="AH812" s="4">
        <f t="shared" ref="AH812" si="4669">AG812+50</f>
        <v>1650</v>
      </c>
      <c r="AI812" s="4">
        <f t="shared" ref="AI812" si="4670">AH812+50</f>
        <v>1700</v>
      </c>
      <c r="AJ812" s="4">
        <f t="shared" ref="AJ812" si="4671">AI812+50</f>
        <v>1750</v>
      </c>
      <c r="AK812" s="4">
        <f t="shared" ref="AK812" si="4672">AJ812+50</f>
        <v>1800</v>
      </c>
      <c r="AL812" s="4">
        <f t="shared" ref="AL812" si="4673">AK812+50</f>
        <v>1850</v>
      </c>
      <c r="AM812" s="4">
        <f t="shared" ref="AM812" si="4674">AL812+50</f>
        <v>1900</v>
      </c>
      <c r="AN812" s="4">
        <f t="shared" ref="AN812" si="4675">AM812+50</f>
        <v>1950</v>
      </c>
      <c r="AO812" s="4">
        <f t="shared" ref="AO812" si="4676">AN812+50</f>
        <v>2000</v>
      </c>
      <c r="AP812" s="4">
        <f t="shared" ref="AP812" si="4677">AO812+50</f>
        <v>2050</v>
      </c>
      <c r="AQ812" s="4">
        <f t="shared" ref="AQ812" si="4678">AP812+50</f>
        <v>2100</v>
      </c>
      <c r="AR812" s="4">
        <f t="shared" ref="AR812" si="4679">AQ812+50</f>
        <v>2150</v>
      </c>
      <c r="AS812" s="4">
        <f t="shared" ref="AS812" si="4680">AR812+50</f>
        <v>2200</v>
      </c>
      <c r="AT812" s="4">
        <f t="shared" ref="AT812" si="4681">AS812+50</f>
        <v>2250</v>
      </c>
      <c r="AU812" s="4">
        <f t="shared" ref="AU812" si="4682">AT812+50</f>
        <v>2300</v>
      </c>
      <c r="AV812" s="4">
        <f t="shared" ref="AV812" si="4683">AU812+50</f>
        <v>2350</v>
      </c>
      <c r="AW812" s="4">
        <f t="shared" ref="AW812" si="4684">AV812+50</f>
        <v>2400</v>
      </c>
      <c r="AX812" s="4">
        <f t="shared" ref="AX812" si="4685">AW812+50</f>
        <v>2450</v>
      </c>
      <c r="AY812" s="4">
        <f t="shared" ref="AY812" si="4686">AX812+50</f>
        <v>2500</v>
      </c>
      <c r="AZ812" s="4">
        <f t="shared" ref="AZ812" si="4687">AY812+50</f>
        <v>2550</v>
      </c>
      <c r="BA812" s="4">
        <f t="shared" ref="BA812" si="4688">AZ812+50</f>
        <v>2600</v>
      </c>
      <c r="BB812" s="4">
        <f t="shared" ref="BB812" si="4689">BA812+50</f>
        <v>2650</v>
      </c>
      <c r="BC812" s="4">
        <f t="shared" ref="BC812" si="4690">BB812+50</f>
        <v>2700</v>
      </c>
      <c r="BD812" s="4">
        <f t="shared" ref="BD812" si="4691">BC812+50</f>
        <v>2750</v>
      </c>
      <c r="BE812" s="4">
        <f t="shared" ref="BE812" si="4692">BD812+50</f>
        <v>2800</v>
      </c>
      <c r="BF812" s="4">
        <f t="shared" ref="BF812" si="4693">BE812+50</f>
        <v>2850</v>
      </c>
      <c r="BG812" s="4">
        <f t="shared" ref="BG812" si="4694">BF812+50</f>
        <v>2900</v>
      </c>
      <c r="BH812" s="4">
        <f t="shared" ref="BH812" si="4695">BG812+50</f>
        <v>2950</v>
      </c>
      <c r="BI812" s="4">
        <f t="shared" ref="BI812" si="4696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697">C812*1.5</f>
        <v>150</v>
      </c>
      <c r="D813" s="4">
        <f t="shared" si="4697"/>
        <v>225</v>
      </c>
      <c r="E813" s="4">
        <f t="shared" si="4697"/>
        <v>300</v>
      </c>
      <c r="F813" s="4">
        <f t="shared" si="4697"/>
        <v>375</v>
      </c>
      <c r="G813" s="4">
        <f t="shared" si="4697"/>
        <v>450</v>
      </c>
      <c r="H813" s="4">
        <f t="shared" si="4697"/>
        <v>525</v>
      </c>
      <c r="I813" s="4">
        <f t="shared" si="4697"/>
        <v>600</v>
      </c>
      <c r="J813" s="15">
        <f t="shared" si="4697"/>
        <v>675</v>
      </c>
      <c r="K813" s="4">
        <f t="shared" si="4697"/>
        <v>750</v>
      </c>
      <c r="L813" s="4">
        <f t="shared" si="4697"/>
        <v>825</v>
      </c>
      <c r="M813" s="4">
        <f t="shared" si="4697"/>
        <v>900</v>
      </c>
      <c r="N813" s="4">
        <f t="shared" si="4697"/>
        <v>975</v>
      </c>
      <c r="O813" s="4">
        <f t="shared" si="4697"/>
        <v>1050</v>
      </c>
      <c r="P813" s="4">
        <f t="shared" si="4697"/>
        <v>1125</v>
      </c>
      <c r="Q813" s="4">
        <f t="shared" si="4697"/>
        <v>1200</v>
      </c>
      <c r="R813" s="15">
        <f t="shared" si="4697"/>
        <v>1275</v>
      </c>
      <c r="S813" s="4">
        <f t="shared" si="4697"/>
        <v>1350</v>
      </c>
      <c r="T813" s="4">
        <f t="shared" si="4697"/>
        <v>1425</v>
      </c>
      <c r="U813" s="4">
        <f t="shared" si="4697"/>
        <v>1500</v>
      </c>
      <c r="V813" s="4">
        <f t="shared" si="4697"/>
        <v>1575</v>
      </c>
      <c r="W813" s="4">
        <f t="shared" si="4697"/>
        <v>1650</v>
      </c>
      <c r="X813" s="15">
        <f t="shared" si="4697"/>
        <v>1725</v>
      </c>
      <c r="Y813" s="4">
        <f t="shared" si="4697"/>
        <v>1800</v>
      </c>
      <c r="Z813" s="4">
        <f t="shared" si="4697"/>
        <v>1875</v>
      </c>
      <c r="AA813" s="4">
        <f t="shared" si="4697"/>
        <v>1950</v>
      </c>
      <c r="AB813" s="4">
        <f t="shared" si="4697"/>
        <v>2025</v>
      </c>
      <c r="AC813" s="4">
        <f t="shared" si="4697"/>
        <v>2100</v>
      </c>
      <c r="AD813" s="15">
        <f t="shared" si="4697"/>
        <v>2175</v>
      </c>
      <c r="AE813" s="4">
        <f t="shared" si="4697"/>
        <v>2250</v>
      </c>
      <c r="AF813" s="4">
        <f t="shared" si="4697"/>
        <v>2325</v>
      </c>
      <c r="AG813" s="4">
        <f t="shared" si="4697"/>
        <v>2400</v>
      </c>
      <c r="AH813" s="4">
        <f t="shared" si="4697"/>
        <v>2475</v>
      </c>
      <c r="AI813" s="4">
        <f t="shared" si="4697"/>
        <v>2550</v>
      </c>
      <c r="AJ813" s="4">
        <f t="shared" si="4697"/>
        <v>2625</v>
      </c>
      <c r="AK813" s="4">
        <f t="shared" si="4697"/>
        <v>2700</v>
      </c>
      <c r="AL813" s="4">
        <f t="shared" si="4697"/>
        <v>2775</v>
      </c>
      <c r="AM813" s="4">
        <f t="shared" si="4697"/>
        <v>2850</v>
      </c>
      <c r="AN813" s="4">
        <f t="shared" si="4697"/>
        <v>2925</v>
      </c>
      <c r="AO813" s="4">
        <f t="shared" si="4697"/>
        <v>3000</v>
      </c>
      <c r="AP813" s="4">
        <f t="shared" si="4697"/>
        <v>3075</v>
      </c>
      <c r="AQ813" s="4">
        <f t="shared" si="4697"/>
        <v>3150</v>
      </c>
      <c r="AR813" s="4">
        <f t="shared" si="4697"/>
        <v>3225</v>
      </c>
      <c r="AS813" s="4">
        <f t="shared" si="4697"/>
        <v>3300</v>
      </c>
      <c r="AT813" s="4">
        <f t="shared" si="4697"/>
        <v>3375</v>
      </c>
      <c r="AU813" s="4">
        <f t="shared" si="4697"/>
        <v>3450</v>
      </c>
      <c r="AV813" s="4">
        <f t="shared" si="4697"/>
        <v>3525</v>
      </c>
      <c r="AW813" s="4">
        <f t="shared" si="4697"/>
        <v>3600</v>
      </c>
      <c r="AX813" s="4">
        <f t="shared" si="4697"/>
        <v>3675</v>
      </c>
      <c r="AY813" s="4">
        <f t="shared" si="4697"/>
        <v>3750</v>
      </c>
      <c r="AZ813" s="4">
        <f t="shared" si="4697"/>
        <v>3825</v>
      </c>
      <c r="BA813" s="4">
        <f t="shared" si="4697"/>
        <v>3900</v>
      </c>
      <c r="BB813" s="4">
        <f t="shared" si="4697"/>
        <v>3975</v>
      </c>
      <c r="BC813" s="4">
        <f t="shared" si="4697"/>
        <v>4050</v>
      </c>
      <c r="BD813" s="4">
        <f t="shared" si="4697"/>
        <v>4125</v>
      </c>
      <c r="BE813" s="4">
        <f t="shared" si="4697"/>
        <v>4200</v>
      </c>
      <c r="BF813" s="4">
        <f t="shared" si="4697"/>
        <v>4275</v>
      </c>
      <c r="BG813" s="4">
        <f t="shared" si="4697"/>
        <v>4350</v>
      </c>
      <c r="BH813" s="4">
        <f t="shared" si="4697"/>
        <v>4425</v>
      </c>
      <c r="BI813" s="4">
        <f t="shared" si="4697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698">C812*2</f>
        <v>200</v>
      </c>
      <c r="D814" s="4">
        <f t="shared" si="4698"/>
        <v>300</v>
      </c>
      <c r="E814" s="4">
        <f t="shared" si="4698"/>
        <v>400</v>
      </c>
      <c r="F814" s="4">
        <f t="shared" si="4698"/>
        <v>500</v>
      </c>
      <c r="G814" s="4">
        <f t="shared" si="4698"/>
        <v>600</v>
      </c>
      <c r="H814" s="4">
        <f t="shared" si="4698"/>
        <v>700</v>
      </c>
      <c r="I814" s="4">
        <f t="shared" si="4698"/>
        <v>800</v>
      </c>
      <c r="J814" s="15">
        <f t="shared" si="4698"/>
        <v>900</v>
      </c>
      <c r="K814" s="4">
        <f t="shared" si="4698"/>
        <v>1000</v>
      </c>
      <c r="L814" s="4">
        <f t="shared" si="4698"/>
        <v>1100</v>
      </c>
      <c r="M814" s="4">
        <f t="shared" si="4698"/>
        <v>1200</v>
      </c>
      <c r="N814" s="4">
        <f t="shared" si="4698"/>
        <v>1300</v>
      </c>
      <c r="O814" s="4">
        <f t="shared" si="4698"/>
        <v>1400</v>
      </c>
      <c r="P814" s="4">
        <f t="shared" si="4698"/>
        <v>1500</v>
      </c>
      <c r="Q814" s="4">
        <f t="shared" si="4698"/>
        <v>1600</v>
      </c>
      <c r="R814" s="15">
        <f t="shared" si="4698"/>
        <v>1700</v>
      </c>
      <c r="S814" s="4">
        <f t="shared" si="4698"/>
        <v>1800</v>
      </c>
      <c r="T814" s="4">
        <f t="shared" si="4698"/>
        <v>1900</v>
      </c>
      <c r="U814" s="4">
        <f t="shared" si="4698"/>
        <v>2000</v>
      </c>
      <c r="V814" s="4">
        <f t="shared" si="4698"/>
        <v>2100</v>
      </c>
      <c r="W814" s="4">
        <f t="shared" si="4698"/>
        <v>2200</v>
      </c>
      <c r="X814" s="15">
        <f t="shared" si="4698"/>
        <v>2300</v>
      </c>
      <c r="Y814" s="4">
        <f t="shared" si="4698"/>
        <v>2400</v>
      </c>
      <c r="Z814" s="4">
        <f t="shared" si="4698"/>
        <v>2500</v>
      </c>
      <c r="AA814" s="4">
        <f t="shared" si="4698"/>
        <v>2600</v>
      </c>
      <c r="AB814" s="4">
        <f t="shared" si="4698"/>
        <v>2700</v>
      </c>
      <c r="AC814" s="4">
        <f t="shared" si="4698"/>
        <v>2800</v>
      </c>
      <c r="AD814" s="15">
        <f t="shared" si="4698"/>
        <v>2900</v>
      </c>
      <c r="AE814" s="4">
        <f t="shared" si="4698"/>
        <v>3000</v>
      </c>
      <c r="AF814" s="4">
        <f t="shared" si="4698"/>
        <v>3100</v>
      </c>
      <c r="AG814" s="4">
        <f t="shared" si="4698"/>
        <v>3200</v>
      </c>
      <c r="AH814" s="4">
        <f t="shared" si="4698"/>
        <v>3300</v>
      </c>
      <c r="AI814" s="4">
        <f t="shared" si="4698"/>
        <v>3400</v>
      </c>
      <c r="AJ814" s="4">
        <f t="shared" si="4698"/>
        <v>3500</v>
      </c>
      <c r="AK814" s="4">
        <f t="shared" si="4698"/>
        <v>3600</v>
      </c>
      <c r="AL814" s="4">
        <f t="shared" si="4698"/>
        <v>3700</v>
      </c>
      <c r="AM814" s="4">
        <f t="shared" si="4698"/>
        <v>3800</v>
      </c>
      <c r="AN814" s="4">
        <f t="shared" si="4698"/>
        <v>3900</v>
      </c>
      <c r="AO814" s="4">
        <f t="shared" si="4698"/>
        <v>4000</v>
      </c>
      <c r="AP814" s="4">
        <f t="shared" si="4698"/>
        <v>4100</v>
      </c>
      <c r="AQ814" s="4">
        <f t="shared" si="4698"/>
        <v>4200</v>
      </c>
      <c r="AR814" s="4">
        <f t="shared" si="4698"/>
        <v>4300</v>
      </c>
      <c r="AS814" s="4">
        <f t="shared" si="4698"/>
        <v>4400</v>
      </c>
      <c r="AT814" s="4">
        <f t="shared" si="4698"/>
        <v>4500</v>
      </c>
      <c r="AU814" s="4">
        <f t="shared" si="4698"/>
        <v>4600</v>
      </c>
      <c r="AV814" s="4">
        <f t="shared" si="4698"/>
        <v>4700</v>
      </c>
      <c r="AW814" s="4">
        <f t="shared" si="4698"/>
        <v>4800</v>
      </c>
      <c r="AX814" s="4">
        <f t="shared" si="4698"/>
        <v>4900</v>
      </c>
      <c r="AY814" s="4">
        <f t="shared" si="4698"/>
        <v>5000</v>
      </c>
      <c r="AZ814" s="4">
        <f t="shared" si="4698"/>
        <v>5100</v>
      </c>
      <c r="BA814" s="4">
        <f t="shared" si="4698"/>
        <v>5200</v>
      </c>
      <c r="BB814" s="4">
        <f t="shared" si="4698"/>
        <v>5300</v>
      </c>
      <c r="BC814" s="4">
        <f t="shared" si="4698"/>
        <v>5400</v>
      </c>
      <c r="BD814" s="4">
        <f t="shared" si="4698"/>
        <v>5500</v>
      </c>
      <c r="BE814" s="4">
        <f t="shared" si="4698"/>
        <v>5600</v>
      </c>
      <c r="BF814" s="4">
        <f t="shared" si="4698"/>
        <v>5700</v>
      </c>
      <c r="BG814" s="4">
        <f t="shared" si="4698"/>
        <v>5800</v>
      </c>
      <c r="BH814" s="4">
        <f t="shared" si="4698"/>
        <v>5900</v>
      </c>
      <c r="BI814" s="4">
        <f t="shared" si="4698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699">C816-1</f>
        <v>-7</v>
      </c>
      <c r="E816" s="4">
        <f t="shared" si="4699"/>
        <v>-8</v>
      </c>
      <c r="F816" s="4">
        <f t="shared" si="4699"/>
        <v>-9</v>
      </c>
      <c r="G816" s="4">
        <f t="shared" si="4699"/>
        <v>-10</v>
      </c>
      <c r="H816" s="4">
        <f t="shared" si="4699"/>
        <v>-11</v>
      </c>
      <c r="I816" s="4">
        <f t="shared" si="4699"/>
        <v>-12</v>
      </c>
      <c r="J816" s="15">
        <f t="shared" si="4699"/>
        <v>-13</v>
      </c>
      <c r="K816" s="4">
        <f t="shared" si="4699"/>
        <v>-14</v>
      </c>
      <c r="L816" s="4">
        <f t="shared" si="4699"/>
        <v>-15</v>
      </c>
      <c r="M816" s="4">
        <f t="shared" si="4699"/>
        <v>-16</v>
      </c>
      <c r="N816" s="4">
        <f t="shared" si="4699"/>
        <v>-17</v>
      </c>
      <c r="O816" s="4">
        <f t="shared" si="4699"/>
        <v>-18</v>
      </c>
      <c r="P816" s="4">
        <f t="shared" si="4699"/>
        <v>-19</v>
      </c>
      <c r="Q816" s="4">
        <f t="shared" si="4699"/>
        <v>-20</v>
      </c>
      <c r="R816" s="15">
        <f t="shared" si="4699"/>
        <v>-21</v>
      </c>
      <c r="S816" s="4">
        <f t="shared" si="4699"/>
        <v>-22</v>
      </c>
      <c r="T816" s="4">
        <f t="shared" si="4699"/>
        <v>-23</v>
      </c>
      <c r="U816" s="4">
        <f t="shared" si="4699"/>
        <v>-24</v>
      </c>
      <c r="V816" s="4">
        <f t="shared" si="4699"/>
        <v>-25</v>
      </c>
      <c r="W816" s="4">
        <f t="shared" si="4699"/>
        <v>-26</v>
      </c>
      <c r="X816" s="15">
        <f t="shared" si="4699"/>
        <v>-27</v>
      </c>
      <c r="Y816" s="4">
        <f t="shared" si="4699"/>
        <v>-28</v>
      </c>
      <c r="Z816" s="4">
        <f t="shared" si="4699"/>
        <v>-29</v>
      </c>
      <c r="AA816" s="4">
        <f t="shared" si="4699"/>
        <v>-30</v>
      </c>
      <c r="AB816" s="4">
        <f t="shared" si="4699"/>
        <v>-31</v>
      </c>
      <c r="AC816" s="4">
        <f t="shared" si="4699"/>
        <v>-32</v>
      </c>
      <c r="AD816" s="15">
        <f t="shared" si="4699"/>
        <v>-33</v>
      </c>
      <c r="AE816" s="4">
        <f t="shared" si="4699"/>
        <v>-34</v>
      </c>
      <c r="AF816" s="4">
        <f t="shared" si="4699"/>
        <v>-35</v>
      </c>
      <c r="AG816" s="4">
        <f t="shared" si="4699"/>
        <v>-36</v>
      </c>
      <c r="AH816" s="4">
        <f t="shared" si="4699"/>
        <v>-37</v>
      </c>
      <c r="AI816" s="4">
        <f t="shared" si="4699"/>
        <v>-38</v>
      </c>
      <c r="AJ816" s="4">
        <f t="shared" si="4699"/>
        <v>-39</v>
      </c>
      <c r="AK816" s="4">
        <f t="shared" si="4699"/>
        <v>-40</v>
      </c>
      <c r="AL816" s="4">
        <f t="shared" si="4699"/>
        <v>-41</v>
      </c>
      <c r="AM816" s="4">
        <f t="shared" si="4699"/>
        <v>-42</v>
      </c>
      <c r="AN816" s="4">
        <f t="shared" si="4699"/>
        <v>-43</v>
      </c>
      <c r="AO816" s="4">
        <f t="shared" si="4699"/>
        <v>-44</v>
      </c>
      <c r="AP816" s="4">
        <f t="shared" si="4699"/>
        <v>-45</v>
      </c>
      <c r="AQ816" s="4">
        <f t="shared" si="4699"/>
        <v>-46</v>
      </c>
      <c r="AR816" s="4">
        <f t="shared" si="4699"/>
        <v>-47</v>
      </c>
      <c r="AS816" s="4">
        <f t="shared" si="4699"/>
        <v>-48</v>
      </c>
      <c r="AT816" s="4">
        <f t="shared" si="4699"/>
        <v>-49</v>
      </c>
      <c r="AU816" s="4">
        <f t="shared" si="4699"/>
        <v>-50</v>
      </c>
      <c r="AV816" s="4">
        <f t="shared" si="4699"/>
        <v>-51</v>
      </c>
      <c r="AW816" s="4">
        <f t="shared" si="4699"/>
        <v>-52</v>
      </c>
      <c r="AX816" s="4">
        <f t="shared" si="4699"/>
        <v>-53</v>
      </c>
      <c r="AY816" s="4">
        <f t="shared" si="4699"/>
        <v>-54</v>
      </c>
      <c r="AZ816" s="4">
        <f t="shared" si="4699"/>
        <v>-55</v>
      </c>
      <c r="BA816" s="4">
        <f t="shared" si="4699"/>
        <v>-56</v>
      </c>
      <c r="BB816" s="4">
        <f t="shared" si="4699"/>
        <v>-57</v>
      </c>
      <c r="BC816" s="4">
        <f t="shared" si="4699"/>
        <v>-58</v>
      </c>
      <c r="BD816" s="4">
        <f t="shared" si="4699"/>
        <v>-59</v>
      </c>
      <c r="BE816" s="4">
        <f t="shared" si="4699"/>
        <v>-60</v>
      </c>
      <c r="BF816" s="4">
        <f t="shared" si="4699"/>
        <v>-61</v>
      </c>
      <c r="BG816" s="4">
        <f t="shared" si="4699"/>
        <v>-62</v>
      </c>
      <c r="BH816" s="4">
        <f t="shared" si="4699"/>
        <v>-63</v>
      </c>
      <c r="BI816" s="4">
        <f t="shared" si="4699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00">C817+3</f>
        <v>9</v>
      </c>
      <c r="E817" s="4">
        <f t="shared" ref="E817:E818" si="4701">D817+3</f>
        <v>12</v>
      </c>
      <c r="F817" s="4">
        <f t="shared" ref="F817:F818" si="4702">E817+3</f>
        <v>15</v>
      </c>
      <c r="G817" s="4">
        <f t="shared" ref="G817:G818" si="4703">F817+3</f>
        <v>18</v>
      </c>
      <c r="H817" s="4">
        <f t="shared" ref="H817" si="4704">G817+3</f>
        <v>21</v>
      </c>
      <c r="I817" s="4">
        <f>H817+4</f>
        <v>25</v>
      </c>
      <c r="J817" s="15">
        <f>I817+6</f>
        <v>31</v>
      </c>
      <c r="K817" s="4">
        <f t="shared" ref="K817:K818" si="4705">J817+6</f>
        <v>37</v>
      </c>
      <c r="L817" s="4">
        <f t="shared" ref="L817:L818" si="4706">K817+6</f>
        <v>43</v>
      </c>
      <c r="M817" s="4">
        <f>L817+7</f>
        <v>50</v>
      </c>
      <c r="N817" s="4">
        <f t="shared" ref="N817:N818" si="4707">M817+6</f>
        <v>56</v>
      </c>
      <c r="O817" s="4">
        <f t="shared" ref="O817:O818" si="4708">N817+6</f>
        <v>62</v>
      </c>
      <c r="P817" s="4">
        <f t="shared" ref="P817:P818" si="4709">O817+6</f>
        <v>68</v>
      </c>
      <c r="Q817" s="4">
        <f>P817+7</f>
        <v>75</v>
      </c>
      <c r="R817" s="15">
        <f>Q817+25</f>
        <v>100</v>
      </c>
      <c r="S817" s="4">
        <f t="shared" ref="S817:S818" si="4710">R817+25</f>
        <v>125</v>
      </c>
      <c r="T817" s="4">
        <f t="shared" ref="T817:T818" si="4711">S817+25</f>
        <v>150</v>
      </c>
      <c r="U817" s="4">
        <f t="shared" ref="U817:U818" si="4712">T817+25</f>
        <v>175</v>
      </c>
      <c r="V817" s="4">
        <f t="shared" ref="V817:V818" si="4713">U817+25</f>
        <v>200</v>
      </c>
      <c r="W817" s="4">
        <f t="shared" ref="W817:W818" si="4714">V817+25</f>
        <v>225</v>
      </c>
      <c r="X817" s="15">
        <f>W817+50</f>
        <v>275</v>
      </c>
      <c r="Y817" s="4">
        <f t="shared" ref="Y817:Y818" si="4715">X817+50</f>
        <v>325</v>
      </c>
      <c r="Z817" s="4">
        <f t="shared" ref="Z817:Z818" si="4716">Y817+50</f>
        <v>375</v>
      </c>
      <c r="AA817" s="4">
        <f t="shared" ref="AA817:AA818" si="4717">Z817+50</f>
        <v>425</v>
      </c>
      <c r="AB817" s="4">
        <f t="shared" ref="AB817:AB818" si="4718">AA817+50</f>
        <v>475</v>
      </c>
      <c r="AC817" s="4">
        <f t="shared" ref="AC817:AC818" si="4719">AB817+50</f>
        <v>525</v>
      </c>
      <c r="AD817" s="15">
        <f>AC817+100</f>
        <v>625</v>
      </c>
      <c r="AE817" s="4">
        <f t="shared" ref="AE817:AE818" si="4720">AD817+100</f>
        <v>725</v>
      </c>
      <c r="AF817" s="4">
        <f t="shared" ref="AF817:AF818" si="4721">AE817+100</f>
        <v>825</v>
      </c>
      <c r="AG817" s="4">
        <f t="shared" ref="AG817:AG818" si="4722">AF817+100</f>
        <v>925</v>
      </c>
      <c r="AH817" s="4">
        <f t="shared" ref="AH817:AH818" si="4723">AG817+100</f>
        <v>1025</v>
      </c>
      <c r="AI817" s="4">
        <f t="shared" ref="AI817:AI818" si="4724">AH817+100</f>
        <v>1125</v>
      </c>
      <c r="AJ817" s="4">
        <f t="shared" ref="AJ817:AJ818" si="4725">AI817+100</f>
        <v>1225</v>
      </c>
      <c r="AK817" s="4">
        <f t="shared" ref="AK817:AK818" si="4726">AJ817+100</f>
        <v>1325</v>
      </c>
      <c r="AL817" s="4">
        <f t="shared" ref="AL817:AL818" si="4727">AK817+100</f>
        <v>1425</v>
      </c>
      <c r="AM817" s="4">
        <f t="shared" ref="AM817:AM818" si="4728">AL817+100</f>
        <v>1525</v>
      </c>
      <c r="AN817" s="4">
        <f t="shared" ref="AN817:AN818" si="4729">AM817+100</f>
        <v>1625</v>
      </c>
      <c r="AO817" s="4">
        <f t="shared" ref="AO817:AO818" si="4730">AN817+100</f>
        <v>1725</v>
      </c>
      <c r="AP817" s="4">
        <f t="shared" ref="AP817:AP818" si="4731">AO817+100</f>
        <v>1825</v>
      </c>
      <c r="AQ817" s="4">
        <f t="shared" ref="AQ817:AQ818" si="4732">AP817+100</f>
        <v>1925</v>
      </c>
      <c r="AR817" s="4">
        <f t="shared" ref="AR817:AR818" si="4733">AQ817+100</f>
        <v>2025</v>
      </c>
      <c r="AS817" s="4">
        <f t="shared" ref="AS817:AS818" si="4734">AR817+100</f>
        <v>2125</v>
      </c>
      <c r="AT817" s="4">
        <f t="shared" ref="AT817:AT818" si="4735">AS817+100</f>
        <v>2225</v>
      </c>
      <c r="AU817" s="4">
        <f t="shared" ref="AU817:AU818" si="4736">AT817+100</f>
        <v>2325</v>
      </c>
      <c r="AV817" s="4">
        <f t="shared" ref="AV817:AV818" si="4737">AU817+100</f>
        <v>2425</v>
      </c>
      <c r="AW817" s="4">
        <f t="shared" ref="AW817:AW818" si="4738">AV817+100</f>
        <v>2525</v>
      </c>
      <c r="AX817" s="4">
        <f t="shared" ref="AX817:AX818" si="4739">AW817+100</f>
        <v>2625</v>
      </c>
      <c r="AY817" s="4">
        <f t="shared" ref="AY817:AY818" si="4740">AX817+100</f>
        <v>2725</v>
      </c>
      <c r="AZ817" s="4">
        <f t="shared" ref="AZ817:AZ818" si="4741">AY817+100</f>
        <v>2825</v>
      </c>
      <c r="BA817" s="4">
        <f t="shared" ref="BA817:BA818" si="4742">AZ817+100</f>
        <v>2925</v>
      </c>
      <c r="BB817" s="4">
        <f t="shared" ref="BB817:BB818" si="4743">BA817+100</f>
        <v>3025</v>
      </c>
      <c r="BC817" s="4">
        <f t="shared" ref="BC817:BC818" si="4744">BB817+100</f>
        <v>3125</v>
      </c>
      <c r="BD817" s="4">
        <f t="shared" ref="BD817:BD818" si="4745">BC817+100</f>
        <v>3225</v>
      </c>
      <c r="BE817" s="4">
        <f t="shared" ref="BE817:BE818" si="4746">BD817+100</f>
        <v>3325</v>
      </c>
      <c r="BF817" s="4">
        <f t="shared" ref="BF817:BF818" si="4747">BE817+100</f>
        <v>3425</v>
      </c>
      <c r="BG817" s="4">
        <f t="shared" ref="BG817:BG818" si="4748">BF817+100</f>
        <v>3525</v>
      </c>
      <c r="BH817" s="4">
        <f t="shared" ref="BH817:BH818" si="4749">BG817+100</f>
        <v>3625</v>
      </c>
      <c r="BI817" s="4">
        <f t="shared" ref="BI817:BI818" si="4750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00"/>
        <v>12</v>
      </c>
      <c r="E818" s="4">
        <f t="shared" si="4701"/>
        <v>15</v>
      </c>
      <c r="F818" s="4">
        <f t="shared" si="4702"/>
        <v>18</v>
      </c>
      <c r="G818" s="4">
        <f t="shared" si="4703"/>
        <v>21</v>
      </c>
      <c r="H818" s="4">
        <f>G818+4</f>
        <v>25</v>
      </c>
      <c r="I818" s="4">
        <f t="shared" ref="I818" si="4751">H818+3</f>
        <v>28</v>
      </c>
      <c r="J818" s="15">
        <f>I818+6</f>
        <v>34</v>
      </c>
      <c r="K818" s="4">
        <f t="shared" si="4705"/>
        <v>40</v>
      </c>
      <c r="L818" s="4">
        <f t="shared" si="4706"/>
        <v>46</v>
      </c>
      <c r="M818" s="4">
        <f>L818+7</f>
        <v>53</v>
      </c>
      <c r="N818" s="4">
        <f t="shared" si="4707"/>
        <v>59</v>
      </c>
      <c r="O818" s="4">
        <f t="shared" si="4708"/>
        <v>65</v>
      </c>
      <c r="P818" s="4">
        <f t="shared" si="4709"/>
        <v>71</v>
      </c>
      <c r="Q818" s="4">
        <f>P818+7</f>
        <v>78</v>
      </c>
      <c r="R818" s="15">
        <f>Q818+25</f>
        <v>103</v>
      </c>
      <c r="S818" s="4">
        <f t="shared" si="4710"/>
        <v>128</v>
      </c>
      <c r="T818" s="4">
        <f t="shared" si="4711"/>
        <v>153</v>
      </c>
      <c r="U818" s="4">
        <f t="shared" si="4712"/>
        <v>178</v>
      </c>
      <c r="V818" s="4">
        <f t="shared" si="4713"/>
        <v>203</v>
      </c>
      <c r="W818" s="4">
        <f t="shared" si="4714"/>
        <v>228</v>
      </c>
      <c r="X818" s="15">
        <f>W818+50</f>
        <v>278</v>
      </c>
      <c r="Y818" s="4">
        <f t="shared" si="4715"/>
        <v>328</v>
      </c>
      <c r="Z818" s="4">
        <f t="shared" si="4716"/>
        <v>378</v>
      </c>
      <c r="AA818" s="4">
        <f t="shared" si="4717"/>
        <v>428</v>
      </c>
      <c r="AB818" s="4">
        <f t="shared" si="4718"/>
        <v>478</v>
      </c>
      <c r="AC818" s="4">
        <f t="shared" si="4719"/>
        <v>528</v>
      </c>
      <c r="AD818" s="15">
        <f>AC818+100</f>
        <v>628</v>
      </c>
      <c r="AE818" s="4">
        <f t="shared" si="4720"/>
        <v>728</v>
      </c>
      <c r="AF818" s="4">
        <f t="shared" si="4721"/>
        <v>828</v>
      </c>
      <c r="AG818" s="4">
        <f t="shared" si="4722"/>
        <v>928</v>
      </c>
      <c r="AH818" s="4">
        <f t="shared" si="4723"/>
        <v>1028</v>
      </c>
      <c r="AI818" s="4">
        <f t="shared" si="4724"/>
        <v>1128</v>
      </c>
      <c r="AJ818" s="4">
        <f t="shared" si="4725"/>
        <v>1228</v>
      </c>
      <c r="AK818" s="4">
        <f t="shared" si="4726"/>
        <v>1328</v>
      </c>
      <c r="AL818" s="4">
        <f t="shared" si="4727"/>
        <v>1428</v>
      </c>
      <c r="AM818" s="4">
        <f t="shared" si="4728"/>
        <v>1528</v>
      </c>
      <c r="AN818" s="4">
        <f t="shared" si="4729"/>
        <v>1628</v>
      </c>
      <c r="AO818" s="4">
        <f t="shared" si="4730"/>
        <v>1728</v>
      </c>
      <c r="AP818" s="4">
        <f t="shared" si="4731"/>
        <v>1828</v>
      </c>
      <c r="AQ818" s="4">
        <f t="shared" si="4732"/>
        <v>1928</v>
      </c>
      <c r="AR818" s="4">
        <f t="shared" si="4733"/>
        <v>2028</v>
      </c>
      <c r="AS818" s="4">
        <f t="shared" si="4734"/>
        <v>2128</v>
      </c>
      <c r="AT818" s="4">
        <f t="shared" si="4735"/>
        <v>2228</v>
      </c>
      <c r="AU818" s="4">
        <f t="shared" si="4736"/>
        <v>2328</v>
      </c>
      <c r="AV818" s="4">
        <f t="shared" si="4737"/>
        <v>2428</v>
      </c>
      <c r="AW818" s="4">
        <f t="shared" si="4738"/>
        <v>2528</v>
      </c>
      <c r="AX818" s="4">
        <f t="shared" si="4739"/>
        <v>2628</v>
      </c>
      <c r="AY818" s="4">
        <f t="shared" si="4740"/>
        <v>2728</v>
      </c>
      <c r="AZ818" s="4">
        <f t="shared" si="4741"/>
        <v>2828</v>
      </c>
      <c r="BA818" s="4">
        <f t="shared" si="4742"/>
        <v>2928</v>
      </c>
      <c r="BB818" s="4">
        <f t="shared" si="4743"/>
        <v>3028</v>
      </c>
      <c r="BC818" s="4">
        <f t="shared" si="4744"/>
        <v>3128</v>
      </c>
      <c r="BD818" s="4">
        <f t="shared" si="4745"/>
        <v>3228</v>
      </c>
      <c r="BE818" s="4">
        <f t="shared" si="4746"/>
        <v>3328</v>
      </c>
      <c r="BF818" s="4">
        <f t="shared" si="4747"/>
        <v>3428</v>
      </c>
      <c r="BG818" s="4">
        <f t="shared" si="4748"/>
        <v>3528</v>
      </c>
      <c r="BH818" s="4">
        <f t="shared" si="4749"/>
        <v>3628</v>
      </c>
      <c r="BI818" s="4">
        <f t="shared" si="4750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52">G822+6</f>
        <v>176</v>
      </c>
      <c r="I822" s="4">
        <f t="shared" ref="I822:L822" si="4753">H822+7</f>
        <v>183</v>
      </c>
      <c r="J822" s="15">
        <f t="shared" si="4753"/>
        <v>190</v>
      </c>
      <c r="K822">
        <f t="shared" si="4753"/>
        <v>197</v>
      </c>
      <c r="L822" s="4">
        <f t="shared" si="4753"/>
        <v>204</v>
      </c>
      <c r="M822" s="4">
        <f t="shared" ref="M822" si="4754">L822+6</f>
        <v>210</v>
      </c>
      <c r="N822" s="4">
        <f t="shared" ref="N822:Q822" si="4755">M822+7</f>
        <v>217</v>
      </c>
      <c r="O822" s="4">
        <f t="shared" si="4755"/>
        <v>224</v>
      </c>
      <c r="P822" s="4">
        <f t="shared" si="4755"/>
        <v>231</v>
      </c>
      <c r="Q822" s="4">
        <f t="shared" si="4755"/>
        <v>238</v>
      </c>
      <c r="R822" s="15">
        <f t="shared" ref="R822" si="4756">Q822+6</f>
        <v>244</v>
      </c>
      <c r="S822" s="4">
        <f t="shared" ref="S822:V822" si="4757">R822+7</f>
        <v>251</v>
      </c>
      <c r="T822" s="4">
        <f t="shared" si="4757"/>
        <v>258</v>
      </c>
      <c r="U822">
        <f t="shared" si="4757"/>
        <v>265</v>
      </c>
      <c r="V822" s="4">
        <f t="shared" si="4757"/>
        <v>272</v>
      </c>
      <c r="W822" s="4">
        <f t="shared" ref="W822" si="4758">V822+6</f>
        <v>278</v>
      </c>
      <c r="X822" s="15">
        <f t="shared" ref="X822:AA822" si="4759">W822+7</f>
        <v>285</v>
      </c>
      <c r="Y822" s="4">
        <f t="shared" si="4759"/>
        <v>292</v>
      </c>
      <c r="Z822" s="4">
        <f t="shared" si="4759"/>
        <v>299</v>
      </c>
      <c r="AA822" s="4">
        <f t="shared" si="4759"/>
        <v>306</v>
      </c>
      <c r="AB822" s="4">
        <f t="shared" ref="AB822" si="4760">AA822+6</f>
        <v>312</v>
      </c>
      <c r="AC822" s="4">
        <f t="shared" ref="AC822:AF822" si="4761">AB822+7</f>
        <v>319</v>
      </c>
      <c r="AD822" s="15">
        <f t="shared" si="4761"/>
        <v>326</v>
      </c>
      <c r="AE822">
        <f t="shared" si="4761"/>
        <v>333</v>
      </c>
      <c r="AF822" s="4">
        <f t="shared" si="4761"/>
        <v>340</v>
      </c>
      <c r="AG822" s="4">
        <f t="shared" ref="AG822" si="4762">AF822+6</f>
        <v>346</v>
      </c>
      <c r="AH822" s="4">
        <f t="shared" ref="AH822:AK822" si="4763">AG822+7</f>
        <v>353</v>
      </c>
      <c r="AI822" s="4">
        <f t="shared" si="4763"/>
        <v>360</v>
      </c>
      <c r="AJ822" s="4">
        <f t="shared" si="4763"/>
        <v>367</v>
      </c>
      <c r="AK822" s="4">
        <f t="shared" si="4763"/>
        <v>374</v>
      </c>
      <c r="AL822" s="4">
        <f t="shared" ref="AL822" si="4764">AK822+6</f>
        <v>380</v>
      </c>
      <c r="AM822" s="4">
        <f t="shared" ref="AM822:AP822" si="4765">AL822+7</f>
        <v>387</v>
      </c>
      <c r="AN822" s="4">
        <f t="shared" si="4765"/>
        <v>394</v>
      </c>
      <c r="AO822">
        <f t="shared" si="4765"/>
        <v>401</v>
      </c>
      <c r="AP822" s="4">
        <f t="shared" si="4765"/>
        <v>408</v>
      </c>
      <c r="AQ822" s="4">
        <f t="shared" ref="AQ822" si="4766">AP822+6</f>
        <v>414</v>
      </c>
      <c r="AR822" s="4">
        <f t="shared" ref="AR822:AU822" si="4767">AQ822+7</f>
        <v>421</v>
      </c>
      <c r="AS822" s="4">
        <f t="shared" si="4767"/>
        <v>428</v>
      </c>
      <c r="AT822" s="4">
        <f t="shared" si="4767"/>
        <v>435</v>
      </c>
      <c r="AU822" s="4">
        <f t="shared" si="4767"/>
        <v>442</v>
      </c>
      <c r="AV822" s="4">
        <f t="shared" ref="AV822" si="4768">AU822+6</f>
        <v>448</v>
      </c>
      <c r="AW822" s="4">
        <f t="shared" ref="AW822:AZ822" si="4769">AV822+7</f>
        <v>455</v>
      </c>
      <c r="AX822" s="4">
        <f t="shared" si="4769"/>
        <v>462</v>
      </c>
      <c r="AY822">
        <f t="shared" si="4769"/>
        <v>469</v>
      </c>
      <c r="AZ822" s="4">
        <f t="shared" si="4769"/>
        <v>476</v>
      </c>
      <c r="BA822" s="4">
        <f t="shared" ref="BA822" si="4770">AZ822+6</f>
        <v>482</v>
      </c>
      <c r="BB822" s="4">
        <f t="shared" ref="BB822:BE822" si="4771">BA822+7</f>
        <v>489</v>
      </c>
      <c r="BC822" s="4">
        <f t="shared" si="4771"/>
        <v>496</v>
      </c>
      <c r="BD822" s="4">
        <f t="shared" si="4771"/>
        <v>503</v>
      </c>
      <c r="BE822" s="4">
        <f t="shared" si="4771"/>
        <v>510</v>
      </c>
      <c r="BF822" s="4">
        <f t="shared" ref="BF822" si="4772">BE822+6</f>
        <v>516</v>
      </c>
      <c r="BG822" s="4">
        <f t="shared" ref="BG822:BI822" si="4773">BF822+7</f>
        <v>523</v>
      </c>
      <c r="BH822" s="4">
        <f t="shared" si="4773"/>
        <v>530</v>
      </c>
      <c r="BI822">
        <f t="shared" si="4773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74">E823+17</f>
        <v>403</v>
      </c>
      <c r="G823" s="4">
        <f t="shared" si="4774"/>
        <v>420</v>
      </c>
      <c r="H823" s="4">
        <f t="shared" ref="H823" si="4775">G823+16</f>
        <v>436</v>
      </c>
      <c r="I823" s="4">
        <f t="shared" ref="I823:BI823" si="4776">H823+17</f>
        <v>453</v>
      </c>
      <c r="J823" s="15">
        <f t="shared" si="4776"/>
        <v>470</v>
      </c>
      <c r="K823">
        <f t="shared" si="4776"/>
        <v>487</v>
      </c>
      <c r="L823" s="4">
        <f t="shared" si="4776"/>
        <v>504</v>
      </c>
      <c r="M823" s="4">
        <f t="shared" ref="M823" si="4777">L823+16</f>
        <v>520</v>
      </c>
      <c r="N823" s="4">
        <f t="shared" ref="N823:O823" si="4778">M823+17</f>
        <v>537</v>
      </c>
      <c r="O823" s="4">
        <f t="shared" si="4778"/>
        <v>554</v>
      </c>
      <c r="P823" s="4">
        <f t="shared" si="4776"/>
        <v>571</v>
      </c>
      <c r="Q823" s="4">
        <f t="shared" si="4776"/>
        <v>588</v>
      </c>
      <c r="R823" s="15">
        <f t="shared" ref="R823" si="4779">Q823+16</f>
        <v>604</v>
      </c>
      <c r="S823" s="4">
        <f t="shared" ref="S823:BH823" si="4780">R823+17</f>
        <v>621</v>
      </c>
      <c r="T823" s="4">
        <f t="shared" si="4780"/>
        <v>638</v>
      </c>
      <c r="U823">
        <f t="shared" si="4776"/>
        <v>655</v>
      </c>
      <c r="V823" s="4">
        <f t="shared" si="4776"/>
        <v>672</v>
      </c>
      <c r="W823" s="4">
        <f t="shared" ref="W823:BF823" si="4781">V823+16</f>
        <v>688</v>
      </c>
      <c r="X823" s="15">
        <f t="shared" ref="X823" si="4782">W823+17</f>
        <v>705</v>
      </c>
      <c r="Y823" s="4">
        <f t="shared" si="4780"/>
        <v>722</v>
      </c>
      <c r="Z823" s="4">
        <f t="shared" si="4776"/>
        <v>739</v>
      </c>
      <c r="AA823" s="4">
        <f t="shared" si="4776"/>
        <v>756</v>
      </c>
      <c r="AB823" s="4">
        <f t="shared" si="4781"/>
        <v>772</v>
      </c>
      <c r="AC823" s="4">
        <f t="shared" ref="AC823:BG823" si="4783">AB823+17</f>
        <v>789</v>
      </c>
      <c r="AD823" s="15">
        <f t="shared" si="4780"/>
        <v>806</v>
      </c>
      <c r="AE823">
        <f t="shared" si="4776"/>
        <v>823</v>
      </c>
      <c r="AF823" s="4">
        <f t="shared" si="4776"/>
        <v>840</v>
      </c>
      <c r="AG823" s="4">
        <f t="shared" si="4781"/>
        <v>856</v>
      </c>
      <c r="AH823" s="4">
        <f t="shared" si="4783"/>
        <v>873</v>
      </c>
      <c r="AI823" s="4">
        <f t="shared" si="4780"/>
        <v>890</v>
      </c>
      <c r="AJ823" s="4">
        <f t="shared" si="4776"/>
        <v>907</v>
      </c>
      <c r="AK823" s="4">
        <f t="shared" si="4776"/>
        <v>924</v>
      </c>
      <c r="AL823" s="4">
        <f t="shared" si="4781"/>
        <v>940</v>
      </c>
      <c r="AM823" s="4">
        <f t="shared" si="4783"/>
        <v>957</v>
      </c>
      <c r="AN823" s="4">
        <f t="shared" si="4780"/>
        <v>974</v>
      </c>
      <c r="AO823">
        <f t="shared" si="4776"/>
        <v>991</v>
      </c>
      <c r="AP823" s="4">
        <f t="shared" si="4776"/>
        <v>1008</v>
      </c>
      <c r="AQ823" s="4">
        <f t="shared" si="4781"/>
        <v>1024</v>
      </c>
      <c r="AR823" s="4">
        <f t="shared" si="4783"/>
        <v>1041</v>
      </c>
      <c r="AS823" s="4">
        <f t="shared" si="4780"/>
        <v>1058</v>
      </c>
      <c r="AT823" s="4">
        <f t="shared" si="4776"/>
        <v>1075</v>
      </c>
      <c r="AU823" s="4">
        <f t="shared" si="4776"/>
        <v>1092</v>
      </c>
      <c r="AV823" s="4">
        <f t="shared" si="4781"/>
        <v>1108</v>
      </c>
      <c r="AW823" s="4">
        <f t="shared" si="4783"/>
        <v>1125</v>
      </c>
      <c r="AX823" s="4">
        <f t="shared" si="4780"/>
        <v>1142</v>
      </c>
      <c r="AY823">
        <f t="shared" si="4776"/>
        <v>1159</v>
      </c>
      <c r="AZ823" s="4">
        <f t="shared" si="4776"/>
        <v>1176</v>
      </c>
      <c r="BA823" s="4">
        <f t="shared" si="4781"/>
        <v>1192</v>
      </c>
      <c r="BB823" s="4">
        <f t="shared" si="4783"/>
        <v>1209</v>
      </c>
      <c r="BC823" s="4">
        <f t="shared" si="4780"/>
        <v>1226</v>
      </c>
      <c r="BD823" s="4">
        <f t="shared" si="4776"/>
        <v>1243</v>
      </c>
      <c r="BE823" s="4">
        <f t="shared" si="4776"/>
        <v>1260</v>
      </c>
      <c r="BF823" s="4">
        <f t="shared" si="4781"/>
        <v>1276</v>
      </c>
      <c r="BG823" s="4">
        <f t="shared" si="4783"/>
        <v>1293</v>
      </c>
      <c r="BH823" s="4">
        <f t="shared" si="4780"/>
        <v>1310</v>
      </c>
      <c r="BI823">
        <f t="shared" si="4776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784">D824+43</f>
        <v>1002</v>
      </c>
      <c r="F824" s="4">
        <f>E824+44</f>
        <v>1046</v>
      </c>
      <c r="G824" s="4">
        <f t="shared" si="4784"/>
        <v>1089</v>
      </c>
      <c r="H824" s="4">
        <f t="shared" ref="H824" si="4785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786">K824+44</f>
        <v>1308</v>
      </c>
      <c r="M824" s="4">
        <f t="shared" si="4784"/>
        <v>1351</v>
      </c>
      <c r="N824" s="4">
        <f t="shared" ref="N824:BG824" si="4787">M824+44</f>
        <v>1395</v>
      </c>
      <c r="O824" s="4">
        <f>N824+43</f>
        <v>1438</v>
      </c>
      <c r="P824" s="4">
        <f>O824+44</f>
        <v>1482</v>
      </c>
      <c r="Q824" s="4">
        <f t="shared" ref="Q824:BE824" si="4788">P824+44</f>
        <v>1526</v>
      </c>
      <c r="R824" s="15">
        <f t="shared" si="4784"/>
        <v>1569</v>
      </c>
      <c r="S824" s="4">
        <f t="shared" si="4787"/>
        <v>1613</v>
      </c>
      <c r="T824" s="4">
        <f t="shared" ref="T824" si="4789">S824+43</f>
        <v>1656</v>
      </c>
      <c r="U824">
        <f t="shared" ref="U824" si="4790">T824+44</f>
        <v>1700</v>
      </c>
      <c r="V824" s="4">
        <f t="shared" si="4788"/>
        <v>1744</v>
      </c>
      <c r="W824" s="4">
        <f t="shared" si="4784"/>
        <v>1787</v>
      </c>
      <c r="X824" s="15">
        <f t="shared" si="4787"/>
        <v>1831</v>
      </c>
      <c r="Y824" s="4">
        <f t="shared" ref="Y824" si="4791">X824+43</f>
        <v>1874</v>
      </c>
      <c r="Z824" s="4">
        <f t="shared" ref="Z824" si="4792">Y824+44</f>
        <v>1918</v>
      </c>
      <c r="AA824" s="4">
        <f t="shared" si="4788"/>
        <v>1962</v>
      </c>
      <c r="AB824" s="4">
        <f t="shared" si="4784"/>
        <v>2005</v>
      </c>
      <c r="AC824" s="4">
        <f t="shared" si="4787"/>
        <v>2049</v>
      </c>
      <c r="AD824" s="15">
        <f t="shared" ref="AD824:BH824" si="4793">AC824+43</f>
        <v>2092</v>
      </c>
      <c r="AE824">
        <f t="shared" ref="AE824:BI824" si="4794">AD824+44</f>
        <v>2136</v>
      </c>
      <c r="AF824" s="4">
        <f t="shared" si="4788"/>
        <v>2180</v>
      </c>
      <c r="AG824" s="4">
        <f t="shared" si="4784"/>
        <v>2223</v>
      </c>
      <c r="AH824" s="4">
        <f t="shared" si="4787"/>
        <v>2267</v>
      </c>
      <c r="AI824" s="4">
        <f t="shared" si="4793"/>
        <v>2310</v>
      </c>
      <c r="AJ824" s="4">
        <f t="shared" si="4794"/>
        <v>2354</v>
      </c>
      <c r="AK824" s="4">
        <f t="shared" si="4788"/>
        <v>2398</v>
      </c>
      <c r="AL824" s="4">
        <f t="shared" si="4784"/>
        <v>2441</v>
      </c>
      <c r="AM824" s="4">
        <f t="shared" si="4787"/>
        <v>2485</v>
      </c>
      <c r="AN824" s="4">
        <f t="shared" si="4793"/>
        <v>2528</v>
      </c>
      <c r="AO824">
        <f t="shared" si="4794"/>
        <v>2572</v>
      </c>
      <c r="AP824" s="4">
        <f t="shared" si="4788"/>
        <v>2616</v>
      </c>
      <c r="AQ824" s="4">
        <f t="shared" si="4784"/>
        <v>2659</v>
      </c>
      <c r="AR824" s="4">
        <f t="shared" si="4787"/>
        <v>2703</v>
      </c>
      <c r="AS824" s="4">
        <f t="shared" si="4793"/>
        <v>2746</v>
      </c>
      <c r="AT824" s="4">
        <f t="shared" si="4794"/>
        <v>2790</v>
      </c>
      <c r="AU824" s="4">
        <f t="shared" si="4788"/>
        <v>2834</v>
      </c>
      <c r="AV824" s="4">
        <f t="shared" si="4784"/>
        <v>2877</v>
      </c>
      <c r="AW824" s="4">
        <f t="shared" si="4787"/>
        <v>2921</v>
      </c>
      <c r="AX824" s="4">
        <f t="shared" si="4793"/>
        <v>2964</v>
      </c>
      <c r="AY824">
        <f t="shared" si="4794"/>
        <v>3008</v>
      </c>
      <c r="AZ824" s="4">
        <f t="shared" si="4788"/>
        <v>3052</v>
      </c>
      <c r="BA824" s="4">
        <f t="shared" si="4784"/>
        <v>3095</v>
      </c>
      <c r="BB824" s="4">
        <f t="shared" si="4787"/>
        <v>3139</v>
      </c>
      <c r="BC824" s="4">
        <f t="shared" si="4793"/>
        <v>3182</v>
      </c>
      <c r="BD824" s="4">
        <f t="shared" si="4794"/>
        <v>3226</v>
      </c>
      <c r="BE824" s="4">
        <f t="shared" si="4788"/>
        <v>3270</v>
      </c>
      <c r="BF824" s="4">
        <f t="shared" si="4784"/>
        <v>3313</v>
      </c>
      <c r="BG824" s="4">
        <f t="shared" si="4787"/>
        <v>3357</v>
      </c>
      <c r="BH824" s="4">
        <f t="shared" si="4793"/>
        <v>3400</v>
      </c>
      <c r="BI824">
        <f t="shared" si="4794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795">C826+10</f>
        <v>45</v>
      </c>
      <c r="E826" s="4">
        <f t="shared" si="4795"/>
        <v>55</v>
      </c>
      <c r="F826" s="4">
        <f t="shared" si="4795"/>
        <v>65</v>
      </c>
      <c r="G826" s="4">
        <f t="shared" si="4795"/>
        <v>75</v>
      </c>
      <c r="H826" s="4">
        <f t="shared" si="4795"/>
        <v>85</v>
      </c>
      <c r="I826" s="4">
        <f t="shared" si="4795"/>
        <v>95</v>
      </c>
      <c r="J826" s="4">
        <f t="shared" si="4795"/>
        <v>105</v>
      </c>
      <c r="K826" s="4">
        <f t="shared" si="4795"/>
        <v>115</v>
      </c>
      <c r="L826" s="4">
        <f t="shared" si="4795"/>
        <v>125</v>
      </c>
      <c r="M826" s="4">
        <f t="shared" si="4795"/>
        <v>135</v>
      </c>
      <c r="N826" s="4">
        <f t="shared" si="4795"/>
        <v>145</v>
      </c>
      <c r="O826" s="4">
        <f t="shared" si="4795"/>
        <v>155</v>
      </c>
      <c r="P826" s="4">
        <f t="shared" si="4795"/>
        <v>165</v>
      </c>
      <c r="Q826" s="4">
        <f t="shared" si="4795"/>
        <v>175</v>
      </c>
      <c r="R826" s="4">
        <f t="shared" si="4795"/>
        <v>185</v>
      </c>
      <c r="S826" s="4">
        <f t="shared" si="4795"/>
        <v>195</v>
      </c>
      <c r="T826" s="4">
        <f t="shared" si="4795"/>
        <v>205</v>
      </c>
      <c r="U826" s="4">
        <f t="shared" si="4795"/>
        <v>215</v>
      </c>
      <c r="V826" s="4">
        <f t="shared" si="4795"/>
        <v>225</v>
      </c>
      <c r="W826" s="4">
        <f t="shared" si="4795"/>
        <v>235</v>
      </c>
      <c r="X826" s="4">
        <f t="shared" si="4795"/>
        <v>245</v>
      </c>
      <c r="Y826" s="4">
        <f t="shared" si="4795"/>
        <v>255</v>
      </c>
      <c r="Z826" s="4">
        <f t="shared" si="4795"/>
        <v>265</v>
      </c>
      <c r="AA826" s="4">
        <f t="shared" si="4795"/>
        <v>275</v>
      </c>
      <c r="AB826" s="4">
        <f t="shared" si="4795"/>
        <v>285</v>
      </c>
      <c r="AC826" s="4">
        <f t="shared" si="4795"/>
        <v>295</v>
      </c>
      <c r="AD826" s="4">
        <f t="shared" si="4795"/>
        <v>305</v>
      </c>
      <c r="AE826" s="4">
        <f t="shared" si="4795"/>
        <v>315</v>
      </c>
      <c r="AF826" s="4">
        <f t="shared" si="4795"/>
        <v>325</v>
      </c>
      <c r="AG826" s="4">
        <f t="shared" si="4795"/>
        <v>335</v>
      </c>
      <c r="AH826" s="4">
        <f t="shared" si="4795"/>
        <v>345</v>
      </c>
      <c r="AI826" s="4">
        <f t="shared" si="4795"/>
        <v>355</v>
      </c>
      <c r="AJ826" s="4">
        <f t="shared" si="4795"/>
        <v>365</v>
      </c>
      <c r="AK826" s="4">
        <f t="shared" si="4795"/>
        <v>375</v>
      </c>
      <c r="AL826" s="4">
        <f t="shared" si="4795"/>
        <v>385</v>
      </c>
      <c r="AM826" s="4">
        <f t="shared" si="4795"/>
        <v>395</v>
      </c>
      <c r="AN826" s="4">
        <f t="shared" si="4795"/>
        <v>405</v>
      </c>
      <c r="AO826" s="4">
        <f t="shared" si="4795"/>
        <v>415</v>
      </c>
      <c r="AP826" s="4">
        <f t="shared" si="4795"/>
        <v>425</v>
      </c>
      <c r="AQ826" s="4">
        <f t="shared" si="4795"/>
        <v>435</v>
      </c>
      <c r="AR826" s="4">
        <f t="shared" si="4795"/>
        <v>445</v>
      </c>
      <c r="AS826" s="4">
        <f t="shared" si="4795"/>
        <v>455</v>
      </c>
      <c r="AT826" s="4">
        <f t="shared" si="4795"/>
        <v>465</v>
      </c>
      <c r="AU826" s="4">
        <f t="shared" si="4795"/>
        <v>475</v>
      </c>
      <c r="AV826" s="4">
        <f t="shared" si="4795"/>
        <v>485</v>
      </c>
      <c r="AW826" s="4">
        <f t="shared" si="4795"/>
        <v>495</v>
      </c>
      <c r="AX826" s="4">
        <f t="shared" si="4795"/>
        <v>505</v>
      </c>
      <c r="AY826" s="4">
        <f t="shared" si="4795"/>
        <v>515</v>
      </c>
      <c r="AZ826" s="4">
        <f t="shared" si="4795"/>
        <v>525</v>
      </c>
      <c r="BA826" s="4">
        <f t="shared" si="4795"/>
        <v>535</v>
      </c>
      <c r="BB826" s="4">
        <f t="shared" si="4795"/>
        <v>545</v>
      </c>
      <c r="BC826" s="4">
        <f t="shared" si="4795"/>
        <v>555</v>
      </c>
      <c r="BD826" s="4">
        <f t="shared" si="4795"/>
        <v>565</v>
      </c>
      <c r="BE826" s="4">
        <f t="shared" si="4795"/>
        <v>575</v>
      </c>
      <c r="BF826" s="4">
        <f t="shared" si="4795"/>
        <v>585</v>
      </c>
      <c r="BG826" s="4">
        <f t="shared" si="4795"/>
        <v>595</v>
      </c>
      <c r="BH826" s="4">
        <f t="shared" si="4795"/>
        <v>605</v>
      </c>
      <c r="BI826" s="4">
        <f t="shared" si="4795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796">C827+7</f>
        <v>39</v>
      </c>
      <c r="E827" s="4">
        <f t="shared" si="4796"/>
        <v>46</v>
      </c>
      <c r="F827" s="4">
        <f t="shared" si="4796"/>
        <v>53</v>
      </c>
      <c r="G827" s="4">
        <f t="shared" si="4796"/>
        <v>60</v>
      </c>
      <c r="H827" s="4">
        <f t="shared" si="4796"/>
        <v>67</v>
      </c>
      <c r="I827" s="4">
        <f t="shared" si="4796"/>
        <v>74</v>
      </c>
      <c r="J827" s="15">
        <f t="shared" si="4796"/>
        <v>81</v>
      </c>
      <c r="K827">
        <f t="shared" si="4796"/>
        <v>88</v>
      </c>
      <c r="L827" s="4">
        <f t="shared" si="4796"/>
        <v>95</v>
      </c>
      <c r="M827" s="4">
        <f t="shared" si="4796"/>
        <v>102</v>
      </c>
      <c r="N827" s="4">
        <f t="shared" si="4796"/>
        <v>109</v>
      </c>
      <c r="O827" s="4">
        <f t="shared" si="4796"/>
        <v>116</v>
      </c>
      <c r="P827" s="4">
        <f t="shared" si="4796"/>
        <v>123</v>
      </c>
      <c r="Q827" s="4">
        <f t="shared" si="4796"/>
        <v>130</v>
      </c>
      <c r="R827" s="15">
        <f t="shared" si="4796"/>
        <v>137</v>
      </c>
      <c r="S827" s="4">
        <f t="shared" si="4796"/>
        <v>144</v>
      </c>
      <c r="T827" s="4">
        <f t="shared" si="4796"/>
        <v>151</v>
      </c>
      <c r="U827">
        <f t="shared" si="4796"/>
        <v>158</v>
      </c>
      <c r="V827" s="4">
        <f t="shared" si="4796"/>
        <v>165</v>
      </c>
      <c r="W827" s="4">
        <f t="shared" si="4796"/>
        <v>172</v>
      </c>
      <c r="X827" s="15">
        <f t="shared" si="4796"/>
        <v>179</v>
      </c>
      <c r="Y827" s="4">
        <f t="shared" si="4796"/>
        <v>186</v>
      </c>
      <c r="Z827" s="4">
        <f t="shared" si="4796"/>
        <v>193</v>
      </c>
      <c r="AA827" s="4">
        <f t="shared" ref="AA827:BI827" si="4797">Z827+7</f>
        <v>200</v>
      </c>
      <c r="AB827" s="4">
        <f t="shared" si="4797"/>
        <v>207</v>
      </c>
      <c r="AC827" s="4">
        <f t="shared" si="4797"/>
        <v>214</v>
      </c>
      <c r="AD827" s="15">
        <f t="shared" si="4797"/>
        <v>221</v>
      </c>
      <c r="AE827">
        <f t="shared" si="4797"/>
        <v>228</v>
      </c>
      <c r="AF827" s="4">
        <f t="shared" si="4797"/>
        <v>235</v>
      </c>
      <c r="AG827" s="4">
        <f t="shared" si="4797"/>
        <v>242</v>
      </c>
      <c r="AH827" s="4">
        <f t="shared" si="4797"/>
        <v>249</v>
      </c>
      <c r="AI827" s="4">
        <f t="shared" si="4797"/>
        <v>256</v>
      </c>
      <c r="AJ827" s="4">
        <f t="shared" si="4797"/>
        <v>263</v>
      </c>
      <c r="AK827" s="4">
        <f t="shared" si="4797"/>
        <v>270</v>
      </c>
      <c r="AL827" s="4">
        <f t="shared" si="4797"/>
        <v>277</v>
      </c>
      <c r="AM827" s="4">
        <f t="shared" si="4797"/>
        <v>284</v>
      </c>
      <c r="AN827" s="4">
        <f t="shared" si="4797"/>
        <v>291</v>
      </c>
      <c r="AO827">
        <f t="shared" si="4797"/>
        <v>298</v>
      </c>
      <c r="AP827" s="4">
        <f t="shared" si="4797"/>
        <v>305</v>
      </c>
      <c r="AQ827" s="4">
        <f t="shared" si="4797"/>
        <v>312</v>
      </c>
      <c r="AR827" s="4">
        <f t="shared" si="4797"/>
        <v>319</v>
      </c>
      <c r="AS827" s="4">
        <f t="shared" si="4797"/>
        <v>326</v>
      </c>
      <c r="AT827" s="4">
        <f t="shared" si="4797"/>
        <v>333</v>
      </c>
      <c r="AU827" s="4">
        <f t="shared" si="4797"/>
        <v>340</v>
      </c>
      <c r="AV827" s="4">
        <f t="shared" si="4797"/>
        <v>347</v>
      </c>
      <c r="AW827" s="4">
        <f t="shared" si="4797"/>
        <v>354</v>
      </c>
      <c r="AX827" s="4">
        <f t="shared" si="4797"/>
        <v>361</v>
      </c>
      <c r="AY827">
        <f t="shared" si="4797"/>
        <v>368</v>
      </c>
      <c r="AZ827" s="4">
        <f t="shared" si="4797"/>
        <v>375</v>
      </c>
      <c r="BA827" s="4">
        <f t="shared" si="4797"/>
        <v>382</v>
      </c>
      <c r="BB827" s="4">
        <f t="shared" si="4797"/>
        <v>389</v>
      </c>
      <c r="BC827" s="4">
        <f t="shared" si="4797"/>
        <v>396</v>
      </c>
      <c r="BD827" s="4">
        <f t="shared" si="4797"/>
        <v>403</v>
      </c>
      <c r="BE827" s="4">
        <f t="shared" si="4797"/>
        <v>410</v>
      </c>
      <c r="BF827" s="4">
        <f t="shared" si="4797"/>
        <v>417</v>
      </c>
      <c r="BG827" s="4">
        <f t="shared" si="4797"/>
        <v>424</v>
      </c>
      <c r="BH827" s="4">
        <f t="shared" si="4797"/>
        <v>431</v>
      </c>
      <c r="BI827">
        <f t="shared" si="4797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798">C828+1.3</f>
        <v>22.6</v>
      </c>
      <c r="E828" s="4">
        <f>D828+1.4</f>
        <v>24</v>
      </c>
      <c r="F828" s="4">
        <f t="shared" ref="F828" si="4799">E828+1.3</f>
        <v>25.3</v>
      </c>
      <c r="G828" s="4">
        <f t="shared" si="4798"/>
        <v>26.6</v>
      </c>
      <c r="H828" s="4">
        <f t="shared" ref="H828" si="4800">G828+1.4</f>
        <v>28</v>
      </c>
      <c r="I828" s="4">
        <f t="shared" ref="I828" si="4801">H828+1.3</f>
        <v>29.3</v>
      </c>
      <c r="J828" s="15">
        <f t="shared" si="4798"/>
        <v>30.6</v>
      </c>
      <c r="K828">
        <f t="shared" ref="K828" si="4802">J828+1.4</f>
        <v>32</v>
      </c>
      <c r="L828" s="4">
        <f t="shared" ref="L828" si="4803">K828+1.3</f>
        <v>33.299999999999997</v>
      </c>
      <c r="M828" s="4">
        <f t="shared" si="4798"/>
        <v>34.599999999999994</v>
      </c>
      <c r="N828" s="4">
        <f t="shared" ref="N828" si="4804">M828+1.4</f>
        <v>35.999999999999993</v>
      </c>
      <c r="O828" s="4">
        <f t="shared" ref="O828" si="4805">N828+1.3</f>
        <v>37.29999999999999</v>
      </c>
      <c r="P828" s="4">
        <f t="shared" si="4798"/>
        <v>38.599999999999987</v>
      </c>
      <c r="Q828" s="4">
        <f t="shared" ref="Q828" si="4806">P828+1.4</f>
        <v>39.999999999999986</v>
      </c>
      <c r="R828" s="15">
        <f t="shared" ref="R828" si="4807">Q828+1.3</f>
        <v>41.299999999999983</v>
      </c>
      <c r="S828" s="4">
        <f t="shared" si="4798"/>
        <v>42.59999999999998</v>
      </c>
      <c r="T828" s="4">
        <f t="shared" ref="T828" si="4808">S828+1.4</f>
        <v>43.999999999999979</v>
      </c>
      <c r="U828">
        <f t="shared" ref="U828" si="4809">T828+1.3</f>
        <v>45.299999999999976</v>
      </c>
      <c r="V828" s="4">
        <f t="shared" si="4798"/>
        <v>46.599999999999973</v>
      </c>
      <c r="W828" s="4">
        <f t="shared" ref="W828" si="4810">V828+1.4</f>
        <v>47.999999999999972</v>
      </c>
      <c r="X828" s="15">
        <f t="shared" ref="X828" si="4811">W828+1.3</f>
        <v>49.299999999999969</v>
      </c>
      <c r="Y828" s="4">
        <f t="shared" si="4798"/>
        <v>50.599999999999966</v>
      </c>
      <c r="Z828" s="4">
        <f t="shared" ref="Z828" si="4812">Y828+1.4</f>
        <v>51.999999999999964</v>
      </c>
      <c r="AA828" s="4">
        <f t="shared" ref="AA828:AB828" si="4813">Z828+1.3</f>
        <v>53.299999999999962</v>
      </c>
      <c r="AB828" s="4">
        <f t="shared" si="4813"/>
        <v>54.599999999999959</v>
      </c>
      <c r="AC828" s="4">
        <f t="shared" ref="AC828" si="4814">AB828+1.4</f>
        <v>55.999999999999957</v>
      </c>
      <c r="AD828" s="15">
        <f t="shared" ref="AD828:AE828" si="4815">AC828+1.3</f>
        <v>57.299999999999955</v>
      </c>
      <c r="AE828">
        <f t="shared" si="4815"/>
        <v>58.599999999999952</v>
      </c>
      <c r="AF828" s="4">
        <f t="shared" ref="AF828" si="4816">AE828+1.4</f>
        <v>59.99999999999995</v>
      </c>
      <c r="AG828" s="4">
        <f t="shared" ref="AG828:AH828" si="4817">AF828+1.3</f>
        <v>61.299999999999947</v>
      </c>
      <c r="AH828" s="4">
        <f t="shared" si="4817"/>
        <v>62.599999999999945</v>
      </c>
      <c r="AI828" s="4">
        <f t="shared" ref="AI828" si="4818">AH828+1.4</f>
        <v>63.999999999999943</v>
      </c>
      <c r="AJ828" s="4">
        <f t="shared" ref="AJ828:AK828" si="4819">AI828+1.3</f>
        <v>65.29999999999994</v>
      </c>
      <c r="AK828" s="4">
        <f t="shared" si="4819"/>
        <v>66.599999999999937</v>
      </c>
      <c r="AL828" s="4">
        <f t="shared" ref="AL828" si="4820">AK828+1.4</f>
        <v>67.999999999999943</v>
      </c>
      <c r="AM828" s="4">
        <f t="shared" ref="AM828:AN828" si="4821">AL828+1.3</f>
        <v>69.29999999999994</v>
      </c>
      <c r="AN828" s="4">
        <f t="shared" si="4821"/>
        <v>70.599999999999937</v>
      </c>
      <c r="AO828">
        <f t="shared" ref="AO828" si="4822">AN828+1.4</f>
        <v>71.999999999999943</v>
      </c>
      <c r="AP828" s="4">
        <f t="shared" ref="AP828:AQ828" si="4823">AO828+1.3</f>
        <v>73.29999999999994</v>
      </c>
      <c r="AQ828" s="4">
        <f t="shared" si="4823"/>
        <v>74.599999999999937</v>
      </c>
      <c r="AR828" s="4">
        <f t="shared" ref="AR828" si="4824">AQ828+1.4</f>
        <v>75.999999999999943</v>
      </c>
      <c r="AS828" s="4">
        <f t="shared" ref="AS828:AT828" si="4825">AR828+1.3</f>
        <v>77.29999999999994</v>
      </c>
      <c r="AT828" s="4">
        <f t="shared" si="4825"/>
        <v>78.599999999999937</v>
      </c>
      <c r="AU828" s="4">
        <f t="shared" ref="AU828" si="4826">AT828+1.4</f>
        <v>79.999999999999943</v>
      </c>
      <c r="AV828" s="4">
        <f t="shared" ref="AV828:AW828" si="4827">AU828+1.3</f>
        <v>81.29999999999994</v>
      </c>
      <c r="AW828" s="4">
        <f t="shared" si="4827"/>
        <v>82.599999999999937</v>
      </c>
      <c r="AX828" s="4">
        <f t="shared" ref="AX828" si="4828">AW828+1.4</f>
        <v>83.999999999999943</v>
      </c>
      <c r="AY828">
        <f t="shared" ref="AY828:AZ828" si="4829">AX828+1.3</f>
        <v>85.29999999999994</v>
      </c>
      <c r="AZ828" s="4">
        <f t="shared" si="4829"/>
        <v>86.599999999999937</v>
      </c>
      <c r="BA828" s="4">
        <f t="shared" ref="BA828" si="4830">AZ828+1.4</f>
        <v>87.999999999999943</v>
      </c>
      <c r="BB828" s="4">
        <f t="shared" ref="BB828:BC828" si="4831">BA828+1.3</f>
        <v>89.29999999999994</v>
      </c>
      <c r="BC828" s="4">
        <f t="shared" si="4831"/>
        <v>90.599999999999937</v>
      </c>
      <c r="BD828" s="4">
        <f t="shared" ref="BD828" si="4832">BC828+1.4</f>
        <v>91.999999999999943</v>
      </c>
      <c r="BE828" s="4">
        <f t="shared" ref="BE828:BF828" si="4833">BD828+1.3</f>
        <v>93.29999999999994</v>
      </c>
      <c r="BF828" s="4">
        <f t="shared" si="4833"/>
        <v>94.599999999999937</v>
      </c>
      <c r="BG828" s="4">
        <f t="shared" ref="BG828" si="4834">BF828+1.4</f>
        <v>95.999999999999943</v>
      </c>
      <c r="BH828" s="4">
        <f t="shared" ref="BH828:BI828" si="4835">BG828+1.3</f>
        <v>97.29999999999994</v>
      </c>
      <c r="BI828">
        <f t="shared" si="4835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36">C829+1</f>
        <v>12</v>
      </c>
      <c r="E829" s="4">
        <f t="shared" si="4836"/>
        <v>13</v>
      </c>
      <c r="F829" s="4">
        <f t="shared" si="4836"/>
        <v>14</v>
      </c>
      <c r="G829" s="4">
        <f t="shared" si="4836"/>
        <v>15</v>
      </c>
      <c r="H829" s="4">
        <f t="shared" si="4836"/>
        <v>16</v>
      </c>
      <c r="I829" s="4">
        <f t="shared" si="4836"/>
        <v>17</v>
      </c>
      <c r="J829" s="15">
        <f t="shared" si="4836"/>
        <v>18</v>
      </c>
      <c r="K829">
        <f t="shared" si="4836"/>
        <v>19</v>
      </c>
      <c r="L829" s="4">
        <f t="shared" si="4836"/>
        <v>20</v>
      </c>
      <c r="M829" s="4">
        <f t="shared" si="4836"/>
        <v>21</v>
      </c>
      <c r="N829" s="4">
        <f t="shared" si="4836"/>
        <v>22</v>
      </c>
      <c r="O829" s="4">
        <f t="shared" si="4836"/>
        <v>23</v>
      </c>
      <c r="P829" s="4">
        <f t="shared" si="4836"/>
        <v>24</v>
      </c>
      <c r="Q829" s="4">
        <f t="shared" si="4836"/>
        <v>25</v>
      </c>
      <c r="R829" s="15">
        <f t="shared" si="4836"/>
        <v>26</v>
      </c>
      <c r="S829" s="4">
        <f t="shared" si="4836"/>
        <v>27</v>
      </c>
      <c r="T829" s="4">
        <f t="shared" si="4836"/>
        <v>28</v>
      </c>
      <c r="U829">
        <f t="shared" si="4836"/>
        <v>29</v>
      </c>
      <c r="V829" s="4">
        <f t="shared" si="4836"/>
        <v>30</v>
      </c>
      <c r="W829" s="4">
        <f t="shared" si="4836"/>
        <v>31</v>
      </c>
      <c r="X829" s="15">
        <f t="shared" si="4836"/>
        <v>32</v>
      </c>
      <c r="Y829" s="4">
        <f t="shared" si="4836"/>
        <v>33</v>
      </c>
      <c r="Z829" s="4">
        <f t="shared" si="4836"/>
        <v>34</v>
      </c>
      <c r="AA829" s="4">
        <f t="shared" ref="AA829:BI829" si="4837">Z829+1</f>
        <v>35</v>
      </c>
      <c r="AB829" s="4">
        <f t="shared" si="4837"/>
        <v>36</v>
      </c>
      <c r="AC829" s="4">
        <f t="shared" si="4837"/>
        <v>37</v>
      </c>
      <c r="AD829" s="15">
        <f t="shared" si="4837"/>
        <v>38</v>
      </c>
      <c r="AE829">
        <f t="shared" si="4837"/>
        <v>39</v>
      </c>
      <c r="AF829" s="4">
        <f t="shared" si="4837"/>
        <v>40</v>
      </c>
      <c r="AG829" s="4">
        <f t="shared" si="4837"/>
        <v>41</v>
      </c>
      <c r="AH829" s="4">
        <f t="shared" si="4837"/>
        <v>42</v>
      </c>
      <c r="AI829" s="4">
        <f t="shared" si="4837"/>
        <v>43</v>
      </c>
      <c r="AJ829" s="4">
        <f t="shared" si="4837"/>
        <v>44</v>
      </c>
      <c r="AK829" s="4">
        <f t="shared" si="4837"/>
        <v>45</v>
      </c>
      <c r="AL829" s="4">
        <f t="shared" si="4837"/>
        <v>46</v>
      </c>
      <c r="AM829" s="4">
        <f t="shared" si="4837"/>
        <v>47</v>
      </c>
      <c r="AN829" s="4">
        <f t="shared" si="4837"/>
        <v>48</v>
      </c>
      <c r="AO829">
        <f t="shared" si="4837"/>
        <v>49</v>
      </c>
      <c r="AP829" s="4">
        <f t="shared" si="4837"/>
        <v>50</v>
      </c>
      <c r="AQ829" s="4">
        <f t="shared" si="4837"/>
        <v>51</v>
      </c>
      <c r="AR829" s="4">
        <f t="shared" si="4837"/>
        <v>52</v>
      </c>
      <c r="AS829" s="4">
        <f t="shared" si="4837"/>
        <v>53</v>
      </c>
      <c r="AT829" s="4">
        <f t="shared" si="4837"/>
        <v>54</v>
      </c>
      <c r="AU829" s="4">
        <f t="shared" si="4837"/>
        <v>55</v>
      </c>
      <c r="AV829" s="4">
        <f t="shared" si="4837"/>
        <v>56</v>
      </c>
      <c r="AW829" s="4">
        <f t="shared" si="4837"/>
        <v>57</v>
      </c>
      <c r="AX829" s="4">
        <f t="shared" si="4837"/>
        <v>58</v>
      </c>
      <c r="AY829">
        <f t="shared" si="4837"/>
        <v>59</v>
      </c>
      <c r="AZ829" s="4">
        <f t="shared" si="4837"/>
        <v>60</v>
      </c>
      <c r="BA829" s="4">
        <f t="shared" si="4837"/>
        <v>61</v>
      </c>
      <c r="BB829" s="4">
        <f t="shared" si="4837"/>
        <v>62</v>
      </c>
      <c r="BC829" s="4">
        <f t="shared" si="4837"/>
        <v>63</v>
      </c>
      <c r="BD829" s="4">
        <f t="shared" si="4837"/>
        <v>64</v>
      </c>
      <c r="BE829" s="4">
        <f t="shared" si="4837"/>
        <v>65</v>
      </c>
      <c r="BF829" s="4">
        <f t="shared" si="4837"/>
        <v>66</v>
      </c>
      <c r="BG829" s="4">
        <f t="shared" si="4837"/>
        <v>67</v>
      </c>
      <c r="BH829" s="4">
        <f t="shared" si="4837"/>
        <v>68</v>
      </c>
      <c r="BI829">
        <f t="shared" si="4837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38">D833+21</f>
        <v>177</v>
      </c>
      <c r="F833" s="4">
        <f t="shared" si="4838"/>
        <v>198</v>
      </c>
      <c r="G833" s="4">
        <f t="shared" ref="G833" si="4839">F833+22</f>
        <v>220</v>
      </c>
      <c r="H833" s="4">
        <f t="shared" si="4838"/>
        <v>241</v>
      </c>
      <c r="I833" s="4">
        <f t="shared" si="4838"/>
        <v>262</v>
      </c>
      <c r="J833" s="15">
        <f t="shared" ref="J833" si="4840">I833+22</f>
        <v>284</v>
      </c>
      <c r="K833">
        <f t="shared" si="4838"/>
        <v>305</v>
      </c>
      <c r="L833" s="4">
        <f t="shared" si="4838"/>
        <v>326</v>
      </c>
      <c r="M833" s="4">
        <f t="shared" ref="M833" si="4841">L833+22</f>
        <v>348</v>
      </c>
      <c r="N833" s="4">
        <f t="shared" si="4838"/>
        <v>369</v>
      </c>
      <c r="O833" s="4">
        <f t="shared" si="4838"/>
        <v>390</v>
      </c>
      <c r="P833" s="4">
        <f t="shared" ref="P833" si="4842">O833+22</f>
        <v>412</v>
      </c>
      <c r="Q833" s="4">
        <f t="shared" si="4838"/>
        <v>433</v>
      </c>
      <c r="R833" s="15">
        <f t="shared" si="4838"/>
        <v>454</v>
      </c>
      <c r="S833" s="4">
        <f t="shared" ref="S833" si="4843">R833+22</f>
        <v>476</v>
      </c>
      <c r="T833" s="4">
        <f t="shared" si="4838"/>
        <v>497</v>
      </c>
      <c r="U833">
        <f t="shared" si="4838"/>
        <v>518</v>
      </c>
      <c r="V833" s="4">
        <f>U833+21</f>
        <v>539</v>
      </c>
      <c r="W833" s="4">
        <f t="shared" si="4838"/>
        <v>560</v>
      </c>
      <c r="X833" s="15">
        <f t="shared" si="4838"/>
        <v>581</v>
      </c>
      <c r="Y833" s="4">
        <f t="shared" ref="Y833:BI833" si="4844">X833+22</f>
        <v>603</v>
      </c>
      <c r="Z833" s="4">
        <f t="shared" si="4838"/>
        <v>624</v>
      </c>
      <c r="AA833" s="4">
        <f t="shared" si="4838"/>
        <v>645</v>
      </c>
      <c r="AB833" s="4">
        <f t="shared" si="4844"/>
        <v>667</v>
      </c>
      <c r="AC833" s="4">
        <f t="shared" si="4838"/>
        <v>688</v>
      </c>
      <c r="AD833" s="15">
        <f t="shared" si="4838"/>
        <v>709</v>
      </c>
      <c r="AE833">
        <f t="shared" si="4844"/>
        <v>731</v>
      </c>
      <c r="AF833" s="4">
        <f t="shared" si="4838"/>
        <v>752</v>
      </c>
      <c r="AG833" s="4">
        <f t="shared" si="4838"/>
        <v>773</v>
      </c>
      <c r="AH833" s="4">
        <f t="shared" si="4844"/>
        <v>795</v>
      </c>
      <c r="AI833" s="4">
        <f t="shared" si="4838"/>
        <v>816</v>
      </c>
      <c r="AJ833" s="4">
        <f t="shared" si="4838"/>
        <v>837</v>
      </c>
      <c r="AK833" s="4">
        <f t="shared" si="4844"/>
        <v>859</v>
      </c>
      <c r="AL833" s="4">
        <f t="shared" si="4838"/>
        <v>880</v>
      </c>
      <c r="AM833" s="4">
        <f t="shared" si="4838"/>
        <v>901</v>
      </c>
      <c r="AN833" s="4">
        <f t="shared" si="4844"/>
        <v>923</v>
      </c>
      <c r="AO833">
        <f t="shared" si="4838"/>
        <v>944</v>
      </c>
      <c r="AP833" s="4">
        <f t="shared" si="4838"/>
        <v>965</v>
      </c>
      <c r="AQ833" s="4">
        <f>AP833+21</f>
        <v>986</v>
      </c>
      <c r="AR833" s="4">
        <f t="shared" si="4838"/>
        <v>1007</v>
      </c>
      <c r="AS833" s="4">
        <f t="shared" si="4838"/>
        <v>1028</v>
      </c>
      <c r="AT833" s="4">
        <f t="shared" si="4844"/>
        <v>1050</v>
      </c>
      <c r="AU833" s="4">
        <f t="shared" si="4838"/>
        <v>1071</v>
      </c>
      <c r="AV833" s="4">
        <f t="shared" si="4838"/>
        <v>1092</v>
      </c>
      <c r="AW833" s="4">
        <f t="shared" si="4844"/>
        <v>1114</v>
      </c>
      <c r="AX833" s="4">
        <f t="shared" si="4838"/>
        <v>1135</v>
      </c>
      <c r="AY833">
        <f t="shared" si="4838"/>
        <v>1156</v>
      </c>
      <c r="AZ833" s="4">
        <f t="shared" si="4844"/>
        <v>1178</v>
      </c>
      <c r="BA833" s="4">
        <f t="shared" si="4838"/>
        <v>1199</v>
      </c>
      <c r="BB833" s="4">
        <f t="shared" si="4838"/>
        <v>1220</v>
      </c>
      <c r="BC833" s="4">
        <f t="shared" si="4844"/>
        <v>1242</v>
      </c>
      <c r="BD833" s="4">
        <f t="shared" si="4838"/>
        <v>1263</v>
      </c>
      <c r="BE833" s="4">
        <f t="shared" si="4838"/>
        <v>1284</v>
      </c>
      <c r="BF833" s="4">
        <f t="shared" si="4844"/>
        <v>1306</v>
      </c>
      <c r="BG833" s="4">
        <f t="shared" si="4838"/>
        <v>1327</v>
      </c>
      <c r="BH833" s="4">
        <f t="shared" si="4838"/>
        <v>1348</v>
      </c>
      <c r="BI833">
        <f t="shared" si="4844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45">B834+35</f>
        <v>220</v>
      </c>
      <c r="D834" s="4">
        <f t="shared" si="4845"/>
        <v>255</v>
      </c>
      <c r="E834" s="4">
        <f t="shared" si="4845"/>
        <v>290</v>
      </c>
      <c r="F834" s="4">
        <f>E834+34</f>
        <v>324</v>
      </c>
      <c r="G834" s="4">
        <f t="shared" si="4845"/>
        <v>359</v>
      </c>
      <c r="H834" s="4">
        <f t="shared" si="4845"/>
        <v>394</v>
      </c>
      <c r="I834" s="4">
        <f t="shared" si="4845"/>
        <v>429</v>
      </c>
      <c r="J834" s="15">
        <f t="shared" si="4845"/>
        <v>464</v>
      </c>
      <c r="K834">
        <f t="shared" ref="K834" si="4846">J834+34</f>
        <v>498</v>
      </c>
      <c r="L834" s="4">
        <f t="shared" si="4845"/>
        <v>533</v>
      </c>
      <c r="M834" s="4">
        <f t="shared" si="4845"/>
        <v>568</v>
      </c>
      <c r="N834" s="4">
        <f t="shared" si="4845"/>
        <v>603</v>
      </c>
      <c r="O834" s="4">
        <f t="shared" si="4845"/>
        <v>638</v>
      </c>
      <c r="P834" s="4">
        <f t="shared" ref="P834" si="4847">O834+34</f>
        <v>672</v>
      </c>
      <c r="Q834" s="4">
        <f t="shared" si="4845"/>
        <v>707</v>
      </c>
      <c r="R834" s="15">
        <f t="shared" si="4845"/>
        <v>742</v>
      </c>
      <c r="S834" s="4">
        <f t="shared" si="4845"/>
        <v>777</v>
      </c>
      <c r="T834" s="4">
        <f t="shared" si="4845"/>
        <v>812</v>
      </c>
      <c r="U834">
        <f t="shared" ref="U834" si="4848">T834+34</f>
        <v>846</v>
      </c>
      <c r="V834" s="4">
        <f t="shared" si="4845"/>
        <v>881</v>
      </c>
      <c r="W834" s="4">
        <f t="shared" si="4845"/>
        <v>916</v>
      </c>
      <c r="X834" s="15">
        <f t="shared" si="4845"/>
        <v>951</v>
      </c>
      <c r="Y834" s="4">
        <f t="shared" si="4845"/>
        <v>986</v>
      </c>
      <c r="Z834" s="4">
        <f t="shared" ref="Z834" si="4849">Y834+34</f>
        <v>1020</v>
      </c>
      <c r="AA834" s="4">
        <f t="shared" si="4845"/>
        <v>1055</v>
      </c>
      <c r="AB834" s="4">
        <f t="shared" si="4845"/>
        <v>1090</v>
      </c>
      <c r="AC834" s="4">
        <f t="shared" si="4845"/>
        <v>1125</v>
      </c>
      <c r="AD834" s="15">
        <f t="shared" si="4845"/>
        <v>1160</v>
      </c>
      <c r="AE834">
        <f t="shared" ref="AE834" si="4850">AD834+34</f>
        <v>1194</v>
      </c>
      <c r="AF834" s="4">
        <f t="shared" si="4845"/>
        <v>1229</v>
      </c>
      <c r="AG834" s="4">
        <f t="shared" si="4845"/>
        <v>1264</v>
      </c>
      <c r="AH834" s="4">
        <f t="shared" si="4845"/>
        <v>1299</v>
      </c>
      <c r="AI834" s="4">
        <f t="shared" si="4845"/>
        <v>1334</v>
      </c>
      <c r="AJ834" s="4">
        <f t="shared" ref="AJ834" si="4851">AI834+34</f>
        <v>1368</v>
      </c>
      <c r="AK834" s="4">
        <f t="shared" si="4845"/>
        <v>1403</v>
      </c>
      <c r="AL834" s="4">
        <f t="shared" si="4845"/>
        <v>1438</v>
      </c>
      <c r="AM834" s="4">
        <f t="shared" si="4845"/>
        <v>1473</v>
      </c>
      <c r="AN834" s="4">
        <f t="shared" si="4845"/>
        <v>1508</v>
      </c>
      <c r="AO834">
        <f t="shared" ref="AO834" si="4852">AN834+34</f>
        <v>1542</v>
      </c>
      <c r="AP834" s="4">
        <f t="shared" si="4845"/>
        <v>1577</v>
      </c>
      <c r="AQ834" s="4">
        <f t="shared" si="4845"/>
        <v>1612</v>
      </c>
      <c r="AR834" s="4">
        <f t="shared" si="4845"/>
        <v>1647</v>
      </c>
      <c r="AS834" s="4">
        <f t="shared" si="4845"/>
        <v>1682</v>
      </c>
      <c r="AT834" s="4">
        <f t="shared" ref="AT834:BI834" si="4853">AS834+34</f>
        <v>1716</v>
      </c>
      <c r="AU834" s="4">
        <f t="shared" si="4845"/>
        <v>1751</v>
      </c>
      <c r="AV834" s="4">
        <f t="shared" si="4845"/>
        <v>1786</v>
      </c>
      <c r="AW834" s="4">
        <f t="shared" si="4845"/>
        <v>1821</v>
      </c>
      <c r="AX834" s="4">
        <f t="shared" si="4845"/>
        <v>1856</v>
      </c>
      <c r="AY834">
        <f t="shared" si="4853"/>
        <v>1890</v>
      </c>
      <c r="AZ834" s="4">
        <f t="shared" si="4845"/>
        <v>1925</v>
      </c>
      <c r="BA834" s="4">
        <f t="shared" si="4845"/>
        <v>1960</v>
      </c>
      <c r="BB834" s="4">
        <f t="shared" si="4845"/>
        <v>1995</v>
      </c>
      <c r="BC834" s="4">
        <f t="shared" si="4845"/>
        <v>2030</v>
      </c>
      <c r="BD834" s="4">
        <f t="shared" si="4853"/>
        <v>2064</v>
      </c>
      <c r="BE834" s="4">
        <f t="shared" si="4845"/>
        <v>2099</v>
      </c>
      <c r="BF834" s="4">
        <f t="shared" si="4845"/>
        <v>2134</v>
      </c>
      <c r="BG834" s="4">
        <f t="shared" si="4845"/>
        <v>2169</v>
      </c>
      <c r="BH834" s="4">
        <f t="shared" si="4845"/>
        <v>2204</v>
      </c>
      <c r="BI834">
        <f t="shared" si="4853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54">E835+41</f>
        <v>383</v>
      </c>
      <c r="G835" s="4">
        <f t="shared" si="4854"/>
        <v>424</v>
      </c>
      <c r="H835" s="4">
        <f t="shared" si="4854"/>
        <v>465</v>
      </c>
      <c r="I835" s="4">
        <f t="shared" si="4854"/>
        <v>506</v>
      </c>
      <c r="J835" s="15">
        <f>I835+42</f>
        <v>548</v>
      </c>
      <c r="K835">
        <f t="shared" si="4854"/>
        <v>589</v>
      </c>
      <c r="L835" s="4">
        <f t="shared" si="4854"/>
        <v>630</v>
      </c>
      <c r="M835" s="4">
        <f t="shared" si="4854"/>
        <v>671</v>
      </c>
      <c r="N835" s="4">
        <f t="shared" si="4854"/>
        <v>712</v>
      </c>
      <c r="O835" s="4">
        <f t="shared" si="4854"/>
        <v>753</v>
      </c>
      <c r="P835" s="4">
        <f t="shared" si="4854"/>
        <v>794</v>
      </c>
      <c r="Q835" s="4">
        <f t="shared" si="4854"/>
        <v>835</v>
      </c>
      <c r="R835" s="15">
        <f t="shared" si="4854"/>
        <v>876</v>
      </c>
      <c r="S835" s="4">
        <f t="shared" si="4854"/>
        <v>917</v>
      </c>
      <c r="T835" s="4">
        <f t="shared" ref="T835" si="4855">S835+42</f>
        <v>959</v>
      </c>
      <c r="U835">
        <f t="shared" si="4854"/>
        <v>1000</v>
      </c>
      <c r="V835" s="4">
        <f t="shared" si="4854"/>
        <v>1041</v>
      </c>
      <c r="W835" s="4">
        <f>V835+41</f>
        <v>1082</v>
      </c>
      <c r="X835" s="15">
        <f t="shared" si="4854"/>
        <v>1123</v>
      </c>
      <c r="Y835" s="4">
        <f t="shared" si="4854"/>
        <v>1164</v>
      </c>
      <c r="Z835" s="4">
        <f t="shared" si="4854"/>
        <v>1205</v>
      </c>
      <c r="AA835" s="4">
        <f t="shared" si="4854"/>
        <v>1246</v>
      </c>
      <c r="AB835" s="4">
        <f t="shared" si="4854"/>
        <v>1287</v>
      </c>
      <c r="AC835" s="4">
        <f t="shared" si="4854"/>
        <v>1328</v>
      </c>
      <c r="AD835" s="15">
        <f t="shared" ref="AD835" si="4856">AC835+42</f>
        <v>1370</v>
      </c>
      <c r="AE835">
        <f t="shared" si="4854"/>
        <v>1411</v>
      </c>
      <c r="AF835" s="4">
        <f t="shared" si="4854"/>
        <v>1452</v>
      </c>
      <c r="AG835" s="4">
        <f t="shared" si="4854"/>
        <v>1493</v>
      </c>
      <c r="AH835" s="4">
        <f t="shared" si="4854"/>
        <v>1534</v>
      </c>
      <c r="AI835" s="4">
        <f t="shared" si="4854"/>
        <v>1575</v>
      </c>
      <c r="AJ835" s="4">
        <f t="shared" si="4854"/>
        <v>1616</v>
      </c>
      <c r="AK835" s="4">
        <f t="shared" si="4854"/>
        <v>1657</v>
      </c>
      <c r="AL835" s="4">
        <f t="shared" si="4854"/>
        <v>1698</v>
      </c>
      <c r="AM835" s="4">
        <f t="shared" si="4854"/>
        <v>1739</v>
      </c>
      <c r="AN835" s="4">
        <f t="shared" ref="AN835:BH835" si="4857">AM835+42</f>
        <v>1781</v>
      </c>
      <c r="AO835">
        <f t="shared" si="4854"/>
        <v>1822</v>
      </c>
      <c r="AP835" s="4">
        <f t="shared" si="4854"/>
        <v>1863</v>
      </c>
      <c r="AQ835" s="4">
        <f t="shared" si="4854"/>
        <v>1904</v>
      </c>
      <c r="AR835" s="4">
        <f t="shared" si="4854"/>
        <v>1945</v>
      </c>
      <c r="AS835" s="4">
        <f t="shared" si="4854"/>
        <v>1986</v>
      </c>
      <c r="AT835" s="4">
        <f t="shared" si="4854"/>
        <v>2027</v>
      </c>
      <c r="AU835" s="4">
        <f t="shared" si="4854"/>
        <v>2068</v>
      </c>
      <c r="AV835" s="4">
        <f t="shared" si="4854"/>
        <v>2109</v>
      </c>
      <c r="AW835" s="4">
        <f t="shared" si="4854"/>
        <v>2150</v>
      </c>
      <c r="AX835" s="4">
        <f t="shared" si="4857"/>
        <v>2192</v>
      </c>
      <c r="AY835">
        <f t="shared" si="4854"/>
        <v>2233</v>
      </c>
      <c r="AZ835" s="4">
        <f t="shared" si="4854"/>
        <v>2274</v>
      </c>
      <c r="BA835" s="4">
        <f t="shared" si="4854"/>
        <v>2315</v>
      </c>
      <c r="BB835" s="4">
        <f t="shared" si="4854"/>
        <v>2356</v>
      </c>
      <c r="BC835" s="4">
        <f t="shared" si="4854"/>
        <v>2397</v>
      </c>
      <c r="BD835" s="4">
        <f t="shared" si="4854"/>
        <v>2438</v>
      </c>
      <c r="BE835" s="4">
        <f t="shared" si="4854"/>
        <v>2479</v>
      </c>
      <c r="BF835" s="4">
        <f t="shared" si="4854"/>
        <v>2520</v>
      </c>
      <c r="BG835" s="4">
        <f t="shared" si="4854"/>
        <v>2561</v>
      </c>
      <c r="BH835" s="4">
        <f t="shared" si="4857"/>
        <v>2603</v>
      </c>
      <c r="BI835">
        <f t="shared" si="4854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58">C837+3</f>
        <v>18</v>
      </c>
      <c r="E837" s="4">
        <f t="shared" si="4858"/>
        <v>21</v>
      </c>
      <c r="F837" s="4">
        <f t="shared" si="4858"/>
        <v>24</v>
      </c>
      <c r="G837" s="4">
        <f t="shared" si="4858"/>
        <v>27</v>
      </c>
      <c r="H837" s="4">
        <f t="shared" si="4858"/>
        <v>30</v>
      </c>
      <c r="I837" s="4">
        <f t="shared" si="4858"/>
        <v>33</v>
      </c>
      <c r="J837" s="15">
        <f>I837+4</f>
        <v>37</v>
      </c>
      <c r="K837">
        <f t="shared" ref="K837:Q837" si="4859">J837+4</f>
        <v>41</v>
      </c>
      <c r="L837" s="4">
        <f t="shared" si="4859"/>
        <v>45</v>
      </c>
      <c r="M837" s="4">
        <f t="shared" si="4859"/>
        <v>49</v>
      </c>
      <c r="N837" s="4">
        <f t="shared" si="4859"/>
        <v>53</v>
      </c>
      <c r="O837" s="4">
        <f t="shared" si="4859"/>
        <v>57</v>
      </c>
      <c r="P837" s="4">
        <f t="shared" si="4859"/>
        <v>61</v>
      </c>
      <c r="Q837" s="4">
        <f t="shared" si="4859"/>
        <v>65</v>
      </c>
      <c r="R837" s="15">
        <f>Q837+5</f>
        <v>70</v>
      </c>
      <c r="S837" s="4">
        <f t="shared" ref="S837:W837" si="4860">R837+5</f>
        <v>75</v>
      </c>
      <c r="T837" s="4">
        <f t="shared" si="4860"/>
        <v>80</v>
      </c>
      <c r="U837">
        <f t="shared" si="4860"/>
        <v>85</v>
      </c>
      <c r="V837" s="4">
        <f t="shared" si="4860"/>
        <v>90</v>
      </c>
      <c r="W837" s="4">
        <f t="shared" si="4860"/>
        <v>95</v>
      </c>
      <c r="X837" s="15">
        <f>W837+6</f>
        <v>101</v>
      </c>
      <c r="Y837" s="4">
        <f t="shared" ref="Y837:AC837" si="4861">X837+6</f>
        <v>107</v>
      </c>
      <c r="Z837" s="4">
        <f t="shared" si="4861"/>
        <v>113</v>
      </c>
      <c r="AA837" s="4">
        <f t="shared" si="4861"/>
        <v>119</v>
      </c>
      <c r="AB837" s="4">
        <f t="shared" si="4861"/>
        <v>125</v>
      </c>
      <c r="AC837" s="4">
        <f t="shared" si="4861"/>
        <v>131</v>
      </c>
      <c r="AD837" s="15">
        <f>AC837+7</f>
        <v>138</v>
      </c>
      <c r="AE837">
        <f t="shared" ref="AE837:AP837" si="4862">AD837+7</f>
        <v>145</v>
      </c>
      <c r="AF837" s="4">
        <f t="shared" si="4862"/>
        <v>152</v>
      </c>
      <c r="AG837" s="4">
        <f t="shared" si="4862"/>
        <v>159</v>
      </c>
      <c r="AH837" s="4">
        <f t="shared" si="4862"/>
        <v>166</v>
      </c>
      <c r="AI837" s="4">
        <f t="shared" si="4862"/>
        <v>173</v>
      </c>
      <c r="AJ837" s="4">
        <f t="shared" si="4862"/>
        <v>180</v>
      </c>
      <c r="AK837" s="4">
        <f t="shared" si="4862"/>
        <v>187</v>
      </c>
      <c r="AL837" s="4">
        <f t="shared" si="4862"/>
        <v>194</v>
      </c>
      <c r="AM837" s="4">
        <f t="shared" si="4862"/>
        <v>201</v>
      </c>
      <c r="AN837" s="4">
        <f t="shared" si="4862"/>
        <v>208</v>
      </c>
      <c r="AO837">
        <f t="shared" si="4862"/>
        <v>215</v>
      </c>
      <c r="AP837" s="4">
        <f t="shared" si="4862"/>
        <v>222</v>
      </c>
      <c r="AQ837" s="4">
        <f t="shared" ref="AQ837:BI837" si="4863">AP837+7</f>
        <v>229</v>
      </c>
      <c r="AR837" s="4">
        <f t="shared" si="4863"/>
        <v>236</v>
      </c>
      <c r="AS837" s="4">
        <f t="shared" si="4863"/>
        <v>243</v>
      </c>
      <c r="AT837" s="4">
        <f t="shared" si="4863"/>
        <v>250</v>
      </c>
      <c r="AU837" s="4">
        <f t="shared" si="4863"/>
        <v>257</v>
      </c>
      <c r="AV837" s="4">
        <f t="shared" si="4863"/>
        <v>264</v>
      </c>
      <c r="AW837" s="4">
        <f t="shared" si="4863"/>
        <v>271</v>
      </c>
      <c r="AX837" s="4">
        <f t="shared" si="4863"/>
        <v>278</v>
      </c>
      <c r="AY837">
        <f t="shared" si="4863"/>
        <v>285</v>
      </c>
      <c r="AZ837" s="4">
        <f t="shared" si="4863"/>
        <v>292</v>
      </c>
      <c r="BA837" s="4">
        <f t="shared" si="4863"/>
        <v>299</v>
      </c>
      <c r="BB837" s="4">
        <f t="shared" si="4863"/>
        <v>306</v>
      </c>
      <c r="BC837" s="4">
        <f t="shared" si="4863"/>
        <v>313</v>
      </c>
      <c r="BD837" s="4">
        <f t="shared" si="4863"/>
        <v>320</v>
      </c>
      <c r="BE837" s="4">
        <f t="shared" si="4863"/>
        <v>327</v>
      </c>
      <c r="BF837" s="4">
        <f t="shared" si="4863"/>
        <v>334</v>
      </c>
      <c r="BG837" s="4">
        <f t="shared" si="4863"/>
        <v>341</v>
      </c>
      <c r="BH837" s="4">
        <f t="shared" si="4863"/>
        <v>348</v>
      </c>
      <c r="BI837">
        <f t="shared" si="4863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64">C838+3</f>
        <v>24</v>
      </c>
      <c r="E838" s="4">
        <f t="shared" si="4864"/>
        <v>27</v>
      </c>
      <c r="F838" s="4">
        <f t="shared" si="4864"/>
        <v>30</v>
      </c>
      <c r="G838" s="4">
        <f t="shared" si="4864"/>
        <v>33</v>
      </c>
      <c r="H838" s="4">
        <f t="shared" si="4864"/>
        <v>36</v>
      </c>
      <c r="I838" s="4">
        <f t="shared" si="4864"/>
        <v>39</v>
      </c>
      <c r="J838" s="15">
        <f>I838+4</f>
        <v>43</v>
      </c>
      <c r="K838">
        <f t="shared" ref="K838:Q838" si="4865">J838+4</f>
        <v>47</v>
      </c>
      <c r="L838" s="4">
        <f t="shared" si="4865"/>
        <v>51</v>
      </c>
      <c r="M838" s="4">
        <f t="shared" si="4865"/>
        <v>55</v>
      </c>
      <c r="N838" s="4">
        <f t="shared" si="4865"/>
        <v>59</v>
      </c>
      <c r="O838" s="4">
        <f t="shared" si="4865"/>
        <v>63</v>
      </c>
      <c r="P838" s="4">
        <f t="shared" si="4865"/>
        <v>67</v>
      </c>
      <c r="Q838" s="4">
        <f t="shared" si="4865"/>
        <v>71</v>
      </c>
      <c r="R838" s="15">
        <f>Q838+5</f>
        <v>76</v>
      </c>
      <c r="S838" s="4">
        <f t="shared" ref="S838:W838" si="4866">R838+5</f>
        <v>81</v>
      </c>
      <c r="T838" s="4">
        <f t="shared" si="4866"/>
        <v>86</v>
      </c>
      <c r="U838">
        <f t="shared" si="4866"/>
        <v>91</v>
      </c>
      <c r="V838" s="4">
        <f t="shared" si="4866"/>
        <v>96</v>
      </c>
      <c r="W838" s="4">
        <f t="shared" si="4866"/>
        <v>101</v>
      </c>
      <c r="X838" s="15">
        <f>W838+6</f>
        <v>107</v>
      </c>
      <c r="Y838" s="4">
        <f t="shared" ref="Y838:AC838" si="4867">X838+6</f>
        <v>113</v>
      </c>
      <c r="Z838" s="4">
        <f t="shared" si="4867"/>
        <v>119</v>
      </c>
      <c r="AA838" s="4">
        <f t="shared" si="4867"/>
        <v>125</v>
      </c>
      <c r="AB838" s="4">
        <f t="shared" si="4867"/>
        <v>131</v>
      </c>
      <c r="AC838" s="4">
        <f t="shared" si="4867"/>
        <v>137</v>
      </c>
      <c r="AD838" s="15">
        <f>AC838+7</f>
        <v>144</v>
      </c>
      <c r="AE838">
        <f t="shared" ref="AE838:AP838" si="4868">AD838+7</f>
        <v>151</v>
      </c>
      <c r="AF838" s="4">
        <f t="shared" si="4868"/>
        <v>158</v>
      </c>
      <c r="AG838" s="4">
        <f t="shared" si="4868"/>
        <v>165</v>
      </c>
      <c r="AH838" s="4">
        <f t="shared" si="4868"/>
        <v>172</v>
      </c>
      <c r="AI838" s="4">
        <f t="shared" si="4868"/>
        <v>179</v>
      </c>
      <c r="AJ838" s="4">
        <f t="shared" si="4868"/>
        <v>186</v>
      </c>
      <c r="AK838" s="4">
        <f t="shared" si="4868"/>
        <v>193</v>
      </c>
      <c r="AL838" s="4">
        <f t="shared" si="4868"/>
        <v>200</v>
      </c>
      <c r="AM838" s="4">
        <f t="shared" si="4868"/>
        <v>207</v>
      </c>
      <c r="AN838" s="4">
        <f t="shared" si="4868"/>
        <v>214</v>
      </c>
      <c r="AO838">
        <f t="shared" si="4868"/>
        <v>221</v>
      </c>
      <c r="AP838" s="4">
        <f t="shared" si="4868"/>
        <v>228</v>
      </c>
      <c r="AQ838" s="4">
        <f t="shared" ref="AQ838:BI838" si="4869">AP838+7</f>
        <v>235</v>
      </c>
      <c r="AR838" s="4">
        <f t="shared" si="4869"/>
        <v>242</v>
      </c>
      <c r="AS838" s="4">
        <f t="shared" si="4869"/>
        <v>249</v>
      </c>
      <c r="AT838" s="4">
        <f t="shared" si="4869"/>
        <v>256</v>
      </c>
      <c r="AU838" s="4">
        <f t="shared" si="4869"/>
        <v>263</v>
      </c>
      <c r="AV838" s="4">
        <f t="shared" si="4869"/>
        <v>270</v>
      </c>
      <c r="AW838" s="4">
        <f t="shared" si="4869"/>
        <v>277</v>
      </c>
      <c r="AX838" s="4">
        <f t="shared" si="4869"/>
        <v>284</v>
      </c>
      <c r="AY838">
        <f t="shared" si="4869"/>
        <v>291</v>
      </c>
      <c r="AZ838" s="4">
        <f t="shared" si="4869"/>
        <v>298</v>
      </c>
      <c r="BA838" s="4">
        <f t="shared" si="4869"/>
        <v>305</v>
      </c>
      <c r="BB838" s="4">
        <f t="shared" si="4869"/>
        <v>312</v>
      </c>
      <c r="BC838" s="4">
        <f t="shared" si="4869"/>
        <v>319</v>
      </c>
      <c r="BD838" s="4">
        <f t="shared" si="4869"/>
        <v>326</v>
      </c>
      <c r="BE838" s="4">
        <f t="shared" si="4869"/>
        <v>333</v>
      </c>
      <c r="BF838" s="4">
        <f t="shared" si="4869"/>
        <v>340</v>
      </c>
      <c r="BG838" s="4">
        <f t="shared" si="4869"/>
        <v>347</v>
      </c>
      <c r="BH838" s="4">
        <f t="shared" si="4869"/>
        <v>354</v>
      </c>
      <c r="BI838">
        <f t="shared" si="4869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70">C840+25</f>
        <v>100</v>
      </c>
      <c r="E840" s="4">
        <f t="shared" si="4870"/>
        <v>125</v>
      </c>
      <c r="F840" s="4">
        <f t="shared" si="4870"/>
        <v>150</v>
      </c>
      <c r="G840" s="4">
        <f t="shared" si="4870"/>
        <v>175</v>
      </c>
      <c r="H840" s="4">
        <f t="shared" si="4870"/>
        <v>200</v>
      </c>
      <c r="I840" s="4">
        <f t="shared" si="4870"/>
        <v>225</v>
      </c>
      <c r="J840" s="15">
        <f t="shared" si="4870"/>
        <v>250</v>
      </c>
      <c r="K840">
        <f t="shared" si="4870"/>
        <v>275</v>
      </c>
      <c r="L840" s="4">
        <f t="shared" si="4870"/>
        <v>300</v>
      </c>
      <c r="M840" s="4">
        <f t="shared" si="4870"/>
        <v>325</v>
      </c>
      <c r="N840" s="4">
        <f t="shared" si="4870"/>
        <v>350</v>
      </c>
      <c r="O840" s="4">
        <f t="shared" si="4870"/>
        <v>375</v>
      </c>
      <c r="P840" s="4">
        <f t="shared" si="4870"/>
        <v>400</v>
      </c>
      <c r="Q840" s="4">
        <f t="shared" si="4870"/>
        <v>425</v>
      </c>
      <c r="R840" s="15">
        <f t="shared" si="4870"/>
        <v>450</v>
      </c>
      <c r="S840" s="4">
        <f t="shared" si="4870"/>
        <v>475</v>
      </c>
      <c r="T840" s="4">
        <f t="shared" si="4870"/>
        <v>500</v>
      </c>
      <c r="U840">
        <f t="shared" ref="U840:BI840" si="4871">T840+25</f>
        <v>525</v>
      </c>
      <c r="V840" s="4">
        <f t="shared" si="4871"/>
        <v>550</v>
      </c>
      <c r="W840" s="4">
        <f t="shared" si="4871"/>
        <v>575</v>
      </c>
      <c r="X840" s="15">
        <f t="shared" si="4871"/>
        <v>600</v>
      </c>
      <c r="Y840" s="4">
        <f t="shared" si="4871"/>
        <v>625</v>
      </c>
      <c r="Z840" s="4">
        <f t="shared" si="4871"/>
        <v>650</v>
      </c>
      <c r="AA840" s="4">
        <f t="shared" si="4871"/>
        <v>675</v>
      </c>
      <c r="AB840" s="4">
        <f t="shared" si="4871"/>
        <v>700</v>
      </c>
      <c r="AC840" s="4">
        <f t="shared" si="4871"/>
        <v>725</v>
      </c>
      <c r="AD840" s="15">
        <f t="shared" si="4871"/>
        <v>750</v>
      </c>
      <c r="AE840">
        <f t="shared" si="4871"/>
        <v>775</v>
      </c>
      <c r="AF840" s="4">
        <f t="shared" si="4871"/>
        <v>800</v>
      </c>
      <c r="AG840" s="4">
        <f t="shared" si="4871"/>
        <v>825</v>
      </c>
      <c r="AH840" s="4">
        <f t="shared" si="4871"/>
        <v>850</v>
      </c>
      <c r="AI840" s="4">
        <f t="shared" si="4871"/>
        <v>875</v>
      </c>
      <c r="AJ840" s="4">
        <f t="shared" si="4871"/>
        <v>900</v>
      </c>
      <c r="AK840" s="4">
        <f t="shared" si="4871"/>
        <v>925</v>
      </c>
      <c r="AL840" s="4">
        <f t="shared" si="4871"/>
        <v>950</v>
      </c>
      <c r="AM840" s="4">
        <f t="shared" si="4871"/>
        <v>975</v>
      </c>
      <c r="AN840" s="4">
        <f t="shared" si="4871"/>
        <v>1000</v>
      </c>
      <c r="AO840">
        <f t="shared" si="4871"/>
        <v>1025</v>
      </c>
      <c r="AP840" s="4">
        <f t="shared" si="4871"/>
        <v>1050</v>
      </c>
      <c r="AQ840" s="4">
        <f t="shared" si="4871"/>
        <v>1075</v>
      </c>
      <c r="AR840" s="4">
        <f t="shared" si="4871"/>
        <v>1100</v>
      </c>
      <c r="AS840" s="4">
        <f t="shared" si="4871"/>
        <v>1125</v>
      </c>
      <c r="AT840" s="4">
        <f t="shared" si="4871"/>
        <v>1150</v>
      </c>
      <c r="AU840" s="4">
        <f t="shared" si="4871"/>
        <v>1175</v>
      </c>
      <c r="AV840" s="4">
        <f t="shared" si="4871"/>
        <v>1200</v>
      </c>
      <c r="AW840" s="4">
        <f t="shared" si="4871"/>
        <v>1225</v>
      </c>
      <c r="AX840" s="4">
        <f t="shared" si="4871"/>
        <v>1250</v>
      </c>
      <c r="AY840">
        <f t="shared" si="4871"/>
        <v>1275</v>
      </c>
      <c r="AZ840" s="4">
        <f t="shared" si="4871"/>
        <v>1300</v>
      </c>
      <c r="BA840" s="4">
        <f t="shared" si="4871"/>
        <v>1325</v>
      </c>
      <c r="BB840" s="4">
        <f t="shared" si="4871"/>
        <v>1350</v>
      </c>
      <c r="BC840" s="4">
        <f t="shared" si="4871"/>
        <v>1375</v>
      </c>
      <c r="BD840" s="4">
        <f t="shared" si="4871"/>
        <v>1400</v>
      </c>
      <c r="BE840" s="4">
        <f t="shared" si="4871"/>
        <v>1425</v>
      </c>
      <c r="BF840" s="4">
        <f t="shared" si="4871"/>
        <v>1450</v>
      </c>
      <c r="BG840" s="4">
        <f t="shared" si="4871"/>
        <v>1475</v>
      </c>
      <c r="BH840" s="4">
        <f t="shared" si="4871"/>
        <v>1500</v>
      </c>
      <c r="BI840">
        <f t="shared" si="4871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72">C841+10</f>
        <v>70</v>
      </c>
      <c r="E841" s="4">
        <f t="shared" si="4872"/>
        <v>80</v>
      </c>
      <c r="F841" s="4">
        <f t="shared" si="4872"/>
        <v>90</v>
      </c>
      <c r="G841" s="4">
        <f t="shared" si="4872"/>
        <v>100</v>
      </c>
      <c r="H841" s="4">
        <f t="shared" si="4872"/>
        <v>110</v>
      </c>
      <c r="I841" s="4">
        <f t="shared" si="4872"/>
        <v>120</v>
      </c>
      <c r="J841" s="15">
        <f t="shared" si="4872"/>
        <v>130</v>
      </c>
      <c r="K841">
        <f t="shared" si="4872"/>
        <v>140</v>
      </c>
      <c r="L841" s="4">
        <f t="shared" si="4872"/>
        <v>150</v>
      </c>
      <c r="M841" s="4">
        <f t="shared" si="4872"/>
        <v>160</v>
      </c>
      <c r="N841" s="4">
        <f t="shared" si="4872"/>
        <v>170</v>
      </c>
      <c r="O841" s="4">
        <f t="shared" si="4872"/>
        <v>180</v>
      </c>
      <c r="P841" s="4">
        <f t="shared" si="4872"/>
        <v>190</v>
      </c>
      <c r="Q841" s="4">
        <f t="shared" si="4872"/>
        <v>200</v>
      </c>
      <c r="R841" s="15">
        <f t="shared" si="4872"/>
        <v>210</v>
      </c>
      <c r="S841" s="4">
        <f t="shared" si="4872"/>
        <v>220</v>
      </c>
      <c r="T841" s="4">
        <f t="shared" si="4872"/>
        <v>230</v>
      </c>
      <c r="U841">
        <f t="shared" ref="U841:BI841" si="4873">T841+10</f>
        <v>240</v>
      </c>
      <c r="V841" s="4">
        <f t="shared" si="4873"/>
        <v>250</v>
      </c>
      <c r="W841" s="4">
        <f t="shared" si="4873"/>
        <v>260</v>
      </c>
      <c r="X841" s="15">
        <f t="shared" si="4873"/>
        <v>270</v>
      </c>
      <c r="Y841" s="4">
        <f t="shared" si="4873"/>
        <v>280</v>
      </c>
      <c r="Z841" s="4">
        <f t="shared" si="4873"/>
        <v>290</v>
      </c>
      <c r="AA841" s="4">
        <f t="shared" si="4873"/>
        <v>300</v>
      </c>
      <c r="AB841" s="4">
        <f t="shared" si="4873"/>
        <v>310</v>
      </c>
      <c r="AC841" s="4">
        <f t="shared" si="4873"/>
        <v>320</v>
      </c>
      <c r="AD841" s="15">
        <f t="shared" si="4873"/>
        <v>330</v>
      </c>
      <c r="AE841">
        <f t="shared" si="4873"/>
        <v>340</v>
      </c>
      <c r="AF841" s="4">
        <f t="shared" si="4873"/>
        <v>350</v>
      </c>
      <c r="AG841" s="4">
        <f t="shared" si="4873"/>
        <v>360</v>
      </c>
      <c r="AH841" s="4">
        <f t="shared" si="4873"/>
        <v>370</v>
      </c>
      <c r="AI841" s="4">
        <f t="shared" si="4873"/>
        <v>380</v>
      </c>
      <c r="AJ841" s="4">
        <f t="shared" si="4873"/>
        <v>390</v>
      </c>
      <c r="AK841" s="4">
        <f t="shared" si="4873"/>
        <v>400</v>
      </c>
      <c r="AL841" s="4">
        <f t="shared" si="4873"/>
        <v>410</v>
      </c>
      <c r="AM841" s="4">
        <f t="shared" si="4873"/>
        <v>420</v>
      </c>
      <c r="AN841" s="4">
        <f t="shared" si="4873"/>
        <v>430</v>
      </c>
      <c r="AO841">
        <f t="shared" si="4873"/>
        <v>440</v>
      </c>
      <c r="AP841" s="4">
        <f t="shared" si="4873"/>
        <v>450</v>
      </c>
      <c r="AQ841" s="4">
        <f t="shared" si="4873"/>
        <v>460</v>
      </c>
      <c r="AR841" s="4">
        <f t="shared" si="4873"/>
        <v>470</v>
      </c>
      <c r="AS841" s="4">
        <f t="shared" si="4873"/>
        <v>480</v>
      </c>
      <c r="AT841" s="4">
        <f t="shared" si="4873"/>
        <v>490</v>
      </c>
      <c r="AU841" s="4">
        <f t="shared" si="4873"/>
        <v>500</v>
      </c>
      <c r="AV841" s="4">
        <f t="shared" si="4873"/>
        <v>510</v>
      </c>
      <c r="AW841" s="4">
        <f t="shared" si="4873"/>
        <v>520</v>
      </c>
      <c r="AX841" s="4">
        <f t="shared" si="4873"/>
        <v>530</v>
      </c>
      <c r="AY841">
        <f t="shared" si="4873"/>
        <v>540</v>
      </c>
      <c r="AZ841" s="4">
        <f t="shared" si="4873"/>
        <v>550</v>
      </c>
      <c r="BA841" s="4">
        <f t="shared" si="4873"/>
        <v>560</v>
      </c>
      <c r="BB841" s="4">
        <f t="shared" si="4873"/>
        <v>570</v>
      </c>
      <c r="BC841" s="4">
        <f t="shared" si="4873"/>
        <v>580</v>
      </c>
      <c r="BD841" s="4">
        <f t="shared" si="4873"/>
        <v>590</v>
      </c>
      <c r="BE841" s="4">
        <f t="shared" si="4873"/>
        <v>600</v>
      </c>
      <c r="BF841" s="4">
        <f t="shared" si="4873"/>
        <v>610</v>
      </c>
      <c r="BG841" s="4">
        <f t="shared" si="4873"/>
        <v>620</v>
      </c>
      <c r="BH841" s="4">
        <f t="shared" si="4873"/>
        <v>630</v>
      </c>
      <c r="BI841">
        <f t="shared" si="4873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74">C845+50</f>
        <v>195</v>
      </c>
      <c r="E845" s="4">
        <f t="shared" ref="E845" si="4875">D845+50</f>
        <v>245</v>
      </c>
      <c r="F845" s="4">
        <f t="shared" ref="F845" si="4876">E845+50</f>
        <v>295</v>
      </c>
      <c r="G845" s="4">
        <f t="shared" ref="G845" si="4877">F845+50</f>
        <v>345</v>
      </c>
      <c r="H845" s="4">
        <f t="shared" ref="H845" si="4878">G845+50</f>
        <v>395</v>
      </c>
      <c r="I845" s="4">
        <f t="shared" ref="I845" si="4879">H845+50</f>
        <v>445</v>
      </c>
      <c r="J845" s="15">
        <f t="shared" ref="J845" si="4880">I845+50</f>
        <v>495</v>
      </c>
      <c r="K845" s="4">
        <f t="shared" ref="K845" si="4881">J845+50</f>
        <v>545</v>
      </c>
      <c r="L845" s="4">
        <f t="shared" ref="L845" si="4882">K845+50</f>
        <v>595</v>
      </c>
      <c r="M845" s="4">
        <f t="shared" ref="M845" si="4883">L845+50</f>
        <v>645</v>
      </c>
      <c r="N845" s="4">
        <f t="shared" ref="N845" si="4884">M845+50</f>
        <v>695</v>
      </c>
      <c r="O845" s="4">
        <f t="shared" ref="O845" si="4885">N845+50</f>
        <v>745</v>
      </c>
      <c r="P845" s="4">
        <f t="shared" ref="P845" si="4886">O845+50</f>
        <v>795</v>
      </c>
      <c r="Q845" s="4">
        <f t="shared" ref="Q845" si="4887">P845+50</f>
        <v>845</v>
      </c>
      <c r="R845" s="15">
        <f t="shared" ref="R845" si="4888">Q845+50</f>
        <v>895</v>
      </c>
      <c r="S845" s="4">
        <f t="shared" ref="S845" si="4889">R845+50</f>
        <v>945</v>
      </c>
      <c r="T845" s="4">
        <f t="shared" ref="T845" si="4890">S845+50</f>
        <v>995</v>
      </c>
      <c r="U845" s="4">
        <f t="shared" ref="U845" si="4891">T845+50</f>
        <v>1045</v>
      </c>
      <c r="V845" s="4">
        <f t="shared" ref="V845" si="4892">U845+50</f>
        <v>1095</v>
      </c>
      <c r="W845" s="4">
        <f t="shared" ref="W845" si="4893">V845+50</f>
        <v>1145</v>
      </c>
      <c r="X845" s="15">
        <f t="shared" ref="X845" si="4894">W845+50</f>
        <v>1195</v>
      </c>
      <c r="Y845" s="4">
        <f t="shared" ref="Y845" si="4895">X845+50</f>
        <v>1245</v>
      </c>
      <c r="Z845" s="4">
        <f t="shared" ref="Z845" si="4896">Y845+50</f>
        <v>1295</v>
      </c>
      <c r="AA845" s="4">
        <f t="shared" ref="AA845" si="4897">Z845+50</f>
        <v>1345</v>
      </c>
      <c r="AB845" s="4">
        <f t="shared" ref="AB845" si="4898">AA845+50</f>
        <v>1395</v>
      </c>
      <c r="AC845" s="4">
        <f t="shared" ref="AC845" si="4899">AB845+50</f>
        <v>1445</v>
      </c>
      <c r="AD845" s="15">
        <f t="shared" ref="AD845" si="4900">AC845+50</f>
        <v>1495</v>
      </c>
      <c r="AE845" s="4">
        <f t="shared" ref="AE845" si="4901">AD845+50</f>
        <v>1545</v>
      </c>
      <c r="AF845" s="4">
        <f t="shared" ref="AF845" si="4902">AE845+50</f>
        <v>1595</v>
      </c>
      <c r="AG845" s="4">
        <f t="shared" ref="AG845" si="4903">AF845+50</f>
        <v>1645</v>
      </c>
      <c r="AH845" s="4">
        <f t="shared" ref="AH845" si="4904">AG845+50</f>
        <v>1695</v>
      </c>
      <c r="AI845" s="4">
        <f t="shared" ref="AI845" si="4905">AH845+50</f>
        <v>1745</v>
      </c>
      <c r="AJ845" s="4">
        <f t="shared" ref="AJ845" si="4906">AI845+50</f>
        <v>1795</v>
      </c>
      <c r="AK845" s="4">
        <f t="shared" ref="AK845" si="4907">AJ845+50</f>
        <v>1845</v>
      </c>
      <c r="AL845" s="4">
        <f t="shared" ref="AL845" si="4908">AK845+50</f>
        <v>1895</v>
      </c>
      <c r="AM845" s="4">
        <f t="shared" ref="AM845" si="4909">AL845+50</f>
        <v>1945</v>
      </c>
      <c r="AN845" s="4">
        <f t="shared" ref="AN845" si="4910">AM845+50</f>
        <v>1995</v>
      </c>
      <c r="AO845" s="4">
        <f t="shared" ref="AO845" si="4911">AN845+50</f>
        <v>2045</v>
      </c>
      <c r="AP845" s="4">
        <f t="shared" ref="AP845" si="4912">AO845+50</f>
        <v>2095</v>
      </c>
      <c r="AQ845" s="4">
        <f t="shared" ref="AQ845" si="4913">AP845+50</f>
        <v>2145</v>
      </c>
      <c r="AR845" s="4">
        <f t="shared" ref="AR845" si="4914">AQ845+50</f>
        <v>2195</v>
      </c>
      <c r="AS845" s="4">
        <f t="shared" ref="AS845" si="4915">AR845+50</f>
        <v>2245</v>
      </c>
      <c r="AT845" s="4">
        <f t="shared" ref="AT845" si="4916">AS845+50</f>
        <v>2295</v>
      </c>
      <c r="AU845" s="4">
        <f t="shared" ref="AU845" si="4917">AT845+50</f>
        <v>2345</v>
      </c>
      <c r="AV845" s="4">
        <f t="shared" ref="AV845" si="4918">AU845+50</f>
        <v>2395</v>
      </c>
      <c r="AW845" s="4">
        <f t="shared" ref="AW845" si="4919">AV845+50</f>
        <v>2445</v>
      </c>
      <c r="AX845" s="4">
        <f t="shared" ref="AX845" si="4920">AW845+50</f>
        <v>2495</v>
      </c>
      <c r="AY845" s="4">
        <f t="shared" ref="AY845" si="4921">AX845+50</f>
        <v>2545</v>
      </c>
      <c r="AZ845" s="4">
        <f t="shared" ref="AZ845" si="4922">AY845+50</f>
        <v>2595</v>
      </c>
      <c r="BA845" s="4">
        <f t="shared" ref="BA845" si="4923">AZ845+50</f>
        <v>2645</v>
      </c>
      <c r="BB845" s="4">
        <f t="shared" ref="BB845" si="4924">BA845+50</f>
        <v>2695</v>
      </c>
      <c r="BC845" s="4">
        <f t="shared" ref="BC845" si="4925">BB845+50</f>
        <v>2745</v>
      </c>
      <c r="BD845" s="4">
        <f t="shared" ref="BD845" si="4926">BC845+50</f>
        <v>2795</v>
      </c>
      <c r="BE845" s="4">
        <f t="shared" ref="BE845" si="4927">BD845+50</f>
        <v>2845</v>
      </c>
      <c r="BF845" s="4">
        <f t="shared" ref="BF845" si="4928">BE845+50</f>
        <v>2895</v>
      </c>
      <c r="BG845" s="4">
        <f t="shared" ref="BG845" si="4929">BF845+50</f>
        <v>2945</v>
      </c>
      <c r="BH845" s="4">
        <f t="shared" ref="BH845" si="4930">BG845+50</f>
        <v>2995</v>
      </c>
      <c r="BI845" s="4">
        <f t="shared" ref="BI845" si="4931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32">C845*1.5</f>
        <v>217.5</v>
      </c>
      <c r="D846" s="4">
        <f t="shared" ref="D846" si="4933">D845*1.5</f>
        <v>292.5</v>
      </c>
      <c r="E846" s="4">
        <f t="shared" ref="E846" si="4934">E845*1.5</f>
        <v>367.5</v>
      </c>
      <c r="F846" s="4">
        <f t="shared" ref="F846" si="4935">F845*1.5</f>
        <v>442.5</v>
      </c>
      <c r="G846" s="4">
        <f t="shared" ref="G846" si="4936">G845*1.5</f>
        <v>517.5</v>
      </c>
      <c r="H846" s="4">
        <f t="shared" ref="H846" si="4937">H845*1.5</f>
        <v>592.5</v>
      </c>
      <c r="I846" s="4">
        <f t="shared" ref="I846" si="4938">I845*1.5</f>
        <v>667.5</v>
      </c>
      <c r="J846" s="15">
        <f t="shared" ref="J846" si="4939">J845*1.5</f>
        <v>742.5</v>
      </c>
      <c r="K846" s="4">
        <f t="shared" ref="K846" si="4940">K845*1.5</f>
        <v>817.5</v>
      </c>
      <c r="L846" s="4">
        <f t="shared" ref="L846" si="4941">L845*1.5</f>
        <v>892.5</v>
      </c>
      <c r="M846" s="4">
        <f t="shared" ref="M846" si="4942">M845*1.5</f>
        <v>967.5</v>
      </c>
      <c r="N846" s="4">
        <f t="shared" ref="N846" si="4943">N845*1.5</f>
        <v>1042.5</v>
      </c>
      <c r="O846" s="4">
        <f t="shared" ref="O846" si="4944">O845*1.5</f>
        <v>1117.5</v>
      </c>
      <c r="P846" s="4">
        <f t="shared" ref="P846" si="4945">P845*1.5</f>
        <v>1192.5</v>
      </c>
      <c r="Q846" s="4">
        <f t="shared" ref="Q846" si="4946">Q845*1.5</f>
        <v>1267.5</v>
      </c>
      <c r="R846" s="15">
        <f t="shared" ref="R846" si="4947">R845*1.5</f>
        <v>1342.5</v>
      </c>
      <c r="S846" s="4">
        <f t="shared" ref="S846" si="4948">S845*1.5</f>
        <v>1417.5</v>
      </c>
      <c r="T846" s="4">
        <f t="shared" ref="T846" si="4949">T845*1.5</f>
        <v>1492.5</v>
      </c>
      <c r="U846" s="4">
        <f t="shared" ref="U846" si="4950">U845*1.5</f>
        <v>1567.5</v>
      </c>
      <c r="V846" s="4">
        <f t="shared" ref="V846" si="4951">V845*1.5</f>
        <v>1642.5</v>
      </c>
      <c r="W846" s="4">
        <f t="shared" ref="W846" si="4952">W845*1.5</f>
        <v>1717.5</v>
      </c>
      <c r="X846" s="15">
        <f t="shared" ref="X846" si="4953">X845*1.5</f>
        <v>1792.5</v>
      </c>
      <c r="Y846" s="4">
        <f t="shared" ref="Y846" si="4954">Y845*1.5</f>
        <v>1867.5</v>
      </c>
      <c r="Z846" s="4">
        <f t="shared" ref="Z846" si="4955">Z845*1.5</f>
        <v>1942.5</v>
      </c>
      <c r="AA846" s="4">
        <f t="shared" ref="AA846" si="4956">AA845*1.5</f>
        <v>2017.5</v>
      </c>
      <c r="AB846" s="4">
        <f t="shared" ref="AB846" si="4957">AB845*1.5</f>
        <v>2092.5</v>
      </c>
      <c r="AC846" s="4">
        <f t="shared" ref="AC846" si="4958">AC845*1.5</f>
        <v>2167.5</v>
      </c>
      <c r="AD846" s="15">
        <f t="shared" ref="AD846" si="4959">AD845*1.5</f>
        <v>2242.5</v>
      </c>
      <c r="AE846" s="4">
        <f t="shared" ref="AE846" si="4960">AE845*1.5</f>
        <v>2317.5</v>
      </c>
      <c r="AF846" s="4">
        <f t="shared" ref="AF846" si="4961">AF845*1.5</f>
        <v>2392.5</v>
      </c>
      <c r="AG846" s="4">
        <f t="shared" ref="AG846" si="4962">AG845*1.5</f>
        <v>2467.5</v>
      </c>
      <c r="AH846" s="4">
        <f t="shared" ref="AH846" si="4963">AH845*1.5</f>
        <v>2542.5</v>
      </c>
      <c r="AI846" s="4">
        <f t="shared" ref="AI846" si="4964">AI845*1.5</f>
        <v>2617.5</v>
      </c>
      <c r="AJ846" s="4">
        <f t="shared" ref="AJ846" si="4965">AJ845*1.5</f>
        <v>2692.5</v>
      </c>
      <c r="AK846" s="4">
        <f t="shared" ref="AK846" si="4966">AK845*1.5</f>
        <v>2767.5</v>
      </c>
      <c r="AL846" s="4">
        <f t="shared" ref="AL846" si="4967">AL845*1.5</f>
        <v>2842.5</v>
      </c>
      <c r="AM846" s="4">
        <f t="shared" ref="AM846" si="4968">AM845*1.5</f>
        <v>2917.5</v>
      </c>
      <c r="AN846" s="4">
        <f t="shared" ref="AN846" si="4969">AN845*1.5</f>
        <v>2992.5</v>
      </c>
      <c r="AO846" s="4">
        <f t="shared" ref="AO846" si="4970">AO845*1.5</f>
        <v>3067.5</v>
      </c>
      <c r="AP846" s="4">
        <f t="shared" ref="AP846" si="4971">AP845*1.5</f>
        <v>3142.5</v>
      </c>
      <c r="AQ846" s="4">
        <f t="shared" ref="AQ846" si="4972">AQ845*1.5</f>
        <v>3217.5</v>
      </c>
      <c r="AR846" s="4">
        <f t="shared" ref="AR846" si="4973">AR845*1.5</f>
        <v>3292.5</v>
      </c>
      <c r="AS846" s="4">
        <f t="shared" ref="AS846" si="4974">AS845*1.5</f>
        <v>3367.5</v>
      </c>
      <c r="AT846" s="4">
        <f t="shared" ref="AT846" si="4975">AT845*1.5</f>
        <v>3442.5</v>
      </c>
      <c r="AU846" s="4">
        <f t="shared" ref="AU846" si="4976">AU845*1.5</f>
        <v>3517.5</v>
      </c>
      <c r="AV846" s="4">
        <f t="shared" ref="AV846" si="4977">AV845*1.5</f>
        <v>3592.5</v>
      </c>
      <c r="AW846" s="4">
        <f t="shared" ref="AW846" si="4978">AW845*1.5</f>
        <v>3667.5</v>
      </c>
      <c r="AX846" s="4">
        <f t="shared" ref="AX846" si="4979">AX845*1.5</f>
        <v>3742.5</v>
      </c>
      <c r="AY846" s="4">
        <f t="shared" ref="AY846" si="4980">AY845*1.5</f>
        <v>3817.5</v>
      </c>
      <c r="AZ846" s="4">
        <f t="shared" ref="AZ846" si="4981">AZ845*1.5</f>
        <v>3892.5</v>
      </c>
      <c r="BA846" s="4">
        <f t="shared" ref="BA846" si="4982">BA845*1.5</f>
        <v>3967.5</v>
      </c>
      <c r="BB846" s="4">
        <f t="shared" ref="BB846" si="4983">BB845*1.5</f>
        <v>4042.5</v>
      </c>
      <c r="BC846" s="4">
        <f t="shared" ref="BC846" si="4984">BC845*1.5</f>
        <v>4117.5</v>
      </c>
      <c r="BD846" s="4">
        <f t="shared" ref="BD846" si="4985">BD845*1.5</f>
        <v>4192.5</v>
      </c>
      <c r="BE846" s="4">
        <f t="shared" ref="BE846" si="4986">BE845*1.5</f>
        <v>4267.5</v>
      </c>
      <c r="BF846" s="4">
        <f t="shared" ref="BF846" si="4987">BF845*1.5</f>
        <v>4342.5</v>
      </c>
      <c r="BG846" s="4">
        <f t="shared" ref="BG846" si="4988">BG845*1.5</f>
        <v>4417.5</v>
      </c>
      <c r="BH846" s="4">
        <f t="shared" ref="BH846" si="4989">BH845*1.5</f>
        <v>4492.5</v>
      </c>
      <c r="BI846" s="4">
        <f t="shared" ref="BI846" si="4990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4991">C845*2</f>
        <v>290</v>
      </c>
      <c r="D847" s="4">
        <f t="shared" si="4991"/>
        <v>390</v>
      </c>
      <c r="E847" s="4">
        <f t="shared" si="4991"/>
        <v>490</v>
      </c>
      <c r="F847" s="4">
        <f t="shared" si="4991"/>
        <v>590</v>
      </c>
      <c r="G847" s="4">
        <f t="shared" si="4991"/>
        <v>690</v>
      </c>
      <c r="H847" s="4">
        <f t="shared" si="4991"/>
        <v>790</v>
      </c>
      <c r="I847" s="4">
        <f t="shared" si="4991"/>
        <v>890</v>
      </c>
      <c r="J847" s="15">
        <f t="shared" si="4991"/>
        <v>990</v>
      </c>
      <c r="K847" s="4">
        <f t="shared" si="4991"/>
        <v>1090</v>
      </c>
      <c r="L847" s="4">
        <f t="shared" si="4991"/>
        <v>1190</v>
      </c>
      <c r="M847" s="4">
        <f t="shared" si="4991"/>
        <v>1290</v>
      </c>
      <c r="N847" s="4">
        <f t="shared" si="4991"/>
        <v>1390</v>
      </c>
      <c r="O847" s="4">
        <f t="shared" si="4991"/>
        <v>1490</v>
      </c>
      <c r="P847" s="4">
        <f t="shared" si="4991"/>
        <v>1590</v>
      </c>
      <c r="Q847" s="4">
        <f t="shared" si="4991"/>
        <v>1690</v>
      </c>
      <c r="R847" s="15">
        <f t="shared" si="4991"/>
        <v>1790</v>
      </c>
      <c r="S847" s="4">
        <f t="shared" si="4991"/>
        <v>1890</v>
      </c>
      <c r="T847" s="4">
        <f t="shared" si="4991"/>
        <v>1990</v>
      </c>
      <c r="U847" s="4">
        <f t="shared" si="4991"/>
        <v>2090</v>
      </c>
      <c r="V847" s="4">
        <f t="shared" si="4991"/>
        <v>2190</v>
      </c>
      <c r="W847" s="4">
        <f t="shared" si="4991"/>
        <v>2290</v>
      </c>
      <c r="X847" s="15">
        <f t="shared" si="4991"/>
        <v>2390</v>
      </c>
      <c r="Y847" s="4">
        <f t="shared" si="4991"/>
        <v>2490</v>
      </c>
      <c r="Z847" s="4">
        <f t="shared" si="4991"/>
        <v>2590</v>
      </c>
      <c r="AA847" s="4">
        <f t="shared" si="4991"/>
        <v>2690</v>
      </c>
      <c r="AB847" s="4">
        <f t="shared" si="4991"/>
        <v>2790</v>
      </c>
      <c r="AC847" s="4">
        <f t="shared" si="4991"/>
        <v>2890</v>
      </c>
      <c r="AD847" s="15">
        <f t="shared" si="4991"/>
        <v>2990</v>
      </c>
      <c r="AE847" s="4">
        <f t="shared" si="4991"/>
        <v>3090</v>
      </c>
      <c r="AF847" s="4">
        <f t="shared" si="4991"/>
        <v>3190</v>
      </c>
      <c r="AG847" s="4">
        <f t="shared" si="4991"/>
        <v>3290</v>
      </c>
      <c r="AH847" s="4">
        <f t="shared" si="4991"/>
        <v>3390</v>
      </c>
      <c r="AI847" s="4">
        <f t="shared" si="4991"/>
        <v>3490</v>
      </c>
      <c r="AJ847" s="4">
        <f t="shared" si="4991"/>
        <v>3590</v>
      </c>
      <c r="AK847" s="4">
        <f t="shared" si="4991"/>
        <v>3690</v>
      </c>
      <c r="AL847" s="4">
        <f t="shared" si="4991"/>
        <v>3790</v>
      </c>
      <c r="AM847" s="4">
        <f t="shared" si="4991"/>
        <v>3890</v>
      </c>
      <c r="AN847" s="4">
        <f t="shared" si="4991"/>
        <v>3990</v>
      </c>
      <c r="AO847" s="4">
        <f t="shared" si="4991"/>
        <v>4090</v>
      </c>
      <c r="AP847" s="4">
        <f t="shared" si="4991"/>
        <v>4190</v>
      </c>
      <c r="AQ847" s="4">
        <f t="shared" si="4991"/>
        <v>4290</v>
      </c>
      <c r="AR847" s="4">
        <f t="shared" si="4991"/>
        <v>4390</v>
      </c>
      <c r="AS847" s="4">
        <f t="shared" si="4991"/>
        <v>4490</v>
      </c>
      <c r="AT847" s="4">
        <f t="shared" si="4991"/>
        <v>4590</v>
      </c>
      <c r="AU847" s="4">
        <f t="shared" si="4991"/>
        <v>4690</v>
      </c>
      <c r="AV847" s="4">
        <f t="shared" si="4991"/>
        <v>4790</v>
      </c>
      <c r="AW847" s="4">
        <f t="shared" si="4991"/>
        <v>4890</v>
      </c>
      <c r="AX847" s="4">
        <f t="shared" si="4991"/>
        <v>4990</v>
      </c>
      <c r="AY847" s="4">
        <f t="shared" si="4991"/>
        <v>5090</v>
      </c>
      <c r="AZ847" s="4">
        <f t="shared" si="4991"/>
        <v>5190</v>
      </c>
      <c r="BA847" s="4">
        <f t="shared" si="4991"/>
        <v>5290</v>
      </c>
      <c r="BB847" s="4">
        <f t="shared" si="4991"/>
        <v>5390</v>
      </c>
      <c r="BC847" s="4">
        <f t="shared" si="4991"/>
        <v>5490</v>
      </c>
      <c r="BD847" s="4">
        <f t="shared" si="4991"/>
        <v>5590</v>
      </c>
      <c r="BE847" s="4">
        <f t="shared" si="4991"/>
        <v>5690</v>
      </c>
      <c r="BF847" s="4">
        <f t="shared" si="4991"/>
        <v>5790</v>
      </c>
      <c r="BG847" s="4">
        <f t="shared" si="4991"/>
        <v>5890</v>
      </c>
      <c r="BH847" s="4">
        <f t="shared" si="4991"/>
        <v>5990</v>
      </c>
      <c r="BI847" s="4">
        <f t="shared" si="4991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4992">C849+4</f>
        <v>32</v>
      </c>
      <c r="E849" s="4">
        <f t="shared" si="4992"/>
        <v>36</v>
      </c>
      <c r="F849" s="4">
        <f t="shared" si="4992"/>
        <v>40</v>
      </c>
      <c r="G849" s="4">
        <f t="shared" si="4992"/>
        <v>44</v>
      </c>
      <c r="H849" s="4">
        <f t="shared" si="4992"/>
        <v>48</v>
      </c>
      <c r="I849" s="4">
        <f t="shared" si="4992"/>
        <v>52</v>
      </c>
      <c r="J849" s="15">
        <f t="shared" si="4992"/>
        <v>56</v>
      </c>
      <c r="K849">
        <f t="shared" si="4992"/>
        <v>60</v>
      </c>
      <c r="L849" s="4">
        <f t="shared" si="4992"/>
        <v>64</v>
      </c>
      <c r="M849" s="4">
        <f t="shared" si="4992"/>
        <v>68</v>
      </c>
      <c r="N849" s="4">
        <f t="shared" si="4992"/>
        <v>72</v>
      </c>
      <c r="O849" s="4">
        <f t="shared" si="4992"/>
        <v>76</v>
      </c>
      <c r="P849" s="4">
        <f t="shared" si="4992"/>
        <v>80</v>
      </c>
      <c r="Q849" s="4">
        <f t="shared" si="4992"/>
        <v>84</v>
      </c>
      <c r="R849" s="15">
        <f t="shared" si="4992"/>
        <v>88</v>
      </c>
      <c r="S849" s="4">
        <f t="shared" si="4992"/>
        <v>92</v>
      </c>
      <c r="T849" s="4">
        <f t="shared" si="4992"/>
        <v>96</v>
      </c>
      <c r="U849">
        <f t="shared" si="4992"/>
        <v>100</v>
      </c>
      <c r="V849" s="4">
        <f t="shared" si="4992"/>
        <v>104</v>
      </c>
      <c r="W849" s="4">
        <f t="shared" si="4992"/>
        <v>108</v>
      </c>
      <c r="X849" s="15">
        <f t="shared" si="4992"/>
        <v>112</v>
      </c>
      <c r="Y849" s="4">
        <f t="shared" si="4992"/>
        <v>116</v>
      </c>
      <c r="Z849" s="4">
        <f t="shared" si="4992"/>
        <v>120</v>
      </c>
      <c r="AA849" s="4">
        <f t="shared" si="4992"/>
        <v>124</v>
      </c>
      <c r="AB849" s="4">
        <f t="shared" si="4992"/>
        <v>128</v>
      </c>
      <c r="AC849" s="4">
        <f t="shared" si="4992"/>
        <v>132</v>
      </c>
      <c r="AD849" s="15">
        <f t="shared" si="4992"/>
        <v>136</v>
      </c>
      <c r="AE849">
        <f t="shared" si="4992"/>
        <v>140</v>
      </c>
      <c r="AF849" s="4">
        <f t="shared" si="4992"/>
        <v>144</v>
      </c>
      <c r="AG849" s="4">
        <f t="shared" si="4992"/>
        <v>148</v>
      </c>
      <c r="AH849" s="4">
        <f t="shared" si="4992"/>
        <v>152</v>
      </c>
      <c r="AI849" s="4">
        <f t="shared" si="4992"/>
        <v>156</v>
      </c>
      <c r="AJ849" s="4">
        <f t="shared" si="4992"/>
        <v>160</v>
      </c>
      <c r="AK849" s="4">
        <f t="shared" si="4992"/>
        <v>164</v>
      </c>
      <c r="AL849" s="4">
        <f t="shared" si="4992"/>
        <v>168</v>
      </c>
      <c r="AM849" s="4">
        <f t="shared" si="4992"/>
        <v>172</v>
      </c>
      <c r="AN849" s="4">
        <f t="shared" si="4992"/>
        <v>176</v>
      </c>
      <c r="AO849">
        <f t="shared" si="4992"/>
        <v>180</v>
      </c>
      <c r="AP849" s="4">
        <f t="shared" si="4992"/>
        <v>184</v>
      </c>
      <c r="AQ849" s="4">
        <f t="shared" si="4992"/>
        <v>188</v>
      </c>
      <c r="AR849" s="4">
        <f t="shared" si="4992"/>
        <v>192</v>
      </c>
      <c r="AS849" s="4">
        <f t="shared" si="4992"/>
        <v>196</v>
      </c>
      <c r="AT849" s="4">
        <f t="shared" si="4992"/>
        <v>200</v>
      </c>
      <c r="AU849" s="4">
        <f t="shared" si="4992"/>
        <v>204</v>
      </c>
      <c r="AV849" s="4">
        <f t="shared" si="4992"/>
        <v>208</v>
      </c>
      <c r="AW849" s="4">
        <f t="shared" si="4992"/>
        <v>212</v>
      </c>
      <c r="AX849" s="4">
        <f t="shared" si="4992"/>
        <v>216</v>
      </c>
      <c r="AY849">
        <f t="shared" si="4992"/>
        <v>220</v>
      </c>
      <c r="AZ849" s="4">
        <f t="shared" si="4992"/>
        <v>224</v>
      </c>
      <c r="BA849" s="4">
        <f t="shared" si="4992"/>
        <v>228</v>
      </c>
      <c r="BB849" s="4">
        <f t="shared" si="4992"/>
        <v>232</v>
      </c>
      <c r="BC849" s="4">
        <f t="shared" si="4992"/>
        <v>236</v>
      </c>
      <c r="BD849" s="4">
        <f t="shared" si="4992"/>
        <v>240</v>
      </c>
      <c r="BE849" s="4">
        <f t="shared" si="4992"/>
        <v>244</v>
      </c>
      <c r="BF849" s="4">
        <f t="shared" si="4992"/>
        <v>248</v>
      </c>
      <c r="BG849" s="4">
        <f t="shared" si="4992"/>
        <v>252</v>
      </c>
      <c r="BH849" s="4">
        <f t="shared" si="4992"/>
        <v>256</v>
      </c>
      <c r="BI849">
        <f t="shared" si="4992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4993">C850+4</f>
        <v>52</v>
      </c>
      <c r="E850" s="4">
        <f t="shared" si="4993"/>
        <v>56</v>
      </c>
      <c r="F850" s="4">
        <f t="shared" si="4993"/>
        <v>60</v>
      </c>
      <c r="G850" s="4">
        <f t="shared" si="4993"/>
        <v>64</v>
      </c>
      <c r="H850" s="4">
        <f t="shared" si="4993"/>
        <v>68</v>
      </c>
      <c r="I850" s="4">
        <f t="shared" si="4993"/>
        <v>72</v>
      </c>
      <c r="J850" s="15">
        <f t="shared" si="4993"/>
        <v>76</v>
      </c>
      <c r="K850">
        <f t="shared" si="4993"/>
        <v>80</v>
      </c>
      <c r="L850" s="4">
        <f t="shared" si="4993"/>
        <v>84</v>
      </c>
      <c r="M850" s="4">
        <f t="shared" si="4993"/>
        <v>88</v>
      </c>
      <c r="N850" s="4">
        <f t="shared" si="4993"/>
        <v>92</v>
      </c>
      <c r="O850" s="4">
        <f t="shared" si="4993"/>
        <v>96</v>
      </c>
      <c r="P850" s="4">
        <f t="shared" si="4993"/>
        <v>100</v>
      </c>
      <c r="Q850" s="4">
        <f t="shared" si="4993"/>
        <v>104</v>
      </c>
      <c r="R850" s="15">
        <f t="shared" si="4993"/>
        <v>108</v>
      </c>
      <c r="S850" s="4">
        <f t="shared" si="4993"/>
        <v>112</v>
      </c>
      <c r="T850" s="4">
        <f t="shared" si="4993"/>
        <v>116</v>
      </c>
      <c r="U850">
        <f t="shared" si="4993"/>
        <v>120</v>
      </c>
      <c r="V850" s="4">
        <f t="shared" si="4993"/>
        <v>124</v>
      </c>
      <c r="W850" s="4">
        <f t="shared" si="4993"/>
        <v>128</v>
      </c>
      <c r="X850" s="15">
        <f t="shared" si="4993"/>
        <v>132</v>
      </c>
      <c r="Y850" s="4">
        <f t="shared" si="4993"/>
        <v>136</v>
      </c>
      <c r="Z850" s="4">
        <f t="shared" si="4993"/>
        <v>140</v>
      </c>
      <c r="AA850" s="4">
        <f t="shared" si="4993"/>
        <v>144</v>
      </c>
      <c r="AB850" s="4">
        <f t="shared" si="4993"/>
        <v>148</v>
      </c>
      <c r="AC850" s="4">
        <f t="shared" si="4993"/>
        <v>152</v>
      </c>
      <c r="AD850" s="15">
        <f t="shared" si="4993"/>
        <v>156</v>
      </c>
      <c r="AE850">
        <f t="shared" si="4993"/>
        <v>160</v>
      </c>
      <c r="AF850" s="4">
        <f t="shared" si="4993"/>
        <v>164</v>
      </c>
      <c r="AG850" s="4">
        <f t="shared" si="4993"/>
        <v>168</v>
      </c>
      <c r="AH850" s="4">
        <f t="shared" si="4993"/>
        <v>172</v>
      </c>
      <c r="AI850" s="4">
        <f t="shared" si="4993"/>
        <v>176</v>
      </c>
      <c r="AJ850" s="4">
        <f t="shared" si="4993"/>
        <v>180</v>
      </c>
      <c r="AK850" s="4">
        <f t="shared" si="4993"/>
        <v>184</v>
      </c>
      <c r="AL850" s="4">
        <f t="shared" si="4993"/>
        <v>188</v>
      </c>
      <c r="AM850" s="4">
        <f t="shared" si="4993"/>
        <v>192</v>
      </c>
      <c r="AN850" s="4">
        <f t="shared" si="4993"/>
        <v>196</v>
      </c>
      <c r="AO850">
        <f t="shared" si="4993"/>
        <v>200</v>
      </c>
      <c r="AP850" s="4">
        <f t="shared" si="4993"/>
        <v>204</v>
      </c>
      <c r="AQ850" s="4">
        <f t="shared" si="4993"/>
        <v>208</v>
      </c>
      <c r="AR850" s="4">
        <f t="shared" si="4993"/>
        <v>212</v>
      </c>
      <c r="AS850" s="4">
        <f t="shared" si="4993"/>
        <v>216</v>
      </c>
      <c r="AT850" s="4">
        <f t="shared" si="4993"/>
        <v>220</v>
      </c>
      <c r="AU850" s="4">
        <f t="shared" si="4993"/>
        <v>224</v>
      </c>
      <c r="AV850" s="4">
        <f t="shared" si="4993"/>
        <v>228</v>
      </c>
      <c r="AW850" s="4">
        <f t="shared" si="4993"/>
        <v>232</v>
      </c>
      <c r="AX850" s="4">
        <f t="shared" si="4993"/>
        <v>236</v>
      </c>
      <c r="AY850">
        <f t="shared" si="4993"/>
        <v>240</v>
      </c>
      <c r="AZ850" s="4">
        <f t="shared" si="4993"/>
        <v>244</v>
      </c>
      <c r="BA850" s="4">
        <f t="shared" si="4993"/>
        <v>248</v>
      </c>
      <c r="BB850" s="4">
        <f t="shared" si="4993"/>
        <v>252</v>
      </c>
      <c r="BC850" s="4">
        <f t="shared" si="4993"/>
        <v>256</v>
      </c>
      <c r="BD850" s="4">
        <f t="shared" si="4993"/>
        <v>260</v>
      </c>
      <c r="BE850" s="4">
        <f t="shared" si="4993"/>
        <v>264</v>
      </c>
      <c r="BF850" s="4">
        <f t="shared" si="4993"/>
        <v>268</v>
      </c>
      <c r="BG850" s="4">
        <f t="shared" si="4993"/>
        <v>272</v>
      </c>
      <c r="BH850" s="4">
        <f t="shared" si="4993"/>
        <v>276</v>
      </c>
      <c r="BI850">
        <f t="shared" si="4993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4994">Y854</f>
        <v>138</v>
      </c>
      <c r="AA854" s="4">
        <f>Z854+1</f>
        <v>139</v>
      </c>
      <c r="AB854" s="4">
        <f>AA854+1</f>
        <v>140</v>
      </c>
      <c r="AC854" s="4">
        <f t="shared" si="4994"/>
        <v>140</v>
      </c>
      <c r="AD854" s="15">
        <f>AC854+1</f>
        <v>141</v>
      </c>
      <c r="AE854">
        <f>AD854+1</f>
        <v>142</v>
      </c>
      <c r="AF854" s="4">
        <f t="shared" si="4994"/>
        <v>142</v>
      </c>
      <c r="AG854" s="4">
        <f t="shared" ref="AG854:AV854" si="4995">AF854+2</f>
        <v>144</v>
      </c>
      <c r="AH854" s="4">
        <f>AG854+1</f>
        <v>145</v>
      </c>
      <c r="AI854" s="4">
        <f>AH854</f>
        <v>145</v>
      </c>
      <c r="AJ854" s="4">
        <f t="shared" ref="AJ854:AZ854" si="4996">AI854+1</f>
        <v>146</v>
      </c>
      <c r="AK854" s="4">
        <f>AJ854+1</f>
        <v>147</v>
      </c>
      <c r="AL854" s="4">
        <f>AK854</f>
        <v>147</v>
      </c>
      <c r="AM854" s="4">
        <f t="shared" ref="AM854:BB854" si="4997">AL854+1</f>
        <v>148</v>
      </c>
      <c r="AN854" s="4">
        <f t="shared" ref="AN854" si="4998">AM854+2</f>
        <v>150</v>
      </c>
      <c r="AO854">
        <f t="shared" si="4994"/>
        <v>150</v>
      </c>
      <c r="AP854" s="4">
        <f t="shared" ref="AP854:AQ854" si="4999">AO854+1</f>
        <v>151</v>
      </c>
      <c r="AQ854" s="4">
        <f t="shared" si="4999"/>
        <v>152</v>
      </c>
      <c r="AR854" s="4">
        <f t="shared" si="4994"/>
        <v>152</v>
      </c>
      <c r="AS854" s="4">
        <f t="shared" ref="AS854:AT854" si="5000">AR854+1</f>
        <v>153</v>
      </c>
      <c r="AT854" s="4">
        <f t="shared" si="5000"/>
        <v>154</v>
      </c>
      <c r="AU854" s="4">
        <f t="shared" si="4994"/>
        <v>154</v>
      </c>
      <c r="AV854" s="4">
        <f t="shared" si="4995"/>
        <v>156</v>
      </c>
      <c r="AW854" s="4">
        <f t="shared" ref="AW854" si="5001">AV854+1</f>
        <v>157</v>
      </c>
      <c r="AX854" s="4">
        <f t="shared" ref="AX854" si="5002">AW854</f>
        <v>157</v>
      </c>
      <c r="AY854">
        <f t="shared" si="4996"/>
        <v>158</v>
      </c>
      <c r="AZ854" s="4">
        <f t="shared" si="4996"/>
        <v>159</v>
      </c>
      <c r="BA854" s="4">
        <f t="shared" ref="BA854" si="5003">AZ854</f>
        <v>159</v>
      </c>
      <c r="BB854" s="4">
        <f t="shared" si="4997"/>
        <v>160</v>
      </c>
      <c r="BC854" s="4">
        <f>BB854</f>
        <v>160</v>
      </c>
      <c r="BD854" s="4">
        <f>BC854+2</f>
        <v>162</v>
      </c>
      <c r="BE854" s="4">
        <f t="shared" ref="BE854" si="5004">BD854+1</f>
        <v>163</v>
      </c>
      <c r="BF854" s="4">
        <f>BE854</f>
        <v>163</v>
      </c>
      <c r="BG854" s="4">
        <f>BF854+1</f>
        <v>164</v>
      </c>
      <c r="BH854" s="4">
        <f t="shared" ref="BH854" si="5005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06">D855</f>
        <v>424</v>
      </c>
      <c r="F855" s="4">
        <f>E855+4</f>
        <v>428</v>
      </c>
      <c r="G855" s="4">
        <f>F855+4</f>
        <v>432</v>
      </c>
      <c r="H855" s="4">
        <f t="shared" si="5006"/>
        <v>432</v>
      </c>
      <c r="I855" s="4">
        <f>H855+4</f>
        <v>436</v>
      </c>
      <c r="J855" s="15">
        <f>I855+5</f>
        <v>441</v>
      </c>
      <c r="K855">
        <f t="shared" si="5006"/>
        <v>441</v>
      </c>
      <c r="L855" s="4">
        <f t="shared" ref="L855:M855" si="5007">K855+4</f>
        <v>445</v>
      </c>
      <c r="M855" s="4">
        <f t="shared" si="5007"/>
        <v>449</v>
      </c>
      <c r="N855" s="4">
        <f t="shared" si="5006"/>
        <v>449</v>
      </c>
      <c r="O855" s="4">
        <f t="shared" ref="O855" si="5008">N855+4</f>
        <v>453</v>
      </c>
      <c r="P855" s="4">
        <f t="shared" ref="P855" si="5009">O855+5</f>
        <v>458</v>
      </c>
      <c r="Q855" s="4">
        <f t="shared" si="5006"/>
        <v>458</v>
      </c>
      <c r="R855" s="15">
        <f t="shared" ref="R855:S855" si="5010">Q855+4</f>
        <v>462</v>
      </c>
      <c r="S855" s="4">
        <f t="shared" si="5010"/>
        <v>466</v>
      </c>
      <c r="T855" s="4">
        <f t="shared" si="5006"/>
        <v>466</v>
      </c>
      <c r="U855">
        <f t="shared" ref="U855" si="5011">T855+4</f>
        <v>470</v>
      </c>
      <c r="V855" s="4">
        <f>U855+4</f>
        <v>474</v>
      </c>
      <c r="W855" s="4">
        <f t="shared" si="5006"/>
        <v>474</v>
      </c>
      <c r="X855" s="15">
        <f t="shared" ref="X855:Y855" si="5012">W855+4</f>
        <v>478</v>
      </c>
      <c r="Y855" s="4">
        <f t="shared" si="5012"/>
        <v>482</v>
      </c>
      <c r="Z855" s="4">
        <f t="shared" si="5006"/>
        <v>482</v>
      </c>
      <c r="AA855" s="4">
        <f t="shared" ref="AA855" si="5013">Z855+4</f>
        <v>486</v>
      </c>
      <c r="AB855" s="4">
        <f t="shared" ref="AB855" si="5014">AA855+5</f>
        <v>491</v>
      </c>
      <c r="AC855" s="4">
        <f t="shared" si="5006"/>
        <v>491</v>
      </c>
      <c r="AD855" s="15">
        <f t="shared" ref="AD855:AE855" si="5015">AC855+4</f>
        <v>495</v>
      </c>
      <c r="AE855">
        <f t="shared" si="5015"/>
        <v>499</v>
      </c>
      <c r="AF855" s="4">
        <f t="shared" si="5006"/>
        <v>499</v>
      </c>
      <c r="AG855" s="4">
        <f t="shared" ref="AG855" si="5016">AF855+4</f>
        <v>503</v>
      </c>
      <c r="AH855" s="4">
        <f t="shared" ref="AH855" si="5017">AG855+5</f>
        <v>508</v>
      </c>
      <c r="AI855" s="4">
        <f t="shared" si="5006"/>
        <v>508</v>
      </c>
      <c r="AJ855" s="4">
        <f t="shared" ref="AJ855:AK855" si="5018">AI855+4</f>
        <v>512</v>
      </c>
      <c r="AK855" s="4">
        <f t="shared" si="5018"/>
        <v>516</v>
      </c>
      <c r="AL855" s="4">
        <f t="shared" si="5006"/>
        <v>516</v>
      </c>
      <c r="AM855" s="4">
        <f t="shared" ref="AM855" si="5019">AL855+4</f>
        <v>520</v>
      </c>
      <c r="AN855" s="4">
        <f>AM855+5</f>
        <v>525</v>
      </c>
      <c r="AO855">
        <f t="shared" si="5006"/>
        <v>525</v>
      </c>
      <c r="AP855" s="4">
        <f t="shared" ref="AP855:AQ855" si="5020">AO855+4</f>
        <v>529</v>
      </c>
      <c r="AQ855" s="4">
        <f t="shared" si="5020"/>
        <v>533</v>
      </c>
      <c r="AR855" s="4">
        <f t="shared" si="5006"/>
        <v>533</v>
      </c>
      <c r="AS855" s="4">
        <f t="shared" ref="AS855" si="5021">AR855+4</f>
        <v>537</v>
      </c>
      <c r="AT855" s="4">
        <f t="shared" ref="AT855" si="5022">AS855+5</f>
        <v>542</v>
      </c>
      <c r="AU855" s="4">
        <f t="shared" si="5006"/>
        <v>542</v>
      </c>
      <c r="AV855" s="4">
        <f t="shared" ref="AV855:AW855" si="5023">AU855+4</f>
        <v>546</v>
      </c>
      <c r="AW855" s="4">
        <f t="shared" si="5023"/>
        <v>550</v>
      </c>
      <c r="AX855" s="4">
        <f t="shared" si="5006"/>
        <v>550</v>
      </c>
      <c r="AY855">
        <f t="shared" ref="AY855" si="5024">AX855+4</f>
        <v>554</v>
      </c>
      <c r="AZ855" s="4">
        <f t="shared" ref="AZ855" si="5025">AY855+5</f>
        <v>559</v>
      </c>
      <c r="BA855" s="4">
        <f t="shared" si="5006"/>
        <v>559</v>
      </c>
      <c r="BB855" s="4">
        <f t="shared" ref="BB855:BC855" si="5026">BA855+4</f>
        <v>563</v>
      </c>
      <c r="BC855" s="4">
        <f t="shared" si="5026"/>
        <v>567</v>
      </c>
      <c r="BD855" s="4">
        <f t="shared" si="5006"/>
        <v>567</v>
      </c>
      <c r="BE855" s="4">
        <f t="shared" ref="BE855" si="5027">BD855+4</f>
        <v>571</v>
      </c>
      <c r="BF855" s="4">
        <f>BE855</f>
        <v>571</v>
      </c>
      <c r="BG855" s="4">
        <f>BF855+4</f>
        <v>575</v>
      </c>
      <c r="BH855" s="4">
        <f t="shared" ref="BH855" si="5028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29">D856</f>
        <v>1252</v>
      </c>
      <c r="F856" s="4">
        <f t="shared" ref="F856" si="5030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31">J856</f>
        <v>1302</v>
      </c>
      <c r="L856" s="4">
        <f t="shared" ref="L856" si="5032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33">O856+12</f>
        <v>1351</v>
      </c>
      <c r="Q856" s="4">
        <f t="shared" ref="Q856" si="5034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35">V856</f>
        <v>1401</v>
      </c>
      <c r="X856" s="15">
        <f>W856+12</f>
        <v>1413</v>
      </c>
      <c r="Y856" s="4">
        <f>X856+13</f>
        <v>1426</v>
      </c>
      <c r="Z856" s="4">
        <f t="shared" si="5035"/>
        <v>1426</v>
      </c>
      <c r="AA856" s="4">
        <f t="shared" ref="AA856" si="5036">Z856+12</f>
        <v>1438</v>
      </c>
      <c r="AB856" s="4">
        <f>AA856+12</f>
        <v>1450</v>
      </c>
      <c r="AC856" s="4">
        <f t="shared" si="5035"/>
        <v>1450</v>
      </c>
      <c r="AD856" s="15">
        <f>AC856+13</f>
        <v>1463</v>
      </c>
      <c r="AE856">
        <f>AD856+12</f>
        <v>1475</v>
      </c>
      <c r="AF856" s="4">
        <f t="shared" si="5035"/>
        <v>1475</v>
      </c>
      <c r="AG856" s="4">
        <f>AF856+13</f>
        <v>1488</v>
      </c>
      <c r="AH856" s="4">
        <f>AG856+12</f>
        <v>1500</v>
      </c>
      <c r="AI856" s="4">
        <f t="shared" si="5035"/>
        <v>1500</v>
      </c>
      <c r="AJ856" s="4">
        <f t="shared" ref="AJ856" si="5037">AI856+12</f>
        <v>1512</v>
      </c>
      <c r="AK856" s="4">
        <f t="shared" ref="AK856" si="5038">AJ856+13</f>
        <v>1525</v>
      </c>
      <c r="AL856" s="4">
        <f t="shared" si="5035"/>
        <v>1525</v>
      </c>
      <c r="AM856" s="4">
        <f t="shared" ref="AM856" si="5039">AL856+12</f>
        <v>1537</v>
      </c>
      <c r="AN856" s="4">
        <f t="shared" ref="AN856" si="5040">AM856+13</f>
        <v>1550</v>
      </c>
      <c r="AO856">
        <f t="shared" si="5035"/>
        <v>1550</v>
      </c>
      <c r="AP856" s="4">
        <f t="shared" ref="AP856" si="5041">AO856+12</f>
        <v>1562</v>
      </c>
      <c r="AQ856" s="4">
        <f>AP856+12</f>
        <v>1574</v>
      </c>
      <c r="AR856" s="4">
        <f t="shared" si="5035"/>
        <v>1574</v>
      </c>
      <c r="AS856" s="4">
        <f>AR856+13</f>
        <v>1587</v>
      </c>
      <c r="AT856" s="4">
        <f>AS856+12</f>
        <v>1599</v>
      </c>
      <c r="AU856" s="4">
        <f t="shared" si="5035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42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42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42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43">C858</f>
        <v>0</v>
      </c>
      <c r="E858" s="4">
        <f t="shared" si="5043"/>
        <v>0</v>
      </c>
      <c r="F858" s="4">
        <f t="shared" si="5043"/>
        <v>0</v>
      </c>
      <c r="G858" s="4">
        <f t="shared" si="5043"/>
        <v>0</v>
      </c>
      <c r="H858" s="4">
        <f t="shared" si="5043"/>
        <v>0</v>
      </c>
      <c r="I858" s="4">
        <f t="shared" si="5043"/>
        <v>0</v>
      </c>
      <c r="J858" s="15">
        <f t="shared" si="5043"/>
        <v>0</v>
      </c>
      <c r="K858" s="4">
        <f t="shared" si="5043"/>
        <v>0</v>
      </c>
      <c r="L858" s="4">
        <f t="shared" si="5043"/>
        <v>0</v>
      </c>
      <c r="M858" s="4">
        <f t="shared" si="5043"/>
        <v>0</v>
      </c>
      <c r="N858" s="4">
        <f t="shared" si="5043"/>
        <v>0</v>
      </c>
      <c r="O858" s="4">
        <f t="shared" si="5043"/>
        <v>0</v>
      </c>
      <c r="P858" s="4">
        <f t="shared" si="5043"/>
        <v>0</v>
      </c>
      <c r="Q858" s="4">
        <f t="shared" si="5043"/>
        <v>0</v>
      </c>
      <c r="R858" s="15">
        <f t="shared" si="5043"/>
        <v>0</v>
      </c>
      <c r="S858" s="4">
        <f t="shared" si="5043"/>
        <v>0</v>
      </c>
      <c r="T858" s="4">
        <f t="shared" si="5043"/>
        <v>0</v>
      </c>
      <c r="U858" s="4">
        <f t="shared" si="5043"/>
        <v>0</v>
      </c>
      <c r="V858" s="4">
        <f t="shared" si="5043"/>
        <v>0</v>
      </c>
      <c r="W858" s="4">
        <f t="shared" si="5043"/>
        <v>0</v>
      </c>
      <c r="X858" s="15">
        <f t="shared" si="5043"/>
        <v>0</v>
      </c>
      <c r="Y858" s="4">
        <f t="shared" si="5043"/>
        <v>0</v>
      </c>
      <c r="Z858" s="4">
        <f t="shared" si="5043"/>
        <v>0</v>
      </c>
      <c r="AA858" s="4">
        <f t="shared" si="5043"/>
        <v>0</v>
      </c>
      <c r="AB858" s="4">
        <f t="shared" si="5043"/>
        <v>0</v>
      </c>
      <c r="AC858" s="4">
        <f t="shared" si="5043"/>
        <v>0</v>
      </c>
      <c r="AD858" s="15">
        <f t="shared" si="5043"/>
        <v>0</v>
      </c>
      <c r="AE858" s="4">
        <f t="shared" si="5043"/>
        <v>0</v>
      </c>
      <c r="AF858" s="4">
        <f t="shared" si="5043"/>
        <v>0</v>
      </c>
      <c r="AG858" s="4">
        <f t="shared" si="5043"/>
        <v>0</v>
      </c>
      <c r="AH858" s="4">
        <f t="shared" si="5043"/>
        <v>0</v>
      </c>
      <c r="AI858" s="4">
        <f t="shared" si="5043"/>
        <v>0</v>
      </c>
      <c r="AJ858" s="4">
        <f t="shared" si="5043"/>
        <v>0</v>
      </c>
      <c r="AK858" s="4">
        <f t="shared" si="5043"/>
        <v>0</v>
      </c>
      <c r="AL858" s="4">
        <f t="shared" si="5043"/>
        <v>0</v>
      </c>
      <c r="AM858" s="4">
        <f t="shared" si="5043"/>
        <v>0</v>
      </c>
      <c r="AN858" s="4">
        <f t="shared" si="5043"/>
        <v>0</v>
      </c>
      <c r="AO858" s="4">
        <f t="shared" si="5043"/>
        <v>0</v>
      </c>
      <c r="AP858" s="4">
        <f t="shared" si="5043"/>
        <v>0</v>
      </c>
      <c r="AQ858" s="4">
        <f t="shared" si="5043"/>
        <v>0</v>
      </c>
      <c r="AR858" s="4">
        <f t="shared" si="5043"/>
        <v>0</v>
      </c>
      <c r="AS858" s="4">
        <f t="shared" si="5043"/>
        <v>0</v>
      </c>
      <c r="AT858" s="4">
        <f t="shared" si="5043"/>
        <v>0</v>
      </c>
      <c r="AU858" s="4">
        <f t="shared" si="5043"/>
        <v>0</v>
      </c>
      <c r="AV858" s="4">
        <f t="shared" si="5043"/>
        <v>0</v>
      </c>
      <c r="AW858" s="4">
        <f t="shared" si="5043"/>
        <v>0</v>
      </c>
      <c r="AX858" s="4">
        <f t="shared" si="5043"/>
        <v>0</v>
      </c>
      <c r="AY858" s="4">
        <f t="shared" si="5043"/>
        <v>0</v>
      </c>
      <c r="AZ858" s="4">
        <f t="shared" si="5043"/>
        <v>0</v>
      </c>
      <c r="BA858" s="4">
        <f t="shared" si="5043"/>
        <v>0</v>
      </c>
      <c r="BB858" s="4">
        <f t="shared" si="5043"/>
        <v>0</v>
      </c>
      <c r="BC858" s="4">
        <f t="shared" si="5043"/>
        <v>0</v>
      </c>
      <c r="BD858" s="4">
        <f t="shared" si="5043"/>
        <v>0</v>
      </c>
      <c r="BE858" s="4">
        <f t="shared" si="5043"/>
        <v>0</v>
      </c>
      <c r="BF858" s="4">
        <f t="shared" si="5043"/>
        <v>0</v>
      </c>
      <c r="BG858" s="4">
        <f t="shared" si="5043"/>
        <v>0</v>
      </c>
      <c r="BH858" s="4">
        <f t="shared" si="5043"/>
        <v>0</v>
      </c>
      <c r="BI858" s="4">
        <f t="shared" si="5043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44">C859+12</f>
        <v>74</v>
      </c>
      <c r="E859" s="4">
        <f t="shared" si="5044"/>
        <v>86</v>
      </c>
      <c r="F859" s="4">
        <f t="shared" si="5044"/>
        <v>98</v>
      </c>
      <c r="G859" s="4">
        <f t="shared" si="5044"/>
        <v>110</v>
      </c>
      <c r="H859" s="4">
        <f t="shared" si="5044"/>
        <v>122</v>
      </c>
      <c r="I859" s="4">
        <f t="shared" si="5044"/>
        <v>134</v>
      </c>
      <c r="J859" s="4">
        <f>I859+14</f>
        <v>148</v>
      </c>
      <c r="K859" s="4">
        <f t="shared" ref="K859:Q859" si="5045">J859+14</f>
        <v>162</v>
      </c>
      <c r="L859" s="4">
        <f t="shared" si="5045"/>
        <v>176</v>
      </c>
      <c r="M859" s="4">
        <f t="shared" si="5045"/>
        <v>190</v>
      </c>
      <c r="N859" s="4">
        <f t="shared" si="5045"/>
        <v>204</v>
      </c>
      <c r="O859" s="4">
        <f t="shared" si="5045"/>
        <v>218</v>
      </c>
      <c r="P859" s="4">
        <f t="shared" si="5045"/>
        <v>232</v>
      </c>
      <c r="Q859" s="4">
        <f t="shared" si="5045"/>
        <v>246</v>
      </c>
      <c r="R859" s="4">
        <f>Q859+16</f>
        <v>262</v>
      </c>
      <c r="S859" s="4">
        <f t="shared" ref="S859:W859" si="5046">R859+16</f>
        <v>278</v>
      </c>
      <c r="T859" s="4">
        <f t="shared" si="5046"/>
        <v>294</v>
      </c>
      <c r="U859" s="4">
        <f t="shared" si="5046"/>
        <v>310</v>
      </c>
      <c r="V859" s="4">
        <f t="shared" si="5046"/>
        <v>326</v>
      </c>
      <c r="W859" s="4">
        <f t="shared" si="5046"/>
        <v>342</v>
      </c>
      <c r="X859" s="4">
        <f>W859+18</f>
        <v>360</v>
      </c>
      <c r="Y859" s="4">
        <f t="shared" ref="Y859:AC859" si="5047">X859+18</f>
        <v>378</v>
      </c>
      <c r="Z859" s="4">
        <f t="shared" si="5047"/>
        <v>396</v>
      </c>
      <c r="AA859" s="4">
        <f t="shared" si="5047"/>
        <v>414</v>
      </c>
      <c r="AB859" s="4">
        <f t="shared" si="5047"/>
        <v>432</v>
      </c>
      <c r="AC859" s="4">
        <f t="shared" si="5047"/>
        <v>450</v>
      </c>
      <c r="AD859" s="4">
        <f>AC859+20</f>
        <v>470</v>
      </c>
      <c r="AE859" s="4">
        <f t="shared" ref="AE859:BI859" si="5048">AD859+20</f>
        <v>490</v>
      </c>
      <c r="AF859" s="4">
        <f t="shared" si="5048"/>
        <v>510</v>
      </c>
      <c r="AG859" s="4">
        <f t="shared" si="5048"/>
        <v>530</v>
      </c>
      <c r="AH859" s="4">
        <f t="shared" si="5048"/>
        <v>550</v>
      </c>
      <c r="AI859" s="4">
        <f t="shared" si="5048"/>
        <v>570</v>
      </c>
      <c r="AJ859" s="4">
        <f t="shared" si="5048"/>
        <v>590</v>
      </c>
      <c r="AK859" s="4">
        <f t="shared" si="5048"/>
        <v>610</v>
      </c>
      <c r="AL859" s="4">
        <f t="shared" si="5048"/>
        <v>630</v>
      </c>
      <c r="AM859" s="4">
        <f t="shared" si="5048"/>
        <v>650</v>
      </c>
      <c r="AN859" s="4">
        <f t="shared" si="5048"/>
        <v>670</v>
      </c>
      <c r="AO859" s="4">
        <f t="shared" si="5048"/>
        <v>690</v>
      </c>
      <c r="AP859" s="4">
        <f t="shared" si="5048"/>
        <v>710</v>
      </c>
      <c r="AQ859" s="4">
        <f t="shared" si="5048"/>
        <v>730</v>
      </c>
      <c r="AR859" s="4">
        <f t="shared" si="5048"/>
        <v>750</v>
      </c>
      <c r="AS859" s="4">
        <f t="shared" si="5048"/>
        <v>770</v>
      </c>
      <c r="AT859" s="4">
        <f t="shared" si="5048"/>
        <v>790</v>
      </c>
      <c r="AU859" s="4">
        <f t="shared" si="5048"/>
        <v>810</v>
      </c>
      <c r="AV859" s="4">
        <f t="shared" si="5048"/>
        <v>830</v>
      </c>
      <c r="AW859" s="4">
        <f t="shared" si="5048"/>
        <v>850</v>
      </c>
      <c r="AX859" s="4">
        <f t="shared" si="5048"/>
        <v>870</v>
      </c>
      <c r="AY859" s="4">
        <f t="shared" si="5048"/>
        <v>890</v>
      </c>
      <c r="AZ859" s="4">
        <f t="shared" si="5048"/>
        <v>910</v>
      </c>
      <c r="BA859" s="4">
        <f t="shared" si="5048"/>
        <v>930</v>
      </c>
      <c r="BB859" s="4">
        <f t="shared" si="5048"/>
        <v>950</v>
      </c>
      <c r="BC859" s="4">
        <f t="shared" si="5048"/>
        <v>970</v>
      </c>
      <c r="BD859" s="4">
        <f t="shared" si="5048"/>
        <v>990</v>
      </c>
      <c r="BE859" s="4">
        <f t="shared" si="5048"/>
        <v>1010</v>
      </c>
      <c r="BF859" s="4">
        <f t="shared" si="5048"/>
        <v>1030</v>
      </c>
      <c r="BG859" s="4">
        <f t="shared" si="5048"/>
        <v>1050</v>
      </c>
      <c r="BH859" s="4">
        <f t="shared" si="5048"/>
        <v>1070</v>
      </c>
      <c r="BI859" s="4">
        <f t="shared" si="5048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49">E860+1.3</f>
        <v>25.3</v>
      </c>
      <c r="G860" s="4">
        <f t="shared" si="5049"/>
        <v>26.6</v>
      </c>
      <c r="H860" s="4">
        <f t="shared" ref="H860" si="5050">G860+1.4</f>
        <v>28</v>
      </c>
      <c r="I860" s="4">
        <f t="shared" ref="I860:J860" si="5051">H860+1.3</f>
        <v>29.3</v>
      </c>
      <c r="J860" s="15">
        <f t="shared" si="5051"/>
        <v>30.6</v>
      </c>
      <c r="K860">
        <f t="shared" ref="K860" si="5052">J860+1.4</f>
        <v>32</v>
      </c>
      <c r="L860" s="4">
        <f t="shared" ref="L860:M860" si="5053">K860+1.3</f>
        <v>33.299999999999997</v>
      </c>
      <c r="M860" s="4">
        <f t="shared" si="5053"/>
        <v>34.599999999999994</v>
      </c>
      <c r="N860" s="4">
        <f t="shared" ref="N860" si="5054">M860+1.4</f>
        <v>35.999999999999993</v>
      </c>
      <c r="O860" s="4">
        <f t="shared" ref="O860:P860" si="5055">N860+1.3</f>
        <v>37.29999999999999</v>
      </c>
      <c r="P860" s="4">
        <f t="shared" si="5055"/>
        <v>38.599999999999987</v>
      </c>
      <c r="Q860" s="4">
        <f t="shared" ref="Q860" si="5056">P860+1.4</f>
        <v>39.999999999999986</v>
      </c>
      <c r="R860" s="15">
        <f t="shared" ref="R860:S860" si="5057">Q860+1.3</f>
        <v>41.299999999999983</v>
      </c>
      <c r="S860" s="4">
        <f t="shared" si="5057"/>
        <v>42.59999999999998</v>
      </c>
      <c r="T860" s="4">
        <f t="shared" ref="T860" si="5058">S860+1.4</f>
        <v>43.999999999999979</v>
      </c>
      <c r="U860">
        <f t="shared" ref="U860:V860" si="5059">T860+1.3</f>
        <v>45.299999999999976</v>
      </c>
      <c r="V860" s="4">
        <f t="shared" si="5059"/>
        <v>46.599999999999973</v>
      </c>
      <c r="W860" s="4">
        <f t="shared" ref="W860" si="5060">V860+1.4</f>
        <v>47.999999999999972</v>
      </c>
      <c r="X860" s="15">
        <f t="shared" ref="X860:Y860" si="5061">W860+1.3</f>
        <v>49.299999999999969</v>
      </c>
      <c r="Y860" s="4">
        <f t="shared" si="5061"/>
        <v>50.599999999999966</v>
      </c>
      <c r="Z860" s="4">
        <f t="shared" ref="Z860" si="5062">Y860+1.4</f>
        <v>51.999999999999964</v>
      </c>
      <c r="AA860" s="4">
        <f t="shared" ref="AA860:AB860" si="5063">Z860+1.3</f>
        <v>53.299999999999962</v>
      </c>
      <c r="AB860" s="4">
        <f t="shared" si="5063"/>
        <v>54.599999999999959</v>
      </c>
      <c r="AC860" s="4">
        <f t="shared" ref="AC860" si="5064">AB860+1.4</f>
        <v>55.999999999999957</v>
      </c>
      <c r="AD860" s="15">
        <f t="shared" ref="AD860:AE860" si="5065">AC860+1.3</f>
        <v>57.299999999999955</v>
      </c>
      <c r="AE860">
        <f t="shared" si="5065"/>
        <v>58.599999999999952</v>
      </c>
      <c r="AF860" s="4">
        <f t="shared" ref="AF860" si="5066">AE860+1.4</f>
        <v>59.99999999999995</v>
      </c>
      <c r="AG860" s="4">
        <f t="shared" ref="AG860:AH860" si="5067">AF860+1.3</f>
        <v>61.299999999999947</v>
      </c>
      <c r="AH860" s="4">
        <f t="shared" si="5067"/>
        <v>62.599999999999945</v>
      </c>
      <c r="AI860" s="4">
        <f t="shared" ref="AI860" si="5068">AH860+1.4</f>
        <v>63.999999999999943</v>
      </c>
      <c r="AJ860" s="4">
        <f t="shared" ref="AJ860:AK860" si="5069">AI860+1.3</f>
        <v>65.29999999999994</v>
      </c>
      <c r="AK860" s="4">
        <f t="shared" si="5069"/>
        <v>66.599999999999937</v>
      </c>
      <c r="AL860" s="4">
        <f t="shared" ref="AL860" si="5070">AK860+1.4</f>
        <v>67.999999999999943</v>
      </c>
      <c r="AM860" s="4">
        <f t="shared" ref="AM860:AN860" si="5071">AL860+1.3</f>
        <v>69.29999999999994</v>
      </c>
      <c r="AN860" s="4">
        <f t="shared" si="5071"/>
        <v>70.599999999999937</v>
      </c>
      <c r="AO860">
        <f t="shared" ref="AO860" si="5072">AN860+1.4</f>
        <v>71.999999999999943</v>
      </c>
      <c r="AP860" s="4">
        <f t="shared" ref="AP860:AQ860" si="5073">AO860+1.3</f>
        <v>73.29999999999994</v>
      </c>
      <c r="AQ860" s="4">
        <f t="shared" si="5073"/>
        <v>74.599999999999937</v>
      </c>
      <c r="AR860" s="4">
        <f t="shared" ref="AR860" si="5074">AQ860+1.4</f>
        <v>75.999999999999943</v>
      </c>
      <c r="AS860" s="4">
        <f t="shared" ref="AS860:AT860" si="5075">AR860+1.3</f>
        <v>77.29999999999994</v>
      </c>
      <c r="AT860" s="4">
        <f t="shared" si="5075"/>
        <v>78.599999999999937</v>
      </c>
      <c r="AU860" s="4">
        <f t="shared" ref="AU860" si="5076">AT860+1.4</f>
        <v>79.999999999999943</v>
      </c>
      <c r="AV860" s="4">
        <f t="shared" ref="AV860:AW860" si="5077">AU860+1.3</f>
        <v>81.29999999999994</v>
      </c>
      <c r="AW860" s="4">
        <f t="shared" si="5077"/>
        <v>82.599999999999937</v>
      </c>
      <c r="AX860" s="4">
        <f t="shared" ref="AX860" si="5078">AW860+1.4</f>
        <v>83.999999999999943</v>
      </c>
      <c r="AY860">
        <f t="shared" ref="AY860:AZ860" si="5079">AX860+1.3</f>
        <v>85.29999999999994</v>
      </c>
      <c r="AZ860" s="4">
        <f t="shared" si="5079"/>
        <v>86.599999999999937</v>
      </c>
      <c r="BA860" s="4">
        <f t="shared" ref="BA860" si="5080">AZ860+1.4</f>
        <v>87.999999999999943</v>
      </c>
      <c r="BB860" s="4">
        <f t="shared" ref="BB860:BC860" si="5081">BA860+1.3</f>
        <v>89.29999999999994</v>
      </c>
      <c r="BC860" s="4">
        <f t="shared" si="5081"/>
        <v>90.599999999999937</v>
      </c>
      <c r="BD860" s="4">
        <f t="shared" ref="BD860" si="5082">BC860+1.4</f>
        <v>91.999999999999943</v>
      </c>
      <c r="BE860" s="4">
        <f t="shared" ref="BE860:BF860" si="5083">BD860+1.3</f>
        <v>93.29999999999994</v>
      </c>
      <c r="BF860" s="4">
        <f t="shared" si="5083"/>
        <v>94.599999999999937</v>
      </c>
      <c r="BG860" s="4">
        <f t="shared" ref="BG860" si="5084">BF860+1.4</f>
        <v>95.999999999999943</v>
      </c>
      <c r="BH860" s="4">
        <f t="shared" ref="BH860:BI860" si="5085">BG860+1.3</f>
        <v>97.29999999999994</v>
      </c>
      <c r="BI860">
        <f t="shared" si="5085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086">C861+1</f>
        <v>17</v>
      </c>
      <c r="E861" s="4">
        <f t="shared" si="5086"/>
        <v>18</v>
      </c>
      <c r="F861" s="4">
        <f t="shared" si="5086"/>
        <v>19</v>
      </c>
      <c r="G861" s="4">
        <f t="shared" ref="G861:BI861" si="5087">F861+1</f>
        <v>20</v>
      </c>
      <c r="H861" s="4">
        <f t="shared" si="5087"/>
        <v>21</v>
      </c>
      <c r="I861" s="4">
        <f t="shared" si="5087"/>
        <v>22</v>
      </c>
      <c r="J861" s="15">
        <f t="shared" si="5087"/>
        <v>23</v>
      </c>
      <c r="K861">
        <f t="shared" si="5087"/>
        <v>24</v>
      </c>
      <c r="L861" s="4">
        <f t="shared" si="5087"/>
        <v>25</v>
      </c>
      <c r="M861" s="4">
        <f t="shared" si="5087"/>
        <v>26</v>
      </c>
      <c r="N861" s="4">
        <f t="shared" si="5087"/>
        <v>27</v>
      </c>
      <c r="O861" s="4">
        <f t="shared" si="5087"/>
        <v>28</v>
      </c>
      <c r="P861" s="4">
        <f t="shared" si="5087"/>
        <v>29</v>
      </c>
      <c r="Q861" s="4">
        <f t="shared" si="5087"/>
        <v>30</v>
      </c>
      <c r="R861" s="15">
        <f t="shared" si="5087"/>
        <v>31</v>
      </c>
      <c r="S861" s="4">
        <f t="shared" si="5087"/>
        <v>32</v>
      </c>
      <c r="T861" s="4">
        <f t="shared" si="5087"/>
        <v>33</v>
      </c>
      <c r="U861">
        <f t="shared" si="5087"/>
        <v>34</v>
      </c>
      <c r="V861" s="4">
        <f t="shared" si="5087"/>
        <v>35</v>
      </c>
      <c r="W861" s="4">
        <f t="shared" si="5087"/>
        <v>36</v>
      </c>
      <c r="X861" s="15">
        <f t="shared" si="5087"/>
        <v>37</v>
      </c>
      <c r="Y861" s="4">
        <f t="shared" si="5087"/>
        <v>38</v>
      </c>
      <c r="Z861" s="4">
        <f t="shared" si="5087"/>
        <v>39</v>
      </c>
      <c r="AA861" s="4">
        <f t="shared" si="5087"/>
        <v>40</v>
      </c>
      <c r="AB861" s="4">
        <f t="shared" si="5087"/>
        <v>41</v>
      </c>
      <c r="AC861" s="4">
        <f t="shared" si="5087"/>
        <v>42</v>
      </c>
      <c r="AD861" s="15">
        <f t="shared" si="5087"/>
        <v>43</v>
      </c>
      <c r="AE861">
        <f t="shared" si="5087"/>
        <v>44</v>
      </c>
      <c r="AF861" s="4">
        <f t="shared" si="5087"/>
        <v>45</v>
      </c>
      <c r="AG861" s="4">
        <f t="shared" si="5087"/>
        <v>46</v>
      </c>
      <c r="AH861" s="4">
        <f t="shared" si="5087"/>
        <v>47</v>
      </c>
      <c r="AI861" s="4">
        <f t="shared" si="5087"/>
        <v>48</v>
      </c>
      <c r="AJ861" s="4">
        <f t="shared" si="5087"/>
        <v>49</v>
      </c>
      <c r="AK861" s="4">
        <f t="shared" si="5087"/>
        <v>50</v>
      </c>
      <c r="AL861" s="4">
        <f t="shared" si="5087"/>
        <v>51</v>
      </c>
      <c r="AM861" s="4">
        <f t="shared" si="5087"/>
        <v>52</v>
      </c>
      <c r="AN861" s="4">
        <f t="shared" si="5087"/>
        <v>53</v>
      </c>
      <c r="AO861">
        <f t="shared" si="5087"/>
        <v>54</v>
      </c>
      <c r="AP861" s="4">
        <f t="shared" si="5087"/>
        <v>55</v>
      </c>
      <c r="AQ861" s="4">
        <f t="shared" si="5087"/>
        <v>56</v>
      </c>
      <c r="AR861" s="4">
        <f t="shared" si="5087"/>
        <v>57</v>
      </c>
      <c r="AS861" s="4">
        <f t="shared" si="5087"/>
        <v>58</v>
      </c>
      <c r="AT861" s="4">
        <f t="shared" si="5087"/>
        <v>59</v>
      </c>
      <c r="AU861" s="4">
        <f t="shared" si="5087"/>
        <v>60</v>
      </c>
      <c r="AV861" s="4">
        <f t="shared" si="5087"/>
        <v>61</v>
      </c>
      <c r="AW861" s="4">
        <f t="shared" si="5087"/>
        <v>62</v>
      </c>
      <c r="AX861" s="4">
        <f t="shared" si="5087"/>
        <v>63</v>
      </c>
      <c r="AY861">
        <f t="shared" si="5087"/>
        <v>64</v>
      </c>
      <c r="AZ861" s="4">
        <f t="shared" si="5087"/>
        <v>65</v>
      </c>
      <c r="BA861" s="4">
        <f t="shared" si="5087"/>
        <v>66</v>
      </c>
      <c r="BB861" s="4">
        <f t="shared" si="5087"/>
        <v>67</v>
      </c>
      <c r="BC861" s="4">
        <f t="shared" si="5087"/>
        <v>68</v>
      </c>
      <c r="BD861" s="4">
        <f t="shared" si="5087"/>
        <v>69</v>
      </c>
      <c r="BE861" s="4">
        <f t="shared" si="5087"/>
        <v>70</v>
      </c>
      <c r="BF861" s="4">
        <f t="shared" si="5087"/>
        <v>71</v>
      </c>
      <c r="BG861" s="4">
        <f t="shared" si="5087"/>
        <v>72</v>
      </c>
      <c r="BH861" s="4">
        <f t="shared" si="5087"/>
        <v>73</v>
      </c>
      <c r="BI861">
        <f t="shared" si="5087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088">C865+10</f>
        <v>40</v>
      </c>
      <c r="E865" s="4">
        <f t="shared" si="5088"/>
        <v>50</v>
      </c>
      <c r="F865" s="4">
        <f t="shared" si="5088"/>
        <v>60</v>
      </c>
      <c r="G865" s="4">
        <f t="shared" si="5088"/>
        <v>70</v>
      </c>
      <c r="H865" s="4">
        <f t="shared" si="5088"/>
        <v>80</v>
      </c>
      <c r="I865" s="4">
        <f t="shared" si="5088"/>
        <v>90</v>
      </c>
      <c r="J865" s="15">
        <f t="shared" si="5088"/>
        <v>100</v>
      </c>
      <c r="K865">
        <f t="shared" si="5088"/>
        <v>110</v>
      </c>
      <c r="L865" s="4">
        <f t="shared" si="5088"/>
        <v>120</v>
      </c>
      <c r="M865" s="4">
        <f t="shared" si="5088"/>
        <v>130</v>
      </c>
      <c r="N865" s="4">
        <f t="shared" si="5088"/>
        <v>140</v>
      </c>
      <c r="O865" s="4">
        <f t="shared" si="5088"/>
        <v>150</v>
      </c>
      <c r="P865" s="4">
        <f t="shared" si="5088"/>
        <v>160</v>
      </c>
      <c r="Q865" s="4">
        <f t="shared" si="5088"/>
        <v>170</v>
      </c>
      <c r="R865" s="15">
        <f t="shared" si="5088"/>
        <v>180</v>
      </c>
      <c r="S865" s="4">
        <f t="shared" si="5088"/>
        <v>190</v>
      </c>
      <c r="T865" s="4">
        <f t="shared" si="5088"/>
        <v>200</v>
      </c>
      <c r="U865">
        <f t="shared" si="5088"/>
        <v>210</v>
      </c>
      <c r="V865" s="4">
        <f t="shared" si="5088"/>
        <v>220</v>
      </c>
      <c r="W865" s="4">
        <f t="shared" si="5088"/>
        <v>230</v>
      </c>
      <c r="X865" s="15">
        <f t="shared" si="5088"/>
        <v>240</v>
      </c>
      <c r="Y865" s="4">
        <f t="shared" si="5088"/>
        <v>250</v>
      </c>
      <c r="Z865" s="4">
        <f t="shared" si="5088"/>
        <v>260</v>
      </c>
      <c r="AA865" s="4">
        <f t="shared" si="5088"/>
        <v>270</v>
      </c>
      <c r="AB865" s="4">
        <f t="shared" si="5088"/>
        <v>280</v>
      </c>
      <c r="AC865" s="4">
        <f t="shared" si="5088"/>
        <v>290</v>
      </c>
      <c r="AD865" s="15">
        <f t="shared" si="5088"/>
        <v>300</v>
      </c>
      <c r="AE865">
        <f t="shared" si="5088"/>
        <v>310</v>
      </c>
      <c r="AF865" s="4">
        <f t="shared" si="5088"/>
        <v>320</v>
      </c>
      <c r="AG865" s="4">
        <f t="shared" si="5088"/>
        <v>330</v>
      </c>
      <c r="AH865" s="4">
        <f t="shared" si="5088"/>
        <v>340</v>
      </c>
      <c r="AI865" s="4">
        <f t="shared" si="5088"/>
        <v>350</v>
      </c>
      <c r="AJ865" s="4">
        <f t="shared" si="5088"/>
        <v>360</v>
      </c>
      <c r="AK865" s="4">
        <f t="shared" si="5088"/>
        <v>370</v>
      </c>
      <c r="AL865" s="4">
        <f t="shared" si="5088"/>
        <v>380</v>
      </c>
      <c r="AM865" s="4">
        <f t="shared" si="5088"/>
        <v>390</v>
      </c>
      <c r="AN865" s="4">
        <f t="shared" si="5088"/>
        <v>400</v>
      </c>
      <c r="AO865">
        <f t="shared" si="5088"/>
        <v>410</v>
      </c>
      <c r="AP865" s="4">
        <f t="shared" si="5088"/>
        <v>420</v>
      </c>
      <c r="AQ865" s="4">
        <f t="shared" si="5088"/>
        <v>430</v>
      </c>
      <c r="AR865" s="4">
        <f t="shared" si="5088"/>
        <v>440</v>
      </c>
      <c r="AS865" s="4">
        <f t="shared" si="5088"/>
        <v>450</v>
      </c>
      <c r="AT865" s="4">
        <f t="shared" si="5088"/>
        <v>460</v>
      </c>
      <c r="AU865" s="4">
        <f t="shared" si="5088"/>
        <v>470</v>
      </c>
      <c r="AV865" s="4">
        <f t="shared" si="5088"/>
        <v>480</v>
      </c>
      <c r="AW865" s="4">
        <f t="shared" si="5088"/>
        <v>490</v>
      </c>
      <c r="AX865" s="4">
        <f t="shared" si="5088"/>
        <v>500</v>
      </c>
      <c r="AY865">
        <f t="shared" si="5088"/>
        <v>510</v>
      </c>
      <c r="AZ865" s="4">
        <f t="shared" si="5088"/>
        <v>520</v>
      </c>
      <c r="BA865" s="4">
        <f t="shared" si="5088"/>
        <v>530</v>
      </c>
      <c r="BB865" s="4">
        <f t="shared" si="5088"/>
        <v>540</v>
      </c>
      <c r="BC865" s="4">
        <f t="shared" si="5088"/>
        <v>550</v>
      </c>
      <c r="BD865" s="4">
        <f t="shared" si="5088"/>
        <v>560</v>
      </c>
      <c r="BE865" s="4">
        <f t="shared" si="5088"/>
        <v>570</v>
      </c>
      <c r="BF865" s="4">
        <f t="shared" si="5088"/>
        <v>580</v>
      </c>
      <c r="BG865" s="4">
        <f t="shared" si="5088"/>
        <v>590</v>
      </c>
      <c r="BH865" s="4">
        <f t="shared" si="5088"/>
        <v>600</v>
      </c>
      <c r="BI865">
        <f t="shared" si="5088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089">D867+45</f>
        <v>307</v>
      </c>
      <c r="F867" s="4">
        <f>E867+46</f>
        <v>353</v>
      </c>
      <c r="G867" s="4">
        <f>F867+46</f>
        <v>399</v>
      </c>
      <c r="H867" s="4">
        <f t="shared" si="5089"/>
        <v>444</v>
      </c>
      <c r="I867" s="4">
        <f t="shared" ref="I867" si="5090">H867+46</f>
        <v>490</v>
      </c>
      <c r="J867" s="15">
        <f t="shared" si="5089"/>
        <v>535</v>
      </c>
      <c r="K867">
        <f t="shared" ref="K867:L867" si="5091">J867+46</f>
        <v>581</v>
      </c>
      <c r="L867" s="4">
        <f t="shared" si="5091"/>
        <v>627</v>
      </c>
      <c r="M867" s="4">
        <f t="shared" si="5089"/>
        <v>672</v>
      </c>
      <c r="N867" s="4">
        <f t="shared" ref="N867" si="5092">M867+46</f>
        <v>718</v>
      </c>
      <c r="O867" s="4">
        <f t="shared" si="5089"/>
        <v>763</v>
      </c>
      <c r="P867" s="4">
        <f t="shared" ref="P867:Q867" si="5093">O867+46</f>
        <v>809</v>
      </c>
      <c r="Q867" s="4">
        <f t="shared" si="5093"/>
        <v>855</v>
      </c>
      <c r="R867" s="15">
        <f t="shared" si="5089"/>
        <v>900</v>
      </c>
      <c r="S867" s="4">
        <f t="shared" ref="S867" si="5094">R867+46</f>
        <v>946</v>
      </c>
      <c r="T867" s="4">
        <f t="shared" si="5089"/>
        <v>991</v>
      </c>
      <c r="U867">
        <f t="shared" ref="U867:V867" si="5095">T867+46</f>
        <v>1037</v>
      </c>
      <c r="V867" s="4">
        <f t="shared" si="5095"/>
        <v>1083</v>
      </c>
      <c r="W867" s="4">
        <f t="shared" si="5089"/>
        <v>1128</v>
      </c>
      <c r="X867" s="15">
        <f t="shared" ref="X867" si="5096">W867+46</f>
        <v>1174</v>
      </c>
      <c r="Y867" s="4">
        <f t="shared" si="5089"/>
        <v>1219</v>
      </c>
      <c r="Z867" s="4">
        <f t="shared" ref="Z867:AA867" si="5097">Y867+46</f>
        <v>1265</v>
      </c>
      <c r="AA867" s="4">
        <f t="shared" si="5097"/>
        <v>1311</v>
      </c>
      <c r="AB867" s="4">
        <f t="shared" si="5089"/>
        <v>1356</v>
      </c>
      <c r="AC867" s="4">
        <f t="shared" ref="AC867" si="5098">AB867+46</f>
        <v>1402</v>
      </c>
      <c r="AD867" s="15">
        <f t="shared" si="5089"/>
        <v>1447</v>
      </c>
      <c r="AE867">
        <f t="shared" ref="AE867:AF867" si="5099">AD867+46</f>
        <v>1493</v>
      </c>
      <c r="AF867" s="4">
        <f t="shared" si="5099"/>
        <v>1539</v>
      </c>
      <c r="AG867" s="4">
        <f t="shared" si="5089"/>
        <v>1584</v>
      </c>
      <c r="AH867" s="4">
        <f t="shared" ref="AH867" si="5100">AG867+46</f>
        <v>1630</v>
      </c>
      <c r="AI867" s="4">
        <f t="shared" si="5089"/>
        <v>1675</v>
      </c>
      <c r="AJ867" s="4">
        <f t="shared" ref="AJ867:AK867" si="5101">AI867+46</f>
        <v>1721</v>
      </c>
      <c r="AK867" s="4">
        <f t="shared" si="5101"/>
        <v>1767</v>
      </c>
      <c r="AL867" s="4">
        <f t="shared" si="5089"/>
        <v>1812</v>
      </c>
      <c r="AM867" s="4">
        <f t="shared" ref="AM867" si="5102">AL867+46</f>
        <v>1858</v>
      </c>
      <c r="AN867" s="4">
        <f t="shared" si="5089"/>
        <v>1903</v>
      </c>
      <c r="AO867">
        <f t="shared" ref="AO867:AP867" si="5103">AN867+46</f>
        <v>1949</v>
      </c>
      <c r="AP867" s="4">
        <f t="shared" si="5103"/>
        <v>1995</v>
      </c>
      <c r="AQ867" s="4">
        <f t="shared" si="5089"/>
        <v>2040</v>
      </c>
      <c r="AR867" s="4">
        <f t="shared" ref="AR867" si="5104">AQ867+46</f>
        <v>2086</v>
      </c>
      <c r="AS867" s="4">
        <f t="shared" si="5089"/>
        <v>2131</v>
      </c>
      <c r="AT867" s="4">
        <f t="shared" ref="AT867:AU867" si="5105">AS867+46</f>
        <v>2177</v>
      </c>
      <c r="AU867" s="4">
        <f t="shared" si="5105"/>
        <v>2223</v>
      </c>
      <c r="AV867" s="4">
        <f t="shared" si="5089"/>
        <v>2268</v>
      </c>
      <c r="AW867" s="4">
        <f t="shared" ref="AW867" si="5106">AV867+46</f>
        <v>2314</v>
      </c>
      <c r="AX867" s="4">
        <f t="shared" si="5089"/>
        <v>2359</v>
      </c>
      <c r="AY867">
        <f t="shared" ref="AY867:AZ867" si="5107">AX867+46</f>
        <v>2405</v>
      </c>
      <c r="AZ867" s="4">
        <f t="shared" si="5107"/>
        <v>2451</v>
      </c>
      <c r="BA867" s="4">
        <f t="shared" si="5089"/>
        <v>2496</v>
      </c>
      <c r="BB867" s="4">
        <f t="shared" ref="BB867" si="5108">BA867+46</f>
        <v>2542</v>
      </c>
      <c r="BC867" s="4">
        <f t="shared" si="5089"/>
        <v>2587</v>
      </c>
      <c r="BD867" s="4">
        <f t="shared" ref="BD867:BE867" si="5109">BC867+46</f>
        <v>2633</v>
      </c>
      <c r="BE867" s="4">
        <f t="shared" si="5109"/>
        <v>2679</v>
      </c>
      <c r="BF867" s="4">
        <f t="shared" si="5089"/>
        <v>2724</v>
      </c>
      <c r="BG867" s="4">
        <f t="shared" ref="BG867" si="5110">BF867+46</f>
        <v>2770</v>
      </c>
      <c r="BH867" s="4">
        <f t="shared" si="5089"/>
        <v>2815</v>
      </c>
      <c r="BI867">
        <f t="shared" ref="BI867" si="5111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12">D868+52</f>
        <v>348</v>
      </c>
      <c r="F868" s="4">
        <f t="shared" ref="F868" si="5113">E868+51</f>
        <v>399</v>
      </c>
      <c r="G868" s="4">
        <f t="shared" si="5112"/>
        <v>451</v>
      </c>
      <c r="H868" s="4">
        <f>G868+52</f>
        <v>503</v>
      </c>
      <c r="I868" s="4">
        <f t="shared" si="5112"/>
        <v>555</v>
      </c>
      <c r="J868" s="15">
        <f t="shared" ref="J868" si="5114">I868+51</f>
        <v>606</v>
      </c>
      <c r="K868">
        <f>J868+51</f>
        <v>657</v>
      </c>
      <c r="L868" s="4">
        <f>K868+52</f>
        <v>709</v>
      </c>
      <c r="M868" s="4">
        <f t="shared" ref="M868:BH868" si="5115">L868+52</f>
        <v>761</v>
      </c>
      <c r="N868" s="4">
        <f>M868+51</f>
        <v>812</v>
      </c>
      <c r="O868" s="4">
        <f t="shared" si="5115"/>
        <v>864</v>
      </c>
      <c r="P868" s="4">
        <f>O868+51</f>
        <v>915</v>
      </c>
      <c r="Q868" s="4">
        <f t="shared" si="5115"/>
        <v>967</v>
      </c>
      <c r="R868" s="15">
        <f t="shared" si="5115"/>
        <v>1019</v>
      </c>
      <c r="S868" s="4">
        <f t="shared" ref="S868" si="5116">R868+51</f>
        <v>1070</v>
      </c>
      <c r="T868" s="4">
        <f t="shared" si="5115"/>
        <v>1122</v>
      </c>
      <c r="U868">
        <f t="shared" ref="U868" si="5117">T868+51</f>
        <v>1173</v>
      </c>
      <c r="V868" s="4">
        <f t="shared" si="5115"/>
        <v>1225</v>
      </c>
      <c r="W868" s="4">
        <f t="shared" si="5115"/>
        <v>1277</v>
      </c>
      <c r="X868" s="15">
        <f t="shared" ref="X868" si="5118">W868+51</f>
        <v>1328</v>
      </c>
      <c r="Y868" s="4">
        <f t="shared" si="5115"/>
        <v>1380</v>
      </c>
      <c r="Z868" s="4">
        <f t="shared" ref="Z868" si="5119">Y868+51</f>
        <v>1431</v>
      </c>
      <c r="AA868" s="4">
        <f t="shared" si="5115"/>
        <v>1483</v>
      </c>
      <c r="AB868" s="4">
        <f t="shared" si="5115"/>
        <v>1535</v>
      </c>
      <c r="AC868" s="4">
        <f t="shared" ref="AC868" si="5120">AB868+51</f>
        <v>1586</v>
      </c>
      <c r="AD868" s="15">
        <f t="shared" si="5115"/>
        <v>1638</v>
      </c>
      <c r="AE868">
        <f t="shared" ref="AE868" si="5121">AD868+51</f>
        <v>1689</v>
      </c>
      <c r="AF868" s="4">
        <f t="shared" si="5115"/>
        <v>1741</v>
      </c>
      <c r="AG868" s="4">
        <f t="shared" si="5115"/>
        <v>1793</v>
      </c>
      <c r="AH868" s="4">
        <f t="shared" ref="AH868" si="5122">AG868+51</f>
        <v>1844</v>
      </c>
      <c r="AI868" s="4">
        <f t="shared" si="5115"/>
        <v>1896</v>
      </c>
      <c r="AJ868" s="4">
        <f t="shared" ref="AJ868" si="5123">AI868+51</f>
        <v>1947</v>
      </c>
      <c r="AK868" s="4">
        <f t="shared" si="5115"/>
        <v>1999</v>
      </c>
      <c r="AL868" s="4">
        <f t="shared" si="5115"/>
        <v>2051</v>
      </c>
      <c r="AM868" s="4">
        <f t="shared" ref="AM868" si="5124">AL868+51</f>
        <v>2102</v>
      </c>
      <c r="AN868" s="4">
        <f t="shared" si="5115"/>
        <v>2154</v>
      </c>
      <c r="AO868">
        <f t="shared" ref="AO868" si="5125">AN868+51</f>
        <v>2205</v>
      </c>
      <c r="AP868" s="4">
        <f t="shared" si="5115"/>
        <v>2257</v>
      </c>
      <c r="AQ868" s="4">
        <f t="shared" si="5115"/>
        <v>2309</v>
      </c>
      <c r="AR868" s="4">
        <f t="shared" ref="AR868" si="5126">AQ868+51</f>
        <v>2360</v>
      </c>
      <c r="AS868" s="4">
        <f t="shared" si="5115"/>
        <v>2412</v>
      </c>
      <c r="AT868" s="4">
        <f t="shared" ref="AT868" si="5127">AS868+51</f>
        <v>2463</v>
      </c>
      <c r="AU868" s="4">
        <f t="shared" si="5115"/>
        <v>2515</v>
      </c>
      <c r="AV868" s="4">
        <f t="shared" si="5115"/>
        <v>2567</v>
      </c>
      <c r="AW868" s="4">
        <f t="shared" ref="AW868" si="5128">AV868+51</f>
        <v>2618</v>
      </c>
      <c r="AX868" s="4">
        <f t="shared" si="5115"/>
        <v>2670</v>
      </c>
      <c r="AY868">
        <f t="shared" ref="AY868" si="5129">AX868+51</f>
        <v>2721</v>
      </c>
      <c r="AZ868" s="4">
        <f t="shared" si="5115"/>
        <v>2773</v>
      </c>
      <c r="BA868" s="4">
        <f t="shared" si="5115"/>
        <v>2825</v>
      </c>
      <c r="BB868" s="4">
        <f t="shared" ref="BB868" si="5130">BA868+51</f>
        <v>2876</v>
      </c>
      <c r="BC868" s="4">
        <f t="shared" si="5115"/>
        <v>2928</v>
      </c>
      <c r="BD868" s="4">
        <f t="shared" ref="BD868" si="5131">BC868+51</f>
        <v>2979</v>
      </c>
      <c r="BE868" s="4">
        <f t="shared" si="5115"/>
        <v>3031</v>
      </c>
      <c r="BF868" s="4">
        <f t="shared" si="5115"/>
        <v>3083</v>
      </c>
      <c r="BG868" s="4">
        <f t="shared" ref="BG868" si="5132">BF868+51</f>
        <v>3134</v>
      </c>
      <c r="BH868" s="4">
        <f t="shared" si="5115"/>
        <v>3186</v>
      </c>
      <c r="BI868">
        <f t="shared" ref="BI868" si="5133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34">D869+57</f>
        <v>388</v>
      </c>
      <c r="F869" s="4">
        <f t="shared" ref="F869" si="5135">E869+58</f>
        <v>446</v>
      </c>
      <c r="G869" s="4">
        <f>F869+58</f>
        <v>504</v>
      </c>
      <c r="H869" s="4">
        <f t="shared" ref="H869" si="5136">G869+58</f>
        <v>562</v>
      </c>
      <c r="I869" s="4">
        <f t="shared" si="5134"/>
        <v>619</v>
      </c>
      <c r="J869" s="15">
        <f t="shared" ref="J869:BH869" si="5137">I869+58</f>
        <v>677</v>
      </c>
      <c r="K869">
        <f t="shared" si="5134"/>
        <v>734</v>
      </c>
      <c r="L869" s="4">
        <f t="shared" ref="L869:AZ869" si="5138">K869+58</f>
        <v>792</v>
      </c>
      <c r="M869" s="4">
        <f t="shared" si="5134"/>
        <v>849</v>
      </c>
      <c r="N869" s="4">
        <f t="shared" ref="N869:BB869" si="5139">M869+58</f>
        <v>907</v>
      </c>
      <c r="O869" s="4">
        <f t="shared" si="5134"/>
        <v>964</v>
      </c>
      <c r="P869" s="4">
        <f t="shared" ref="P869:BE869" si="5140">O869+58</f>
        <v>1022</v>
      </c>
      <c r="Q869" s="4">
        <f>P869+58</f>
        <v>1080</v>
      </c>
      <c r="R869" s="15">
        <f t="shared" ref="R869:BF869" si="5141">Q869+58</f>
        <v>1138</v>
      </c>
      <c r="S869" s="4">
        <f t="shared" si="5134"/>
        <v>1195</v>
      </c>
      <c r="T869" s="4">
        <f t="shared" si="5137"/>
        <v>1253</v>
      </c>
      <c r="U869">
        <f t="shared" si="5134"/>
        <v>1310</v>
      </c>
      <c r="V869" s="4">
        <f t="shared" si="5138"/>
        <v>1368</v>
      </c>
      <c r="W869" s="4">
        <f t="shared" si="5134"/>
        <v>1425</v>
      </c>
      <c r="X869" s="15">
        <f t="shared" si="5139"/>
        <v>1483</v>
      </c>
      <c r="Y869" s="4">
        <f t="shared" si="5134"/>
        <v>1540</v>
      </c>
      <c r="Z869" s="4">
        <f t="shared" si="5140"/>
        <v>1598</v>
      </c>
      <c r="AA869" s="4">
        <f t="shared" si="5140"/>
        <v>1656</v>
      </c>
      <c r="AB869" s="4">
        <f t="shared" si="5141"/>
        <v>1714</v>
      </c>
      <c r="AC869" s="4">
        <f t="shared" si="5134"/>
        <v>1771</v>
      </c>
      <c r="AD869" s="15">
        <f t="shared" si="5137"/>
        <v>1829</v>
      </c>
      <c r="AE869">
        <f t="shared" si="5134"/>
        <v>1886</v>
      </c>
      <c r="AF869" s="4">
        <f t="shared" si="5138"/>
        <v>1944</v>
      </c>
      <c r="AG869" s="4">
        <f t="shared" si="5134"/>
        <v>2001</v>
      </c>
      <c r="AH869" s="4">
        <f t="shared" si="5139"/>
        <v>2059</v>
      </c>
      <c r="AI869" s="4">
        <f t="shared" si="5134"/>
        <v>2116</v>
      </c>
      <c r="AJ869" s="4">
        <f t="shared" si="5140"/>
        <v>2174</v>
      </c>
      <c r="AK869" s="4">
        <f t="shared" si="5140"/>
        <v>2232</v>
      </c>
      <c r="AL869" s="4">
        <f t="shared" si="5141"/>
        <v>2290</v>
      </c>
      <c r="AM869" s="4">
        <f t="shared" si="5134"/>
        <v>2347</v>
      </c>
      <c r="AN869" s="4">
        <f t="shared" si="5137"/>
        <v>2405</v>
      </c>
      <c r="AO869">
        <f t="shared" si="5134"/>
        <v>2462</v>
      </c>
      <c r="AP869" s="4">
        <f t="shared" si="5138"/>
        <v>2520</v>
      </c>
      <c r="AQ869" s="4">
        <f t="shared" si="5134"/>
        <v>2577</v>
      </c>
      <c r="AR869" s="4">
        <f t="shared" si="5139"/>
        <v>2635</v>
      </c>
      <c r="AS869" s="4">
        <f t="shared" si="5134"/>
        <v>2692</v>
      </c>
      <c r="AT869" s="4">
        <f t="shared" si="5140"/>
        <v>2750</v>
      </c>
      <c r="AU869" s="4">
        <f t="shared" si="5140"/>
        <v>2808</v>
      </c>
      <c r="AV869" s="4">
        <f t="shared" si="5141"/>
        <v>2866</v>
      </c>
      <c r="AW869" s="4">
        <f t="shared" si="5134"/>
        <v>2923</v>
      </c>
      <c r="AX869" s="4">
        <f t="shared" si="5137"/>
        <v>2981</v>
      </c>
      <c r="AY869">
        <f t="shared" si="5134"/>
        <v>3038</v>
      </c>
      <c r="AZ869" s="4">
        <f t="shared" si="5138"/>
        <v>3096</v>
      </c>
      <c r="BA869" s="4">
        <f t="shared" si="5134"/>
        <v>3153</v>
      </c>
      <c r="BB869" s="4">
        <f t="shared" si="5139"/>
        <v>3211</v>
      </c>
      <c r="BC869" s="4">
        <f t="shared" si="5134"/>
        <v>3268</v>
      </c>
      <c r="BD869" s="4">
        <f t="shared" si="5140"/>
        <v>3326</v>
      </c>
      <c r="BE869" s="4">
        <f t="shared" si="5140"/>
        <v>3384</v>
      </c>
      <c r="BF869" s="4">
        <f t="shared" si="5141"/>
        <v>3442</v>
      </c>
      <c r="BG869" s="4">
        <f t="shared" si="5134"/>
        <v>3499</v>
      </c>
      <c r="BH869" s="4">
        <f t="shared" si="5137"/>
        <v>3557</v>
      </c>
      <c r="BI869">
        <f t="shared" si="5134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42">C871+3</f>
        <v>39</v>
      </c>
      <c r="E871" s="4">
        <f t="shared" si="5142"/>
        <v>42</v>
      </c>
      <c r="F871" s="4">
        <f t="shared" si="5142"/>
        <v>45</v>
      </c>
      <c r="G871" s="4">
        <f t="shared" si="5142"/>
        <v>48</v>
      </c>
      <c r="H871" s="4">
        <f t="shared" si="5142"/>
        <v>51</v>
      </c>
      <c r="I871" s="4">
        <f t="shared" si="5142"/>
        <v>54</v>
      </c>
      <c r="J871" s="15">
        <f>I871+4</f>
        <v>58</v>
      </c>
      <c r="K871">
        <f t="shared" ref="K871:Q871" si="5143">J871+4</f>
        <v>62</v>
      </c>
      <c r="L871" s="4">
        <f t="shared" si="5143"/>
        <v>66</v>
      </c>
      <c r="M871" s="4">
        <f t="shared" si="5143"/>
        <v>70</v>
      </c>
      <c r="N871" s="4">
        <f t="shared" si="5143"/>
        <v>74</v>
      </c>
      <c r="O871" s="4">
        <f t="shared" si="5143"/>
        <v>78</v>
      </c>
      <c r="P871" s="4">
        <f t="shared" si="5143"/>
        <v>82</v>
      </c>
      <c r="Q871" s="4">
        <f t="shared" si="5143"/>
        <v>86</v>
      </c>
      <c r="R871" s="15">
        <f>Q871+5</f>
        <v>91</v>
      </c>
      <c r="S871" s="4">
        <f t="shared" ref="S871:W871" si="5144">R871+5</f>
        <v>96</v>
      </c>
      <c r="T871" s="4">
        <f t="shared" si="5144"/>
        <v>101</v>
      </c>
      <c r="U871">
        <f t="shared" si="5144"/>
        <v>106</v>
      </c>
      <c r="V871" s="4">
        <f t="shared" si="5144"/>
        <v>111</v>
      </c>
      <c r="W871" s="4">
        <f t="shared" si="5144"/>
        <v>116</v>
      </c>
      <c r="X871" s="15">
        <f>W871+6</f>
        <v>122</v>
      </c>
      <c r="Y871" s="4">
        <f t="shared" ref="Y871:AR871" si="5145">X871+6</f>
        <v>128</v>
      </c>
      <c r="Z871" s="4">
        <f t="shared" si="5145"/>
        <v>134</v>
      </c>
      <c r="AA871" s="4">
        <f t="shared" si="5145"/>
        <v>140</v>
      </c>
      <c r="AB871" s="4">
        <f t="shared" si="5145"/>
        <v>146</v>
      </c>
      <c r="AC871" s="4">
        <f t="shared" si="5145"/>
        <v>152</v>
      </c>
      <c r="AD871" s="15">
        <f t="shared" si="5145"/>
        <v>158</v>
      </c>
      <c r="AE871">
        <f t="shared" si="5145"/>
        <v>164</v>
      </c>
      <c r="AF871" s="4">
        <f t="shared" si="5145"/>
        <v>170</v>
      </c>
      <c r="AG871" s="4">
        <f t="shared" si="5145"/>
        <v>176</v>
      </c>
      <c r="AH871" s="4">
        <f t="shared" si="5145"/>
        <v>182</v>
      </c>
      <c r="AI871" s="4">
        <f t="shared" si="5145"/>
        <v>188</v>
      </c>
      <c r="AJ871" s="4">
        <f t="shared" si="5145"/>
        <v>194</v>
      </c>
      <c r="AK871" s="4">
        <f t="shared" si="5145"/>
        <v>200</v>
      </c>
      <c r="AL871" s="4">
        <f t="shared" si="5145"/>
        <v>206</v>
      </c>
      <c r="AM871" s="4">
        <f t="shared" si="5145"/>
        <v>212</v>
      </c>
      <c r="AN871" s="4">
        <f t="shared" si="5145"/>
        <v>218</v>
      </c>
      <c r="AO871">
        <f t="shared" si="5145"/>
        <v>224</v>
      </c>
      <c r="AP871" s="4">
        <f t="shared" si="5145"/>
        <v>230</v>
      </c>
      <c r="AQ871" s="4">
        <f t="shared" si="5145"/>
        <v>236</v>
      </c>
      <c r="AR871" s="4">
        <f t="shared" si="5145"/>
        <v>242</v>
      </c>
      <c r="AS871" s="4">
        <f t="shared" ref="AS871:BI871" si="5146">AR871+6</f>
        <v>248</v>
      </c>
      <c r="AT871" s="4">
        <f t="shared" si="5146"/>
        <v>254</v>
      </c>
      <c r="AU871" s="4">
        <f t="shared" si="5146"/>
        <v>260</v>
      </c>
      <c r="AV871" s="4">
        <f t="shared" si="5146"/>
        <v>266</v>
      </c>
      <c r="AW871" s="4">
        <f t="shared" si="5146"/>
        <v>272</v>
      </c>
      <c r="AX871" s="4">
        <f t="shared" si="5146"/>
        <v>278</v>
      </c>
      <c r="AY871">
        <f t="shared" si="5146"/>
        <v>284</v>
      </c>
      <c r="AZ871" s="4">
        <f t="shared" si="5146"/>
        <v>290</v>
      </c>
      <c r="BA871" s="4">
        <f t="shared" si="5146"/>
        <v>296</v>
      </c>
      <c r="BB871" s="4">
        <f t="shared" si="5146"/>
        <v>302</v>
      </c>
      <c r="BC871" s="4">
        <f t="shared" si="5146"/>
        <v>308</v>
      </c>
      <c r="BD871" s="4">
        <f t="shared" si="5146"/>
        <v>314</v>
      </c>
      <c r="BE871" s="4">
        <f t="shared" si="5146"/>
        <v>320</v>
      </c>
      <c r="BF871" s="4">
        <f t="shared" si="5146"/>
        <v>326</v>
      </c>
      <c r="BG871" s="4">
        <f t="shared" si="5146"/>
        <v>332</v>
      </c>
      <c r="BH871" s="4">
        <f t="shared" si="5146"/>
        <v>338</v>
      </c>
      <c r="BI871">
        <f t="shared" si="5146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47">C872+4</f>
        <v>46</v>
      </c>
      <c r="E872" s="4">
        <f t="shared" si="5147"/>
        <v>50</v>
      </c>
      <c r="F872" s="4">
        <f t="shared" si="5147"/>
        <v>54</v>
      </c>
      <c r="G872" s="4">
        <f t="shared" si="5147"/>
        <v>58</v>
      </c>
      <c r="H872" s="4">
        <f t="shared" si="5147"/>
        <v>62</v>
      </c>
      <c r="I872" s="4">
        <f t="shared" si="5147"/>
        <v>66</v>
      </c>
      <c r="J872" s="15">
        <f>I872+5</f>
        <v>71</v>
      </c>
      <c r="K872">
        <f t="shared" ref="K872:Q872" si="5148">J872+5</f>
        <v>76</v>
      </c>
      <c r="L872" s="4">
        <f t="shared" si="5148"/>
        <v>81</v>
      </c>
      <c r="M872" s="4">
        <f t="shared" si="5148"/>
        <v>86</v>
      </c>
      <c r="N872" s="4">
        <f t="shared" si="5148"/>
        <v>91</v>
      </c>
      <c r="O872" s="4">
        <f t="shared" si="5148"/>
        <v>96</v>
      </c>
      <c r="P872" s="4">
        <f t="shared" si="5148"/>
        <v>101</v>
      </c>
      <c r="Q872" s="4">
        <f t="shared" si="5148"/>
        <v>106</v>
      </c>
      <c r="R872" s="15">
        <f>Q872+6</f>
        <v>112</v>
      </c>
      <c r="S872" s="4">
        <f t="shared" ref="S872:W872" si="5149">R872+6</f>
        <v>118</v>
      </c>
      <c r="T872" s="4">
        <f t="shared" si="5149"/>
        <v>124</v>
      </c>
      <c r="U872">
        <f t="shared" si="5149"/>
        <v>130</v>
      </c>
      <c r="V872" s="4">
        <f t="shared" si="5149"/>
        <v>136</v>
      </c>
      <c r="W872" s="4">
        <f t="shared" si="5149"/>
        <v>142</v>
      </c>
      <c r="X872" s="15">
        <f>W872+7</f>
        <v>149</v>
      </c>
      <c r="Y872" s="4">
        <f t="shared" ref="Y872:AR872" si="5150">X872+7</f>
        <v>156</v>
      </c>
      <c r="Z872" s="4">
        <f t="shared" si="5150"/>
        <v>163</v>
      </c>
      <c r="AA872" s="4">
        <f t="shared" si="5150"/>
        <v>170</v>
      </c>
      <c r="AB872" s="4">
        <f t="shared" si="5150"/>
        <v>177</v>
      </c>
      <c r="AC872" s="4">
        <f t="shared" si="5150"/>
        <v>184</v>
      </c>
      <c r="AD872" s="15">
        <f t="shared" si="5150"/>
        <v>191</v>
      </c>
      <c r="AE872">
        <f t="shared" si="5150"/>
        <v>198</v>
      </c>
      <c r="AF872" s="4">
        <f t="shared" si="5150"/>
        <v>205</v>
      </c>
      <c r="AG872" s="4">
        <f t="shared" si="5150"/>
        <v>212</v>
      </c>
      <c r="AH872" s="4">
        <f t="shared" si="5150"/>
        <v>219</v>
      </c>
      <c r="AI872" s="4">
        <f t="shared" si="5150"/>
        <v>226</v>
      </c>
      <c r="AJ872" s="4">
        <f t="shared" si="5150"/>
        <v>233</v>
      </c>
      <c r="AK872" s="4">
        <f t="shared" si="5150"/>
        <v>240</v>
      </c>
      <c r="AL872" s="4">
        <f t="shared" si="5150"/>
        <v>247</v>
      </c>
      <c r="AM872" s="4">
        <f t="shared" si="5150"/>
        <v>254</v>
      </c>
      <c r="AN872" s="4">
        <f t="shared" si="5150"/>
        <v>261</v>
      </c>
      <c r="AO872">
        <f t="shared" si="5150"/>
        <v>268</v>
      </c>
      <c r="AP872" s="4">
        <f t="shared" si="5150"/>
        <v>275</v>
      </c>
      <c r="AQ872" s="4">
        <f t="shared" si="5150"/>
        <v>282</v>
      </c>
      <c r="AR872" s="4">
        <f t="shared" si="5150"/>
        <v>289</v>
      </c>
      <c r="AS872" s="4">
        <f t="shared" ref="AS872:BI872" si="5151">AR872+7</f>
        <v>296</v>
      </c>
      <c r="AT872" s="4">
        <f t="shared" si="5151"/>
        <v>303</v>
      </c>
      <c r="AU872" s="4">
        <f t="shared" si="5151"/>
        <v>310</v>
      </c>
      <c r="AV872" s="4">
        <f t="shared" si="5151"/>
        <v>317</v>
      </c>
      <c r="AW872" s="4">
        <f t="shared" si="5151"/>
        <v>324</v>
      </c>
      <c r="AX872" s="4">
        <f t="shared" si="5151"/>
        <v>331</v>
      </c>
      <c r="AY872">
        <f t="shared" si="5151"/>
        <v>338</v>
      </c>
      <c r="AZ872" s="4">
        <f t="shared" si="5151"/>
        <v>345</v>
      </c>
      <c r="BA872" s="4">
        <f t="shared" si="5151"/>
        <v>352</v>
      </c>
      <c r="BB872" s="4">
        <f t="shared" si="5151"/>
        <v>359</v>
      </c>
      <c r="BC872" s="4">
        <f t="shared" si="5151"/>
        <v>366</v>
      </c>
      <c r="BD872" s="4">
        <f t="shared" si="5151"/>
        <v>373</v>
      </c>
      <c r="BE872" s="4">
        <f t="shared" si="5151"/>
        <v>380</v>
      </c>
      <c r="BF872" s="4">
        <f t="shared" si="5151"/>
        <v>387</v>
      </c>
      <c r="BG872" s="4">
        <f t="shared" si="5151"/>
        <v>394</v>
      </c>
      <c r="BH872" s="4">
        <f t="shared" si="5151"/>
        <v>401</v>
      </c>
      <c r="BI872">
        <f t="shared" si="5151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52">C874+40</f>
        <v>130</v>
      </c>
      <c r="E874" s="4">
        <f t="shared" si="5152"/>
        <v>170</v>
      </c>
      <c r="F874" s="4">
        <f t="shared" si="5152"/>
        <v>210</v>
      </c>
      <c r="G874" s="4">
        <f t="shared" si="5152"/>
        <v>250</v>
      </c>
      <c r="H874" s="4">
        <f t="shared" si="5152"/>
        <v>290</v>
      </c>
      <c r="I874" s="4">
        <f t="shared" si="5152"/>
        <v>330</v>
      </c>
      <c r="J874" s="15">
        <f t="shared" si="5152"/>
        <v>370</v>
      </c>
      <c r="K874">
        <f t="shared" si="5152"/>
        <v>410</v>
      </c>
      <c r="L874" s="4">
        <f t="shared" si="5152"/>
        <v>450</v>
      </c>
      <c r="M874" s="4">
        <f t="shared" si="5152"/>
        <v>490</v>
      </c>
      <c r="N874" s="4">
        <f t="shared" si="5152"/>
        <v>530</v>
      </c>
      <c r="O874" s="4">
        <f t="shared" si="5152"/>
        <v>570</v>
      </c>
      <c r="P874" s="4">
        <f t="shared" si="5152"/>
        <v>610</v>
      </c>
      <c r="Q874" s="4">
        <f t="shared" si="5152"/>
        <v>650</v>
      </c>
      <c r="R874" s="15">
        <f t="shared" si="5152"/>
        <v>690</v>
      </c>
      <c r="S874" s="4">
        <f t="shared" si="5152"/>
        <v>730</v>
      </c>
      <c r="T874" s="4">
        <f t="shared" si="5152"/>
        <v>770</v>
      </c>
      <c r="U874">
        <f t="shared" si="5152"/>
        <v>810</v>
      </c>
      <c r="V874" s="4">
        <f t="shared" si="5152"/>
        <v>850</v>
      </c>
      <c r="W874" s="4">
        <f t="shared" si="5152"/>
        <v>890</v>
      </c>
      <c r="X874" s="15">
        <f t="shared" si="5152"/>
        <v>930</v>
      </c>
      <c r="Y874" s="4">
        <f t="shared" si="5152"/>
        <v>970</v>
      </c>
      <c r="Z874" s="4">
        <f t="shared" si="5152"/>
        <v>1010</v>
      </c>
      <c r="AA874" s="4">
        <f t="shared" si="5152"/>
        <v>1050</v>
      </c>
      <c r="AB874" s="4">
        <f t="shared" si="5152"/>
        <v>1090</v>
      </c>
      <c r="AC874" s="4">
        <f t="shared" si="5152"/>
        <v>1130</v>
      </c>
      <c r="AD874" s="15">
        <f t="shared" si="5152"/>
        <v>1170</v>
      </c>
      <c r="AE874">
        <f t="shared" si="5152"/>
        <v>1210</v>
      </c>
      <c r="AF874" s="4">
        <f t="shared" si="5152"/>
        <v>1250</v>
      </c>
      <c r="AG874" s="4">
        <f t="shared" si="5152"/>
        <v>1290</v>
      </c>
      <c r="AH874" s="4">
        <f t="shared" si="5152"/>
        <v>1330</v>
      </c>
      <c r="AI874" s="4">
        <f t="shared" si="5152"/>
        <v>1370</v>
      </c>
      <c r="AJ874" s="4">
        <f t="shared" si="5152"/>
        <v>1410</v>
      </c>
      <c r="AK874" s="4">
        <f t="shared" si="5152"/>
        <v>1450</v>
      </c>
      <c r="AL874" s="4">
        <f t="shared" si="5152"/>
        <v>1490</v>
      </c>
      <c r="AM874" s="4">
        <f t="shared" si="5152"/>
        <v>1530</v>
      </c>
      <c r="AN874" s="4">
        <f t="shared" si="5152"/>
        <v>1570</v>
      </c>
      <c r="AO874">
        <f t="shared" si="5152"/>
        <v>1610</v>
      </c>
      <c r="AP874" s="4">
        <f t="shared" si="5152"/>
        <v>1650</v>
      </c>
      <c r="AQ874" s="4">
        <f t="shared" si="5152"/>
        <v>1690</v>
      </c>
      <c r="AR874" s="4">
        <f t="shared" si="5152"/>
        <v>1730</v>
      </c>
      <c r="AS874" s="4">
        <f t="shared" si="5152"/>
        <v>1770</v>
      </c>
      <c r="AT874" s="4">
        <f t="shared" si="5152"/>
        <v>1810</v>
      </c>
      <c r="AU874" s="4">
        <f t="shared" si="5152"/>
        <v>1850</v>
      </c>
      <c r="AV874" s="4">
        <f t="shared" si="5152"/>
        <v>1890</v>
      </c>
      <c r="AW874" s="4">
        <f t="shared" si="5152"/>
        <v>1930</v>
      </c>
      <c r="AX874" s="4">
        <f t="shared" si="5152"/>
        <v>1970</v>
      </c>
      <c r="AY874">
        <f t="shared" si="5152"/>
        <v>2010</v>
      </c>
      <c r="AZ874" s="4">
        <f t="shared" si="5152"/>
        <v>2050</v>
      </c>
      <c r="BA874" s="4">
        <f t="shared" si="5152"/>
        <v>2090</v>
      </c>
      <c r="BB874" s="4">
        <f t="shared" si="5152"/>
        <v>2130</v>
      </c>
      <c r="BC874" s="4">
        <f t="shared" si="5152"/>
        <v>2170</v>
      </c>
      <c r="BD874" s="4">
        <f t="shared" si="5152"/>
        <v>2210</v>
      </c>
      <c r="BE874" s="4">
        <f t="shared" si="5152"/>
        <v>2250</v>
      </c>
      <c r="BF874" s="4">
        <f t="shared" si="5152"/>
        <v>2290</v>
      </c>
      <c r="BG874" s="4">
        <f t="shared" si="5152"/>
        <v>2330</v>
      </c>
      <c r="BH874" s="4">
        <f t="shared" si="5152"/>
        <v>2370</v>
      </c>
      <c r="BI874">
        <f t="shared" si="5152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53">C878+49</f>
        <v>263</v>
      </c>
      <c r="E878" s="4">
        <f t="shared" ref="E878" si="5154">D878+49</f>
        <v>312</v>
      </c>
      <c r="F878" s="4">
        <f t="shared" ref="F878" si="5155">E878+49</f>
        <v>361</v>
      </c>
      <c r="G878" s="4">
        <f t="shared" ref="G878" si="5156">F878+49</f>
        <v>410</v>
      </c>
      <c r="H878" s="4">
        <f t="shared" ref="H878" si="5157">G878+49</f>
        <v>459</v>
      </c>
      <c r="I878" s="4">
        <f t="shared" ref="I878" si="5158">H878+49</f>
        <v>508</v>
      </c>
      <c r="J878" s="15">
        <f t="shared" ref="J878" si="5159">I878+49</f>
        <v>557</v>
      </c>
      <c r="K878" s="4">
        <f t="shared" ref="K878" si="5160">J878+49</f>
        <v>606</v>
      </c>
      <c r="L878" s="4">
        <f t="shared" ref="L878" si="5161">K878+49</f>
        <v>655</v>
      </c>
      <c r="M878" s="4">
        <f t="shared" ref="M878" si="5162">L878+49</f>
        <v>704</v>
      </c>
      <c r="N878" s="4">
        <f t="shared" ref="N878" si="5163">M878+49</f>
        <v>753</v>
      </c>
      <c r="O878" s="4">
        <f t="shared" ref="O878" si="5164">N878+49</f>
        <v>802</v>
      </c>
      <c r="P878" s="4">
        <f t="shared" ref="P878" si="5165">O878+49</f>
        <v>851</v>
      </c>
      <c r="Q878" s="4">
        <f t="shared" ref="Q878" si="5166">P878+49</f>
        <v>900</v>
      </c>
      <c r="R878" s="15">
        <f t="shared" ref="R878" si="5167">Q878+49</f>
        <v>949</v>
      </c>
      <c r="S878" s="4">
        <f t="shared" ref="S878" si="5168">R878+49</f>
        <v>998</v>
      </c>
      <c r="T878" s="4">
        <f t="shared" ref="T878" si="5169">S878+49</f>
        <v>1047</v>
      </c>
      <c r="U878" s="4">
        <f t="shared" ref="U878" si="5170">T878+49</f>
        <v>1096</v>
      </c>
      <c r="V878" s="4">
        <f t="shared" ref="V878" si="5171">U878+49</f>
        <v>1145</v>
      </c>
      <c r="W878" s="4">
        <f t="shared" ref="W878" si="5172">V878+49</f>
        <v>1194</v>
      </c>
      <c r="X878" s="15">
        <f t="shared" ref="X878" si="5173">W878+49</f>
        <v>1243</v>
      </c>
      <c r="Y878" s="4">
        <f t="shared" ref="Y878" si="5174">X878+49</f>
        <v>1292</v>
      </c>
      <c r="Z878" s="4">
        <f t="shared" ref="Z878" si="5175">Y878+49</f>
        <v>1341</v>
      </c>
      <c r="AA878" s="4">
        <f t="shared" ref="AA878" si="5176">Z878+49</f>
        <v>1390</v>
      </c>
      <c r="AB878" s="4">
        <f t="shared" ref="AB878" si="5177">AA878+49</f>
        <v>1439</v>
      </c>
      <c r="AC878" s="4">
        <f t="shared" ref="AC878" si="5178">AB878+49</f>
        <v>1488</v>
      </c>
      <c r="AD878" s="15">
        <f t="shared" ref="AD878" si="5179">AC878+49</f>
        <v>1537</v>
      </c>
      <c r="AE878" s="4">
        <f t="shared" ref="AE878" si="5180">AD878+49</f>
        <v>1586</v>
      </c>
      <c r="AF878" s="4">
        <f t="shared" ref="AF878" si="5181">AE878+49</f>
        <v>1635</v>
      </c>
      <c r="AG878" s="4">
        <f t="shared" ref="AG878" si="5182">AF878+49</f>
        <v>1684</v>
      </c>
      <c r="AH878" s="4">
        <f t="shared" ref="AH878" si="5183">AG878+49</f>
        <v>1733</v>
      </c>
      <c r="AI878" s="4">
        <f t="shared" ref="AI878" si="5184">AH878+49</f>
        <v>1782</v>
      </c>
      <c r="AJ878" s="4">
        <f t="shared" ref="AJ878" si="5185">AI878+49</f>
        <v>1831</v>
      </c>
      <c r="AK878" s="4">
        <f t="shared" ref="AK878" si="5186">AJ878+49</f>
        <v>1880</v>
      </c>
      <c r="AL878" s="4">
        <f t="shared" ref="AL878" si="5187">AK878+49</f>
        <v>1929</v>
      </c>
      <c r="AM878" s="4">
        <f t="shared" ref="AM878" si="5188">AL878+49</f>
        <v>1978</v>
      </c>
      <c r="AN878" s="4">
        <f t="shared" ref="AN878" si="5189">AM878+49</f>
        <v>2027</v>
      </c>
      <c r="AO878" s="4">
        <f t="shared" ref="AO878" si="5190">AN878+49</f>
        <v>2076</v>
      </c>
      <c r="AP878" s="4">
        <f t="shared" ref="AP878" si="5191">AO878+49</f>
        <v>2125</v>
      </c>
      <c r="AQ878" s="4">
        <f t="shared" ref="AQ878" si="5192">AP878+49</f>
        <v>2174</v>
      </c>
      <c r="AR878" s="4">
        <f t="shared" ref="AR878" si="5193">AQ878+49</f>
        <v>2223</v>
      </c>
      <c r="AS878" s="4">
        <f t="shared" ref="AS878" si="5194">AR878+49</f>
        <v>2272</v>
      </c>
      <c r="AT878" s="4">
        <f t="shared" ref="AT878" si="5195">AS878+49</f>
        <v>2321</v>
      </c>
      <c r="AU878" s="4">
        <f t="shared" ref="AU878" si="5196">AT878+49</f>
        <v>2370</v>
      </c>
      <c r="AV878" s="4">
        <f t="shared" ref="AV878" si="5197">AU878+49</f>
        <v>2419</v>
      </c>
      <c r="AW878" s="4">
        <f t="shared" ref="AW878" si="5198">AV878+49</f>
        <v>2468</v>
      </c>
      <c r="AX878" s="4">
        <f t="shared" ref="AX878" si="5199">AW878+49</f>
        <v>2517</v>
      </c>
      <c r="AY878" s="4">
        <f t="shared" ref="AY878" si="5200">AX878+49</f>
        <v>2566</v>
      </c>
      <c r="AZ878" s="4">
        <f t="shared" ref="AZ878" si="5201">AY878+49</f>
        <v>2615</v>
      </c>
      <c r="BA878" s="4">
        <f t="shared" ref="BA878" si="5202">AZ878+49</f>
        <v>2664</v>
      </c>
      <c r="BB878" s="4">
        <f t="shared" ref="BB878" si="5203">BA878+49</f>
        <v>2713</v>
      </c>
      <c r="BC878" s="4">
        <f t="shared" ref="BC878" si="5204">BB878+49</f>
        <v>2762</v>
      </c>
      <c r="BD878" s="4">
        <f t="shared" ref="BD878" si="5205">BC878+49</f>
        <v>2811</v>
      </c>
      <c r="BE878" s="4">
        <f t="shared" ref="BE878" si="5206">BD878+49</f>
        <v>2860</v>
      </c>
      <c r="BF878" s="4">
        <f t="shared" ref="BF878" si="5207">BE878+49</f>
        <v>2909</v>
      </c>
      <c r="BG878" s="4">
        <f t="shared" ref="BG878" si="5208">BF878+49</f>
        <v>2958</v>
      </c>
      <c r="BH878" s="4">
        <f t="shared" ref="BH878" si="5209">BG878+49</f>
        <v>3007</v>
      </c>
      <c r="BI878" s="4">
        <f t="shared" ref="BI878" si="5210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11">C878*1.5</f>
        <v>321</v>
      </c>
      <c r="D879" s="4">
        <f t="shared" ref="D879" si="5212">D878*1.5</f>
        <v>394.5</v>
      </c>
      <c r="E879" s="4">
        <f t="shared" ref="E879" si="5213">E878*1.5</f>
        <v>468</v>
      </c>
      <c r="F879" s="4">
        <f t="shared" ref="F879" si="5214">F878*1.5</f>
        <v>541.5</v>
      </c>
      <c r="G879" s="4">
        <f t="shared" ref="G879" si="5215">G878*1.5</f>
        <v>615</v>
      </c>
      <c r="H879" s="4">
        <f t="shared" ref="H879" si="5216">H878*1.5</f>
        <v>688.5</v>
      </c>
      <c r="I879" s="4">
        <f t="shared" ref="I879" si="5217">I878*1.5</f>
        <v>762</v>
      </c>
      <c r="J879" s="15">
        <f t="shared" ref="J879" si="5218">J878*1.5</f>
        <v>835.5</v>
      </c>
      <c r="K879" s="4">
        <f t="shared" ref="K879" si="5219">K878*1.5</f>
        <v>909</v>
      </c>
      <c r="L879" s="4">
        <f t="shared" ref="L879" si="5220">L878*1.5</f>
        <v>982.5</v>
      </c>
      <c r="M879" s="4">
        <f t="shared" ref="M879" si="5221">M878*1.5</f>
        <v>1056</v>
      </c>
      <c r="N879" s="4">
        <f t="shared" ref="N879" si="5222">N878*1.5</f>
        <v>1129.5</v>
      </c>
      <c r="O879" s="4">
        <f t="shared" ref="O879" si="5223">O878*1.5</f>
        <v>1203</v>
      </c>
      <c r="P879" s="4">
        <f t="shared" ref="P879" si="5224">P878*1.5</f>
        <v>1276.5</v>
      </c>
      <c r="Q879" s="4">
        <f t="shared" ref="Q879" si="5225">Q878*1.5</f>
        <v>1350</v>
      </c>
      <c r="R879" s="15">
        <f t="shared" ref="R879" si="5226">R878*1.5</f>
        <v>1423.5</v>
      </c>
      <c r="S879" s="4">
        <f t="shared" ref="S879" si="5227">S878*1.5</f>
        <v>1497</v>
      </c>
      <c r="T879" s="4">
        <f t="shared" ref="T879" si="5228">T878*1.5</f>
        <v>1570.5</v>
      </c>
      <c r="U879" s="4">
        <f t="shared" ref="U879" si="5229">U878*1.5</f>
        <v>1644</v>
      </c>
      <c r="V879" s="4">
        <f t="shared" ref="V879" si="5230">V878*1.5</f>
        <v>1717.5</v>
      </c>
      <c r="W879" s="4">
        <f t="shared" ref="W879" si="5231">W878*1.5</f>
        <v>1791</v>
      </c>
      <c r="X879" s="15">
        <f t="shared" ref="X879" si="5232">X878*1.5</f>
        <v>1864.5</v>
      </c>
      <c r="Y879" s="4">
        <f t="shared" ref="Y879" si="5233">Y878*1.5</f>
        <v>1938</v>
      </c>
      <c r="Z879" s="4">
        <f t="shared" ref="Z879" si="5234">Z878*1.5</f>
        <v>2011.5</v>
      </c>
      <c r="AA879" s="4">
        <f t="shared" ref="AA879" si="5235">AA878*1.5</f>
        <v>2085</v>
      </c>
      <c r="AB879" s="4">
        <f t="shared" ref="AB879" si="5236">AB878*1.5</f>
        <v>2158.5</v>
      </c>
      <c r="AC879" s="4">
        <f t="shared" ref="AC879" si="5237">AC878*1.5</f>
        <v>2232</v>
      </c>
      <c r="AD879" s="15">
        <f t="shared" ref="AD879" si="5238">AD878*1.5</f>
        <v>2305.5</v>
      </c>
      <c r="AE879" s="4">
        <f t="shared" ref="AE879" si="5239">AE878*1.5</f>
        <v>2379</v>
      </c>
      <c r="AF879" s="4">
        <f t="shared" ref="AF879" si="5240">AF878*1.5</f>
        <v>2452.5</v>
      </c>
      <c r="AG879" s="4">
        <f t="shared" ref="AG879" si="5241">AG878*1.5</f>
        <v>2526</v>
      </c>
      <c r="AH879" s="4">
        <f t="shared" ref="AH879" si="5242">AH878*1.5</f>
        <v>2599.5</v>
      </c>
      <c r="AI879" s="4">
        <f t="shared" ref="AI879" si="5243">AI878*1.5</f>
        <v>2673</v>
      </c>
      <c r="AJ879" s="4">
        <f t="shared" ref="AJ879" si="5244">AJ878*1.5</f>
        <v>2746.5</v>
      </c>
      <c r="AK879" s="4">
        <f t="shared" ref="AK879" si="5245">AK878*1.5</f>
        <v>2820</v>
      </c>
      <c r="AL879" s="4">
        <f t="shared" ref="AL879" si="5246">AL878*1.5</f>
        <v>2893.5</v>
      </c>
      <c r="AM879" s="4">
        <f t="shared" ref="AM879" si="5247">AM878*1.5</f>
        <v>2967</v>
      </c>
      <c r="AN879" s="4">
        <f t="shared" ref="AN879" si="5248">AN878*1.5</f>
        <v>3040.5</v>
      </c>
      <c r="AO879" s="4">
        <f t="shared" ref="AO879" si="5249">AO878*1.5</f>
        <v>3114</v>
      </c>
      <c r="AP879" s="4">
        <f t="shared" ref="AP879" si="5250">AP878*1.5</f>
        <v>3187.5</v>
      </c>
      <c r="AQ879" s="4">
        <f t="shared" ref="AQ879" si="5251">AQ878*1.5</f>
        <v>3261</v>
      </c>
      <c r="AR879" s="4">
        <f t="shared" ref="AR879" si="5252">AR878*1.5</f>
        <v>3334.5</v>
      </c>
      <c r="AS879" s="4">
        <f t="shared" ref="AS879" si="5253">AS878*1.5</f>
        <v>3408</v>
      </c>
      <c r="AT879" s="4">
        <f t="shared" ref="AT879" si="5254">AT878*1.5</f>
        <v>3481.5</v>
      </c>
      <c r="AU879" s="4">
        <f t="shared" ref="AU879" si="5255">AU878*1.5</f>
        <v>3555</v>
      </c>
      <c r="AV879" s="4">
        <f t="shared" ref="AV879" si="5256">AV878*1.5</f>
        <v>3628.5</v>
      </c>
      <c r="AW879" s="4">
        <f t="shared" ref="AW879" si="5257">AW878*1.5</f>
        <v>3702</v>
      </c>
      <c r="AX879" s="4">
        <f t="shared" ref="AX879" si="5258">AX878*1.5</f>
        <v>3775.5</v>
      </c>
      <c r="AY879" s="4">
        <f t="shared" ref="AY879" si="5259">AY878*1.5</f>
        <v>3849</v>
      </c>
      <c r="AZ879" s="4">
        <f t="shared" ref="AZ879" si="5260">AZ878*1.5</f>
        <v>3922.5</v>
      </c>
      <c r="BA879" s="4">
        <f t="shared" ref="BA879" si="5261">BA878*1.5</f>
        <v>3996</v>
      </c>
      <c r="BB879" s="4">
        <f t="shared" ref="BB879" si="5262">BB878*1.5</f>
        <v>4069.5</v>
      </c>
      <c r="BC879" s="4">
        <f t="shared" ref="BC879" si="5263">BC878*1.5</f>
        <v>4143</v>
      </c>
      <c r="BD879" s="4">
        <f t="shared" ref="BD879" si="5264">BD878*1.5</f>
        <v>4216.5</v>
      </c>
      <c r="BE879" s="4">
        <f t="shared" ref="BE879" si="5265">BE878*1.5</f>
        <v>4290</v>
      </c>
      <c r="BF879" s="4">
        <f t="shared" ref="BF879" si="5266">BF878*1.5</f>
        <v>4363.5</v>
      </c>
      <c r="BG879" s="4">
        <f t="shared" ref="BG879" si="5267">BG878*1.5</f>
        <v>4437</v>
      </c>
      <c r="BH879" s="4">
        <f t="shared" ref="BH879" si="5268">BH878*1.5</f>
        <v>4510.5</v>
      </c>
      <c r="BI879" s="4">
        <f t="shared" ref="BI879" si="5269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70">C878*2</f>
        <v>428</v>
      </c>
      <c r="D880" s="4">
        <f t="shared" si="5270"/>
        <v>526</v>
      </c>
      <c r="E880" s="4">
        <f t="shared" si="5270"/>
        <v>624</v>
      </c>
      <c r="F880" s="4">
        <f t="shared" si="5270"/>
        <v>722</v>
      </c>
      <c r="G880" s="4">
        <f t="shared" si="5270"/>
        <v>820</v>
      </c>
      <c r="H880" s="4">
        <f t="shared" si="5270"/>
        <v>918</v>
      </c>
      <c r="I880" s="4">
        <f t="shared" si="5270"/>
        <v>1016</v>
      </c>
      <c r="J880" s="15">
        <f t="shared" si="5270"/>
        <v>1114</v>
      </c>
      <c r="K880" s="4">
        <f t="shared" si="5270"/>
        <v>1212</v>
      </c>
      <c r="L880" s="4">
        <f t="shared" si="5270"/>
        <v>1310</v>
      </c>
      <c r="M880" s="4">
        <f t="shared" si="5270"/>
        <v>1408</v>
      </c>
      <c r="N880" s="4">
        <f t="shared" si="5270"/>
        <v>1506</v>
      </c>
      <c r="O880" s="4">
        <f t="shared" si="5270"/>
        <v>1604</v>
      </c>
      <c r="P880" s="4">
        <f t="shared" si="5270"/>
        <v>1702</v>
      </c>
      <c r="Q880" s="4">
        <f t="shared" si="5270"/>
        <v>1800</v>
      </c>
      <c r="R880" s="15">
        <f t="shared" si="5270"/>
        <v>1898</v>
      </c>
      <c r="S880" s="4">
        <f t="shared" si="5270"/>
        <v>1996</v>
      </c>
      <c r="T880" s="4">
        <f t="shared" si="5270"/>
        <v>2094</v>
      </c>
      <c r="U880" s="4">
        <f t="shared" si="5270"/>
        <v>2192</v>
      </c>
      <c r="V880" s="4">
        <f t="shared" si="5270"/>
        <v>2290</v>
      </c>
      <c r="W880" s="4">
        <f t="shared" si="5270"/>
        <v>2388</v>
      </c>
      <c r="X880" s="15">
        <f t="shared" si="5270"/>
        <v>2486</v>
      </c>
      <c r="Y880" s="4">
        <f t="shared" si="5270"/>
        <v>2584</v>
      </c>
      <c r="Z880" s="4">
        <f t="shared" si="5270"/>
        <v>2682</v>
      </c>
      <c r="AA880" s="4">
        <f t="shared" si="5270"/>
        <v>2780</v>
      </c>
      <c r="AB880" s="4">
        <f t="shared" si="5270"/>
        <v>2878</v>
      </c>
      <c r="AC880" s="4">
        <f t="shared" si="5270"/>
        <v>2976</v>
      </c>
      <c r="AD880" s="15">
        <f t="shared" si="5270"/>
        <v>3074</v>
      </c>
      <c r="AE880" s="4">
        <f t="shared" si="5270"/>
        <v>3172</v>
      </c>
      <c r="AF880" s="4">
        <f t="shared" si="5270"/>
        <v>3270</v>
      </c>
      <c r="AG880" s="4">
        <f t="shared" si="5270"/>
        <v>3368</v>
      </c>
      <c r="AH880" s="4">
        <f t="shared" si="5270"/>
        <v>3466</v>
      </c>
      <c r="AI880" s="4">
        <f t="shared" si="5270"/>
        <v>3564</v>
      </c>
      <c r="AJ880" s="4">
        <f t="shared" si="5270"/>
        <v>3662</v>
      </c>
      <c r="AK880" s="4">
        <f t="shared" si="5270"/>
        <v>3760</v>
      </c>
      <c r="AL880" s="4">
        <f t="shared" si="5270"/>
        <v>3858</v>
      </c>
      <c r="AM880" s="4">
        <f t="shared" si="5270"/>
        <v>3956</v>
      </c>
      <c r="AN880" s="4">
        <f t="shared" si="5270"/>
        <v>4054</v>
      </c>
      <c r="AO880" s="4">
        <f t="shared" si="5270"/>
        <v>4152</v>
      </c>
      <c r="AP880" s="4">
        <f t="shared" si="5270"/>
        <v>4250</v>
      </c>
      <c r="AQ880" s="4">
        <f t="shared" si="5270"/>
        <v>4348</v>
      </c>
      <c r="AR880" s="4">
        <f t="shared" si="5270"/>
        <v>4446</v>
      </c>
      <c r="AS880" s="4">
        <f t="shared" si="5270"/>
        <v>4544</v>
      </c>
      <c r="AT880" s="4">
        <f t="shared" si="5270"/>
        <v>4642</v>
      </c>
      <c r="AU880" s="4">
        <f t="shared" si="5270"/>
        <v>4740</v>
      </c>
      <c r="AV880" s="4">
        <f t="shared" si="5270"/>
        <v>4838</v>
      </c>
      <c r="AW880" s="4">
        <f t="shared" si="5270"/>
        <v>4936</v>
      </c>
      <c r="AX880" s="4">
        <f t="shared" si="5270"/>
        <v>5034</v>
      </c>
      <c r="AY880" s="4">
        <f t="shared" si="5270"/>
        <v>5132</v>
      </c>
      <c r="AZ880" s="4">
        <f t="shared" si="5270"/>
        <v>5230</v>
      </c>
      <c r="BA880" s="4">
        <f t="shared" si="5270"/>
        <v>5328</v>
      </c>
      <c r="BB880" s="4">
        <f t="shared" si="5270"/>
        <v>5426</v>
      </c>
      <c r="BC880" s="4">
        <f t="shared" si="5270"/>
        <v>5524</v>
      </c>
      <c r="BD880" s="4">
        <f t="shared" si="5270"/>
        <v>5622</v>
      </c>
      <c r="BE880" s="4">
        <f t="shared" si="5270"/>
        <v>5720</v>
      </c>
      <c r="BF880" s="4">
        <f t="shared" si="5270"/>
        <v>5818</v>
      </c>
      <c r="BG880" s="4">
        <f t="shared" si="5270"/>
        <v>5916</v>
      </c>
      <c r="BH880" s="4">
        <f t="shared" si="5270"/>
        <v>6014</v>
      </c>
      <c r="BI880" s="4">
        <f t="shared" si="5270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71">C882+3</f>
        <v>24</v>
      </c>
      <c r="E882" s="4">
        <f t="shared" si="5271"/>
        <v>27</v>
      </c>
      <c r="F882" s="4">
        <f t="shared" si="5271"/>
        <v>30</v>
      </c>
      <c r="G882" s="4">
        <f t="shared" si="5271"/>
        <v>33</v>
      </c>
      <c r="H882" s="4">
        <f t="shared" si="5271"/>
        <v>36</v>
      </c>
      <c r="I882" s="4">
        <f t="shared" si="5271"/>
        <v>39</v>
      </c>
      <c r="J882" s="15">
        <f t="shared" si="5271"/>
        <v>42</v>
      </c>
      <c r="K882">
        <f t="shared" si="5271"/>
        <v>45</v>
      </c>
      <c r="L882" s="4">
        <f t="shared" si="5271"/>
        <v>48</v>
      </c>
      <c r="M882" s="4">
        <f t="shared" si="5271"/>
        <v>51</v>
      </c>
      <c r="N882" s="4">
        <f t="shared" si="5271"/>
        <v>54</v>
      </c>
      <c r="O882" s="4">
        <f t="shared" si="5271"/>
        <v>57</v>
      </c>
      <c r="P882" s="4">
        <f t="shared" si="5271"/>
        <v>60</v>
      </c>
      <c r="Q882" s="4">
        <f t="shared" si="5271"/>
        <v>63</v>
      </c>
      <c r="R882" s="15">
        <f t="shared" si="5271"/>
        <v>66</v>
      </c>
      <c r="S882" s="4">
        <f t="shared" si="5271"/>
        <v>69</v>
      </c>
      <c r="T882" s="4">
        <f t="shared" si="5271"/>
        <v>72</v>
      </c>
      <c r="U882">
        <f t="shared" si="5271"/>
        <v>75</v>
      </c>
      <c r="V882" s="4">
        <f t="shared" si="5271"/>
        <v>78</v>
      </c>
      <c r="W882" s="4">
        <f t="shared" si="5271"/>
        <v>81</v>
      </c>
      <c r="X882" s="15">
        <f t="shared" si="5271"/>
        <v>84</v>
      </c>
      <c r="Y882" s="4">
        <f t="shared" si="5271"/>
        <v>87</v>
      </c>
      <c r="Z882" s="4">
        <f t="shared" si="5271"/>
        <v>90</v>
      </c>
      <c r="AA882" s="4">
        <f t="shared" si="5271"/>
        <v>93</v>
      </c>
      <c r="AB882" s="4">
        <f t="shared" si="5271"/>
        <v>96</v>
      </c>
      <c r="AC882" s="4">
        <f t="shared" si="5271"/>
        <v>99</v>
      </c>
      <c r="AD882" s="15">
        <f t="shared" ref="AD882:BI882" si="5272">AC882+3</f>
        <v>102</v>
      </c>
      <c r="AE882">
        <f t="shared" si="5272"/>
        <v>105</v>
      </c>
      <c r="AF882" s="4">
        <f t="shared" si="5272"/>
        <v>108</v>
      </c>
      <c r="AG882" s="4">
        <f t="shared" si="5272"/>
        <v>111</v>
      </c>
      <c r="AH882" s="4">
        <f t="shared" si="5272"/>
        <v>114</v>
      </c>
      <c r="AI882" s="4">
        <f t="shared" si="5272"/>
        <v>117</v>
      </c>
      <c r="AJ882" s="4">
        <f t="shared" si="5272"/>
        <v>120</v>
      </c>
      <c r="AK882" s="4">
        <f t="shared" si="5272"/>
        <v>123</v>
      </c>
      <c r="AL882" s="4">
        <f t="shared" si="5272"/>
        <v>126</v>
      </c>
      <c r="AM882" s="4">
        <f t="shared" si="5272"/>
        <v>129</v>
      </c>
      <c r="AN882" s="4">
        <f t="shared" si="5272"/>
        <v>132</v>
      </c>
      <c r="AO882">
        <f t="shared" si="5272"/>
        <v>135</v>
      </c>
      <c r="AP882" s="4">
        <f t="shared" si="5272"/>
        <v>138</v>
      </c>
      <c r="AQ882" s="4">
        <f t="shared" si="5272"/>
        <v>141</v>
      </c>
      <c r="AR882" s="4">
        <f t="shared" si="5272"/>
        <v>144</v>
      </c>
      <c r="AS882" s="4">
        <f t="shared" si="5272"/>
        <v>147</v>
      </c>
      <c r="AT882" s="4">
        <f t="shared" si="5272"/>
        <v>150</v>
      </c>
      <c r="AU882" s="4">
        <f t="shared" si="5272"/>
        <v>153</v>
      </c>
      <c r="AV882" s="4">
        <f t="shared" si="5272"/>
        <v>156</v>
      </c>
      <c r="AW882" s="4">
        <f t="shared" si="5272"/>
        <v>159</v>
      </c>
      <c r="AX882" s="4">
        <f t="shared" si="5272"/>
        <v>162</v>
      </c>
      <c r="AY882">
        <f t="shared" si="5272"/>
        <v>165</v>
      </c>
      <c r="AZ882" s="4">
        <f t="shared" si="5272"/>
        <v>168</v>
      </c>
      <c r="BA882" s="4">
        <f t="shared" si="5272"/>
        <v>171</v>
      </c>
      <c r="BB882" s="4">
        <f t="shared" si="5272"/>
        <v>174</v>
      </c>
      <c r="BC882" s="4">
        <f t="shared" si="5272"/>
        <v>177</v>
      </c>
      <c r="BD882" s="4">
        <f t="shared" si="5272"/>
        <v>180</v>
      </c>
      <c r="BE882" s="4">
        <f t="shared" si="5272"/>
        <v>183</v>
      </c>
      <c r="BF882" s="4">
        <f t="shared" si="5272"/>
        <v>186</v>
      </c>
      <c r="BG882" s="4">
        <f t="shared" si="5272"/>
        <v>189</v>
      </c>
      <c r="BH882" s="4">
        <f t="shared" si="5272"/>
        <v>192</v>
      </c>
      <c r="BI882">
        <f t="shared" si="5272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73">C883+3</f>
        <v>34</v>
      </c>
      <c r="E883" s="4">
        <f t="shared" si="5273"/>
        <v>37</v>
      </c>
      <c r="F883" s="4">
        <f t="shared" si="5273"/>
        <v>40</v>
      </c>
      <c r="G883" s="4">
        <f t="shared" si="5273"/>
        <v>43</v>
      </c>
      <c r="H883" s="4">
        <f t="shared" si="5273"/>
        <v>46</v>
      </c>
      <c r="I883" s="4">
        <f t="shared" si="5273"/>
        <v>49</v>
      </c>
      <c r="J883" s="15">
        <f t="shared" si="5273"/>
        <v>52</v>
      </c>
      <c r="K883">
        <f t="shared" si="5273"/>
        <v>55</v>
      </c>
      <c r="L883" s="4">
        <f t="shared" si="5273"/>
        <v>58</v>
      </c>
      <c r="M883" s="4">
        <f t="shared" si="5273"/>
        <v>61</v>
      </c>
      <c r="N883" s="4">
        <f t="shared" si="5273"/>
        <v>64</v>
      </c>
      <c r="O883" s="4">
        <f t="shared" si="5273"/>
        <v>67</v>
      </c>
      <c r="P883" s="4">
        <f t="shared" si="5273"/>
        <v>70</v>
      </c>
      <c r="Q883" s="4">
        <f t="shared" si="5273"/>
        <v>73</v>
      </c>
      <c r="R883" s="15">
        <f t="shared" si="5273"/>
        <v>76</v>
      </c>
      <c r="S883" s="4">
        <f t="shared" si="5273"/>
        <v>79</v>
      </c>
      <c r="T883" s="4">
        <f t="shared" si="5273"/>
        <v>82</v>
      </c>
      <c r="U883">
        <f t="shared" si="5273"/>
        <v>85</v>
      </c>
      <c r="V883" s="4">
        <f t="shared" si="5273"/>
        <v>88</v>
      </c>
      <c r="W883" s="4">
        <f t="shared" si="5273"/>
        <v>91</v>
      </c>
      <c r="X883" s="15">
        <f t="shared" si="5273"/>
        <v>94</v>
      </c>
      <c r="Y883" s="4">
        <f t="shared" si="5273"/>
        <v>97</v>
      </c>
      <c r="Z883" s="4">
        <f t="shared" si="5273"/>
        <v>100</v>
      </c>
      <c r="AA883" s="4">
        <f t="shared" si="5273"/>
        <v>103</v>
      </c>
      <c r="AB883" s="4">
        <f t="shared" si="5273"/>
        <v>106</v>
      </c>
      <c r="AC883" s="4">
        <f t="shared" si="5273"/>
        <v>109</v>
      </c>
      <c r="AD883" s="15">
        <f t="shared" ref="AD883:BI883" si="5274">AC883+3</f>
        <v>112</v>
      </c>
      <c r="AE883">
        <f t="shared" si="5274"/>
        <v>115</v>
      </c>
      <c r="AF883" s="4">
        <f t="shared" si="5274"/>
        <v>118</v>
      </c>
      <c r="AG883" s="4">
        <f t="shared" si="5274"/>
        <v>121</v>
      </c>
      <c r="AH883" s="4">
        <f t="shared" si="5274"/>
        <v>124</v>
      </c>
      <c r="AI883" s="4">
        <f t="shared" si="5274"/>
        <v>127</v>
      </c>
      <c r="AJ883" s="4">
        <f t="shared" si="5274"/>
        <v>130</v>
      </c>
      <c r="AK883" s="4">
        <f t="shared" si="5274"/>
        <v>133</v>
      </c>
      <c r="AL883" s="4">
        <f t="shared" si="5274"/>
        <v>136</v>
      </c>
      <c r="AM883" s="4">
        <f t="shared" si="5274"/>
        <v>139</v>
      </c>
      <c r="AN883" s="4">
        <f t="shared" si="5274"/>
        <v>142</v>
      </c>
      <c r="AO883">
        <f t="shared" si="5274"/>
        <v>145</v>
      </c>
      <c r="AP883" s="4">
        <f t="shared" si="5274"/>
        <v>148</v>
      </c>
      <c r="AQ883" s="4">
        <f t="shared" si="5274"/>
        <v>151</v>
      </c>
      <c r="AR883" s="4">
        <f t="shared" si="5274"/>
        <v>154</v>
      </c>
      <c r="AS883" s="4">
        <f t="shared" si="5274"/>
        <v>157</v>
      </c>
      <c r="AT883" s="4">
        <f t="shared" si="5274"/>
        <v>160</v>
      </c>
      <c r="AU883" s="4">
        <f t="shared" si="5274"/>
        <v>163</v>
      </c>
      <c r="AV883" s="4">
        <f t="shared" si="5274"/>
        <v>166</v>
      </c>
      <c r="AW883" s="4">
        <f t="shared" si="5274"/>
        <v>169</v>
      </c>
      <c r="AX883" s="4">
        <f t="shared" si="5274"/>
        <v>172</v>
      </c>
      <c r="AY883">
        <f t="shared" si="5274"/>
        <v>175</v>
      </c>
      <c r="AZ883" s="4">
        <f t="shared" si="5274"/>
        <v>178</v>
      </c>
      <c r="BA883" s="4">
        <f t="shared" si="5274"/>
        <v>181</v>
      </c>
      <c r="BB883" s="4">
        <f t="shared" si="5274"/>
        <v>184</v>
      </c>
      <c r="BC883" s="4">
        <f t="shared" si="5274"/>
        <v>187</v>
      </c>
      <c r="BD883" s="4">
        <f t="shared" si="5274"/>
        <v>190</v>
      </c>
      <c r="BE883" s="4">
        <f t="shared" si="5274"/>
        <v>193</v>
      </c>
      <c r="BF883" s="4">
        <f t="shared" si="5274"/>
        <v>196</v>
      </c>
      <c r="BG883" s="4">
        <f t="shared" si="5274"/>
        <v>199</v>
      </c>
      <c r="BH883" s="4">
        <f t="shared" si="5274"/>
        <v>202</v>
      </c>
      <c r="BI883">
        <f t="shared" si="5274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75">C884+1</f>
        <v>16</v>
      </c>
      <c r="E884" s="4">
        <f t="shared" si="5275"/>
        <v>17</v>
      </c>
      <c r="F884" s="4">
        <f t="shared" si="5275"/>
        <v>18</v>
      </c>
      <c r="G884" s="4">
        <f t="shared" si="5275"/>
        <v>19</v>
      </c>
      <c r="H884" s="4">
        <f t="shared" si="5275"/>
        <v>20</v>
      </c>
      <c r="I884" s="4">
        <f t="shared" si="5275"/>
        <v>21</v>
      </c>
      <c r="J884" s="15">
        <f t="shared" si="5275"/>
        <v>22</v>
      </c>
      <c r="K884">
        <f t="shared" si="5275"/>
        <v>23</v>
      </c>
      <c r="L884" s="4">
        <f t="shared" si="5275"/>
        <v>24</v>
      </c>
      <c r="M884" s="4">
        <f t="shared" si="5275"/>
        <v>25</v>
      </c>
      <c r="N884" s="4">
        <f t="shared" si="5275"/>
        <v>26</v>
      </c>
      <c r="O884" s="4">
        <f t="shared" si="5275"/>
        <v>27</v>
      </c>
      <c r="P884" s="4">
        <f t="shared" si="5275"/>
        <v>28</v>
      </c>
      <c r="Q884" s="4">
        <f t="shared" si="5275"/>
        <v>29</v>
      </c>
      <c r="R884" s="15">
        <f t="shared" si="5275"/>
        <v>30</v>
      </c>
      <c r="S884" s="4">
        <f t="shared" si="5275"/>
        <v>31</v>
      </c>
      <c r="T884" s="4">
        <f t="shared" si="5275"/>
        <v>32</v>
      </c>
      <c r="U884">
        <f t="shared" si="5275"/>
        <v>33</v>
      </c>
      <c r="V884" s="4">
        <f t="shared" si="5275"/>
        <v>34</v>
      </c>
      <c r="W884" s="4">
        <f t="shared" si="5275"/>
        <v>35</v>
      </c>
      <c r="X884" s="15">
        <f t="shared" si="5275"/>
        <v>36</v>
      </c>
      <c r="Y884" s="4">
        <f t="shared" si="5275"/>
        <v>37</v>
      </c>
      <c r="Z884" s="4">
        <f t="shared" si="5275"/>
        <v>38</v>
      </c>
      <c r="AA884" s="4">
        <f t="shared" si="5275"/>
        <v>39</v>
      </c>
      <c r="AB884" s="4">
        <f t="shared" si="5275"/>
        <v>40</v>
      </c>
      <c r="AC884" s="4">
        <f t="shared" si="5275"/>
        <v>41</v>
      </c>
      <c r="AD884" s="15">
        <f t="shared" si="5275"/>
        <v>42</v>
      </c>
      <c r="AE884">
        <f t="shared" si="5275"/>
        <v>43</v>
      </c>
      <c r="AF884" s="4">
        <f t="shared" si="5275"/>
        <v>44</v>
      </c>
      <c r="AG884" s="4">
        <f t="shared" si="5275"/>
        <v>45</v>
      </c>
      <c r="AH884" s="4">
        <f t="shared" si="5275"/>
        <v>46</v>
      </c>
      <c r="AI884" s="4">
        <f t="shared" si="5275"/>
        <v>47</v>
      </c>
      <c r="AJ884" s="4">
        <f t="shared" si="5275"/>
        <v>48</v>
      </c>
      <c r="AK884" s="4">
        <f t="shared" si="5275"/>
        <v>49</v>
      </c>
      <c r="AL884" s="4">
        <f t="shared" si="5275"/>
        <v>50</v>
      </c>
      <c r="AM884" s="4">
        <f t="shared" si="5275"/>
        <v>51</v>
      </c>
      <c r="AN884" s="4">
        <f t="shared" si="5275"/>
        <v>52</v>
      </c>
      <c r="AO884">
        <f t="shared" si="5275"/>
        <v>53</v>
      </c>
      <c r="AP884" s="4">
        <f t="shared" si="5275"/>
        <v>54</v>
      </c>
      <c r="AQ884" s="4">
        <f t="shared" si="5275"/>
        <v>55</v>
      </c>
      <c r="AR884" s="4">
        <f t="shared" si="5275"/>
        <v>56</v>
      </c>
      <c r="AS884" s="4">
        <f t="shared" si="5275"/>
        <v>57</v>
      </c>
      <c r="AT884" s="4">
        <f t="shared" si="5275"/>
        <v>58</v>
      </c>
      <c r="AU884" s="4">
        <f t="shared" si="5275"/>
        <v>59</v>
      </c>
      <c r="AV884" s="4">
        <f t="shared" si="5275"/>
        <v>60</v>
      </c>
      <c r="AW884" s="4">
        <f t="shared" si="5275"/>
        <v>61</v>
      </c>
      <c r="AX884" s="4">
        <f t="shared" si="5275"/>
        <v>62</v>
      </c>
      <c r="AY884">
        <f t="shared" si="5275"/>
        <v>63</v>
      </c>
      <c r="AZ884" s="4">
        <f t="shared" si="5275"/>
        <v>64</v>
      </c>
      <c r="BA884" s="4">
        <f t="shared" si="5275"/>
        <v>65</v>
      </c>
      <c r="BB884" s="4">
        <f t="shared" si="5275"/>
        <v>66</v>
      </c>
      <c r="BC884" s="4">
        <f t="shared" si="5275"/>
        <v>67</v>
      </c>
      <c r="BD884" s="4">
        <f t="shared" si="5275"/>
        <v>68</v>
      </c>
      <c r="BE884" s="4">
        <f t="shared" si="5275"/>
        <v>69</v>
      </c>
      <c r="BF884" s="4">
        <f t="shared" si="5275"/>
        <v>70</v>
      </c>
      <c r="BG884" s="4">
        <f t="shared" si="5275"/>
        <v>71</v>
      </c>
      <c r="BH884" s="4">
        <f t="shared" si="5275"/>
        <v>72</v>
      </c>
      <c r="BI884">
        <f t="shared" si="5275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276">E888+32</f>
        <v>340</v>
      </c>
      <c r="G888" s="4">
        <f t="shared" si="5276"/>
        <v>372</v>
      </c>
      <c r="H888" s="4">
        <f t="shared" si="5276"/>
        <v>404</v>
      </c>
      <c r="I888" s="4">
        <f t="shared" si="5276"/>
        <v>436</v>
      </c>
      <c r="J888" s="15">
        <f t="shared" si="5276"/>
        <v>468</v>
      </c>
      <c r="K888">
        <f t="shared" si="5276"/>
        <v>500</v>
      </c>
      <c r="L888" s="4">
        <f t="shared" si="5276"/>
        <v>532</v>
      </c>
      <c r="M888" s="4">
        <f t="shared" si="5276"/>
        <v>564</v>
      </c>
      <c r="N888" s="4">
        <f t="shared" si="5276"/>
        <v>596</v>
      </c>
      <c r="O888" s="4">
        <f t="shared" si="5276"/>
        <v>628</v>
      </c>
      <c r="P888" s="4">
        <f t="shared" si="5276"/>
        <v>660</v>
      </c>
      <c r="Q888" s="4">
        <f t="shared" si="5276"/>
        <v>692</v>
      </c>
      <c r="R888" s="15">
        <f t="shared" si="5276"/>
        <v>724</v>
      </c>
      <c r="S888" s="4">
        <f t="shared" si="5276"/>
        <v>756</v>
      </c>
      <c r="T888" s="4">
        <f t="shared" si="5276"/>
        <v>788</v>
      </c>
      <c r="U888">
        <f t="shared" si="5276"/>
        <v>820</v>
      </c>
      <c r="V888" s="4">
        <f t="shared" si="5276"/>
        <v>852</v>
      </c>
      <c r="W888" s="4">
        <f t="shared" si="5276"/>
        <v>884</v>
      </c>
      <c r="X888" s="15">
        <f t="shared" si="5276"/>
        <v>916</v>
      </c>
      <c r="Y888" s="4">
        <f t="shared" si="5276"/>
        <v>948</v>
      </c>
      <c r="Z888" s="4">
        <f t="shared" si="5276"/>
        <v>980</v>
      </c>
      <c r="AA888" s="4">
        <f t="shared" si="5276"/>
        <v>1012</v>
      </c>
      <c r="AB888" s="4">
        <f t="shared" si="5276"/>
        <v>1044</v>
      </c>
      <c r="AC888" s="4">
        <f t="shared" si="5276"/>
        <v>1076</v>
      </c>
      <c r="AD888" s="15">
        <f t="shared" si="5276"/>
        <v>1108</v>
      </c>
      <c r="AE888">
        <f t="shared" si="5276"/>
        <v>1140</v>
      </c>
      <c r="AF888" s="4">
        <f t="shared" si="5276"/>
        <v>1172</v>
      </c>
      <c r="AG888" s="4">
        <f t="shared" si="5276"/>
        <v>1204</v>
      </c>
      <c r="AH888" s="4">
        <f t="shared" si="5276"/>
        <v>1236</v>
      </c>
      <c r="AI888" s="4">
        <f t="shared" si="5276"/>
        <v>1268</v>
      </c>
      <c r="AJ888" s="4">
        <f t="shared" si="5276"/>
        <v>1300</v>
      </c>
      <c r="AK888" s="4">
        <f t="shared" si="5276"/>
        <v>1332</v>
      </c>
      <c r="AL888" s="4">
        <f t="shared" si="5276"/>
        <v>1364</v>
      </c>
      <c r="AM888" s="4">
        <f t="shared" si="5276"/>
        <v>1396</v>
      </c>
      <c r="AN888" s="4">
        <f t="shared" si="5276"/>
        <v>1428</v>
      </c>
      <c r="AO888">
        <f t="shared" si="5276"/>
        <v>1460</v>
      </c>
      <c r="AP888" s="4">
        <f t="shared" si="5276"/>
        <v>1492</v>
      </c>
      <c r="AQ888" s="4">
        <f t="shared" si="5276"/>
        <v>1524</v>
      </c>
      <c r="AR888" s="4">
        <f t="shared" si="5276"/>
        <v>1556</v>
      </c>
      <c r="AS888" s="4">
        <f t="shared" si="5276"/>
        <v>1588</v>
      </c>
      <c r="AT888" s="4">
        <f t="shared" si="5276"/>
        <v>1620</v>
      </c>
      <c r="AU888" s="4">
        <f t="shared" si="5276"/>
        <v>1652</v>
      </c>
      <c r="AV888" s="4">
        <f t="shared" si="5276"/>
        <v>1684</v>
      </c>
      <c r="AW888" s="4">
        <f t="shared" si="5276"/>
        <v>1716</v>
      </c>
      <c r="AX888" s="4">
        <f t="shared" si="5276"/>
        <v>1748</v>
      </c>
      <c r="AY888">
        <f t="shared" si="5276"/>
        <v>1780</v>
      </c>
      <c r="AZ888" s="4">
        <f t="shared" si="5276"/>
        <v>1812</v>
      </c>
      <c r="BA888" s="4">
        <f t="shared" si="5276"/>
        <v>1844</v>
      </c>
      <c r="BB888" s="4">
        <f t="shared" si="5276"/>
        <v>1876</v>
      </c>
      <c r="BC888" s="4">
        <f t="shared" si="5276"/>
        <v>1908</v>
      </c>
      <c r="BD888" s="4">
        <f t="shared" si="5276"/>
        <v>1940</v>
      </c>
      <c r="BE888" s="4">
        <f t="shared" si="5276"/>
        <v>1972</v>
      </c>
      <c r="BF888" s="4">
        <f t="shared" si="5276"/>
        <v>2004</v>
      </c>
      <c r="BG888" s="4">
        <f t="shared" si="5276"/>
        <v>2036</v>
      </c>
      <c r="BH888" s="4">
        <f t="shared" si="5276"/>
        <v>2068</v>
      </c>
      <c r="BI888">
        <f t="shared" si="5276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277">D889+62</f>
        <v>598</v>
      </c>
      <c r="F889" s="4">
        <f t="shared" si="5277"/>
        <v>660</v>
      </c>
      <c r="G889" s="4">
        <f t="shared" si="5277"/>
        <v>722</v>
      </c>
      <c r="H889" s="4">
        <f t="shared" si="5277"/>
        <v>784</v>
      </c>
      <c r="I889" s="4">
        <f t="shared" si="5277"/>
        <v>846</v>
      </c>
      <c r="J889" s="15">
        <f t="shared" si="5277"/>
        <v>908</v>
      </c>
      <c r="K889">
        <f t="shared" si="5277"/>
        <v>970</v>
      </c>
      <c r="L889" s="4">
        <f t="shared" si="5277"/>
        <v>1032</v>
      </c>
      <c r="M889" s="4">
        <f t="shared" si="5277"/>
        <v>1094</v>
      </c>
      <c r="N889" s="4">
        <f t="shared" si="5277"/>
        <v>1156</v>
      </c>
      <c r="O889" s="4">
        <f t="shared" si="5277"/>
        <v>1218</v>
      </c>
      <c r="P889" s="4">
        <f t="shared" si="5277"/>
        <v>1280</v>
      </c>
      <c r="Q889" s="4">
        <f t="shared" si="5277"/>
        <v>1342</v>
      </c>
      <c r="R889" s="15">
        <f t="shared" si="5277"/>
        <v>1404</v>
      </c>
      <c r="S889" s="4">
        <f t="shared" si="5277"/>
        <v>1466</v>
      </c>
      <c r="T889" s="4">
        <f t="shared" si="5277"/>
        <v>1528</v>
      </c>
      <c r="U889">
        <f t="shared" si="5277"/>
        <v>1590</v>
      </c>
      <c r="V889" s="4">
        <f t="shared" si="5277"/>
        <v>1652</v>
      </c>
      <c r="W889" s="4">
        <f>V889+61</f>
        <v>1713</v>
      </c>
      <c r="X889" s="15">
        <f t="shared" si="5277"/>
        <v>1775</v>
      </c>
      <c r="Y889" s="4">
        <f t="shared" si="5277"/>
        <v>1837</v>
      </c>
      <c r="Z889" s="4">
        <f t="shared" si="5277"/>
        <v>1899</v>
      </c>
      <c r="AA889" s="4">
        <f t="shared" si="5277"/>
        <v>1961</v>
      </c>
      <c r="AB889" s="4">
        <f t="shared" si="5277"/>
        <v>2023</v>
      </c>
      <c r="AC889" s="4">
        <f t="shared" si="5277"/>
        <v>2085</v>
      </c>
      <c r="AD889" s="15">
        <f t="shared" si="5277"/>
        <v>2147</v>
      </c>
      <c r="AE889">
        <f t="shared" si="5277"/>
        <v>2209</v>
      </c>
      <c r="AF889" s="4">
        <f t="shared" si="5277"/>
        <v>2271</v>
      </c>
      <c r="AG889" s="4">
        <f t="shared" si="5277"/>
        <v>2333</v>
      </c>
      <c r="AH889" s="4">
        <f t="shared" si="5277"/>
        <v>2395</v>
      </c>
      <c r="AI889" s="4">
        <f t="shared" si="5277"/>
        <v>2457</v>
      </c>
      <c r="AJ889" s="4">
        <f t="shared" si="5277"/>
        <v>2519</v>
      </c>
      <c r="AK889" s="4">
        <f t="shared" si="5277"/>
        <v>2581</v>
      </c>
      <c r="AL889" s="4">
        <f t="shared" si="5277"/>
        <v>2643</v>
      </c>
      <c r="AM889" s="4">
        <f t="shared" si="5277"/>
        <v>2705</v>
      </c>
      <c r="AN889" s="4">
        <f t="shared" si="5277"/>
        <v>2767</v>
      </c>
      <c r="AO889">
        <f t="shared" si="5277"/>
        <v>2829</v>
      </c>
      <c r="AP889" s="4">
        <f t="shared" si="5277"/>
        <v>2891</v>
      </c>
      <c r="AQ889" s="4">
        <f>AP889+61</f>
        <v>2952</v>
      </c>
      <c r="AR889" s="4">
        <f t="shared" si="5277"/>
        <v>3014</v>
      </c>
      <c r="AS889" s="4">
        <f t="shared" si="5277"/>
        <v>3076</v>
      </c>
      <c r="AT889" s="4">
        <f t="shared" si="5277"/>
        <v>3138</v>
      </c>
      <c r="AU889" s="4">
        <f t="shared" si="5277"/>
        <v>3200</v>
      </c>
      <c r="AV889" s="4">
        <f t="shared" si="5277"/>
        <v>3262</v>
      </c>
      <c r="AW889" s="4">
        <f t="shared" si="5277"/>
        <v>3324</v>
      </c>
      <c r="AX889" s="4">
        <f t="shared" si="5277"/>
        <v>3386</v>
      </c>
      <c r="AY889">
        <f t="shared" si="5277"/>
        <v>3448</v>
      </c>
      <c r="AZ889" s="4">
        <f t="shared" si="5277"/>
        <v>3510</v>
      </c>
      <c r="BA889" s="4">
        <f t="shared" si="5277"/>
        <v>3572</v>
      </c>
      <c r="BB889" s="4">
        <f t="shared" si="5277"/>
        <v>3634</v>
      </c>
      <c r="BC889" s="4">
        <f t="shared" si="5277"/>
        <v>3696</v>
      </c>
      <c r="BD889" s="4">
        <f t="shared" si="5277"/>
        <v>3758</v>
      </c>
      <c r="BE889" s="4">
        <f t="shared" si="5277"/>
        <v>3820</v>
      </c>
      <c r="BF889" s="4">
        <f t="shared" si="5277"/>
        <v>3882</v>
      </c>
      <c r="BG889" s="4">
        <f t="shared" si="5277"/>
        <v>3944</v>
      </c>
      <c r="BH889" s="4">
        <f t="shared" si="5277"/>
        <v>4006</v>
      </c>
      <c r="BI889">
        <f t="shared" si="5277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278">D890+154</f>
        <v>1487</v>
      </c>
      <c r="F890" s="4">
        <f t="shared" si="5278"/>
        <v>1641</v>
      </c>
      <c r="G890" s="4">
        <f t="shared" si="5278"/>
        <v>1795</v>
      </c>
      <c r="H890" s="4">
        <f t="shared" si="5278"/>
        <v>1949</v>
      </c>
      <c r="I890" s="4">
        <f t="shared" si="5278"/>
        <v>2103</v>
      </c>
      <c r="J890" s="15">
        <f t="shared" si="5278"/>
        <v>2257</v>
      </c>
      <c r="K890">
        <f t="shared" si="5278"/>
        <v>2411</v>
      </c>
      <c r="L890" s="4">
        <f t="shared" si="5278"/>
        <v>2565</v>
      </c>
      <c r="M890" s="4">
        <f>L890+153</f>
        <v>2718</v>
      </c>
      <c r="N890" s="4">
        <f t="shared" si="5278"/>
        <v>2872</v>
      </c>
      <c r="O890" s="4">
        <f t="shared" si="5278"/>
        <v>3026</v>
      </c>
      <c r="P890" s="4">
        <f t="shared" si="5278"/>
        <v>3180</v>
      </c>
      <c r="Q890" s="4">
        <f t="shared" si="5278"/>
        <v>3334</v>
      </c>
      <c r="R890" s="15">
        <f t="shared" si="5278"/>
        <v>3488</v>
      </c>
      <c r="S890" s="4">
        <f t="shared" si="5278"/>
        <v>3642</v>
      </c>
      <c r="T890" s="4">
        <f t="shared" si="5278"/>
        <v>3796</v>
      </c>
      <c r="U890">
        <f t="shared" si="5278"/>
        <v>3950</v>
      </c>
      <c r="V890" s="4">
        <f t="shared" si="5278"/>
        <v>4104</v>
      </c>
      <c r="W890" s="4">
        <f t="shared" ref="W890" si="5279">V890+153</f>
        <v>4257</v>
      </c>
      <c r="X890" s="15">
        <f t="shared" si="5278"/>
        <v>4411</v>
      </c>
      <c r="Y890" s="4">
        <f t="shared" si="5278"/>
        <v>4565</v>
      </c>
      <c r="Z890" s="4">
        <f t="shared" si="5278"/>
        <v>4719</v>
      </c>
      <c r="AA890" s="4">
        <f t="shared" si="5278"/>
        <v>4873</v>
      </c>
      <c r="AB890" s="4">
        <f t="shared" si="5278"/>
        <v>5027</v>
      </c>
      <c r="AC890" s="4">
        <f t="shared" si="5278"/>
        <v>5181</v>
      </c>
      <c r="AD890" s="15">
        <f t="shared" si="5278"/>
        <v>5335</v>
      </c>
      <c r="AE890">
        <f t="shared" si="5278"/>
        <v>5489</v>
      </c>
      <c r="AF890" s="4">
        <f t="shared" si="5278"/>
        <v>5643</v>
      </c>
      <c r="AG890" s="4">
        <f t="shared" ref="AG890" si="5280">AF890+153</f>
        <v>5796</v>
      </c>
      <c r="AH890" s="4">
        <f t="shared" si="5278"/>
        <v>5950</v>
      </c>
      <c r="AI890" s="4">
        <f t="shared" si="5278"/>
        <v>6104</v>
      </c>
      <c r="AJ890" s="4">
        <f t="shared" si="5278"/>
        <v>6258</v>
      </c>
      <c r="AK890" s="4">
        <f t="shared" si="5278"/>
        <v>6412</v>
      </c>
      <c r="AL890" s="4">
        <f t="shared" si="5278"/>
        <v>6566</v>
      </c>
      <c r="AM890" s="4">
        <f t="shared" si="5278"/>
        <v>6720</v>
      </c>
      <c r="AN890" s="4">
        <f t="shared" si="5278"/>
        <v>6874</v>
      </c>
      <c r="AO890">
        <f t="shared" si="5278"/>
        <v>7028</v>
      </c>
      <c r="AP890" s="4">
        <f t="shared" si="5278"/>
        <v>7182</v>
      </c>
      <c r="AQ890" s="4">
        <f t="shared" ref="AQ890" si="5281">AP890+153</f>
        <v>7335</v>
      </c>
      <c r="AR890" s="4">
        <f t="shared" si="5278"/>
        <v>7489</v>
      </c>
      <c r="AS890" s="4">
        <f t="shared" si="5278"/>
        <v>7643</v>
      </c>
      <c r="AT890" s="4">
        <f t="shared" si="5278"/>
        <v>7797</v>
      </c>
      <c r="AU890" s="4">
        <f t="shared" si="5278"/>
        <v>7951</v>
      </c>
      <c r="AV890" s="4">
        <f t="shared" si="5278"/>
        <v>8105</v>
      </c>
      <c r="AW890" s="4">
        <f t="shared" si="5278"/>
        <v>8259</v>
      </c>
      <c r="AX890" s="4">
        <f t="shared" si="5278"/>
        <v>8413</v>
      </c>
      <c r="AY890">
        <f t="shared" si="5278"/>
        <v>8567</v>
      </c>
      <c r="AZ890" s="4">
        <f t="shared" si="5278"/>
        <v>8721</v>
      </c>
      <c r="BA890" s="4">
        <f t="shared" ref="BA890" si="5282">AZ890+153</f>
        <v>8874</v>
      </c>
      <c r="BB890" s="4">
        <f t="shared" si="5278"/>
        <v>9028</v>
      </c>
      <c r="BC890" s="4">
        <f t="shared" si="5278"/>
        <v>9182</v>
      </c>
      <c r="BD890" s="4">
        <f t="shared" si="5278"/>
        <v>9336</v>
      </c>
      <c r="BE890" s="4">
        <f t="shared" si="5278"/>
        <v>9490</v>
      </c>
      <c r="BF890" s="4">
        <f t="shared" si="5278"/>
        <v>9644</v>
      </c>
      <c r="BG890" s="4">
        <f t="shared" si="5278"/>
        <v>9798</v>
      </c>
      <c r="BH890" s="4">
        <f t="shared" si="5278"/>
        <v>9952</v>
      </c>
      <c r="BI890">
        <f t="shared" si="5278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283">C892+8</f>
        <v>31</v>
      </c>
      <c r="E892" s="4">
        <f t="shared" si="5283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284">R892+32</f>
        <v>263</v>
      </c>
      <c r="T892" s="15">
        <f t="shared" si="5284"/>
        <v>295</v>
      </c>
      <c r="U892" s="15">
        <f t="shared" si="5284"/>
        <v>327</v>
      </c>
      <c r="V892" s="15">
        <f t="shared" si="5284"/>
        <v>359</v>
      </c>
      <c r="W892" s="15">
        <f t="shared" si="5284"/>
        <v>391</v>
      </c>
      <c r="X892" s="15">
        <f>W892+48</f>
        <v>439</v>
      </c>
      <c r="Y892" s="15">
        <f t="shared" ref="Y892:AC892" si="5285">X892+48</f>
        <v>487</v>
      </c>
      <c r="Z892" s="15">
        <f t="shared" si="5285"/>
        <v>535</v>
      </c>
      <c r="AA892" s="15">
        <f t="shared" si="5285"/>
        <v>583</v>
      </c>
      <c r="AB892" s="15">
        <f t="shared" si="5285"/>
        <v>631</v>
      </c>
      <c r="AC892" s="15">
        <f t="shared" si="5285"/>
        <v>679</v>
      </c>
      <c r="AD892" s="15">
        <f>AC892+64</f>
        <v>743</v>
      </c>
      <c r="AE892">
        <f t="shared" ref="AE892:BI892" si="5286">AD892+64</f>
        <v>807</v>
      </c>
      <c r="AF892" s="4">
        <f t="shared" si="5286"/>
        <v>871</v>
      </c>
      <c r="AG892" s="4">
        <f t="shared" si="5286"/>
        <v>935</v>
      </c>
      <c r="AH892" s="4">
        <f t="shared" si="5286"/>
        <v>999</v>
      </c>
      <c r="AI892" s="4">
        <f t="shared" si="5286"/>
        <v>1063</v>
      </c>
      <c r="AJ892" s="4">
        <f t="shared" si="5286"/>
        <v>1127</v>
      </c>
      <c r="AK892" s="4">
        <f t="shared" si="5286"/>
        <v>1191</v>
      </c>
      <c r="AL892" s="4">
        <f t="shared" si="5286"/>
        <v>1255</v>
      </c>
      <c r="AM892" s="4">
        <f t="shared" si="5286"/>
        <v>1319</v>
      </c>
      <c r="AN892" s="4">
        <f t="shared" si="5286"/>
        <v>1383</v>
      </c>
      <c r="AO892">
        <f t="shared" si="5286"/>
        <v>1447</v>
      </c>
      <c r="AP892" s="4">
        <f t="shared" si="5286"/>
        <v>1511</v>
      </c>
      <c r="AQ892" s="4">
        <f t="shared" si="5286"/>
        <v>1575</v>
      </c>
      <c r="AR892" s="4">
        <f t="shared" si="5286"/>
        <v>1639</v>
      </c>
      <c r="AS892" s="4">
        <f t="shared" si="5286"/>
        <v>1703</v>
      </c>
      <c r="AT892" s="4">
        <f t="shared" si="5286"/>
        <v>1767</v>
      </c>
      <c r="AU892" s="4">
        <f t="shared" si="5286"/>
        <v>1831</v>
      </c>
      <c r="AV892" s="4">
        <f t="shared" si="5286"/>
        <v>1895</v>
      </c>
      <c r="AW892" s="4">
        <f t="shared" si="5286"/>
        <v>1959</v>
      </c>
      <c r="AX892" s="4">
        <f t="shared" si="5286"/>
        <v>2023</v>
      </c>
      <c r="AY892">
        <f t="shared" si="5286"/>
        <v>2087</v>
      </c>
      <c r="AZ892" s="4">
        <f t="shared" si="5286"/>
        <v>2151</v>
      </c>
      <c r="BA892" s="4">
        <f t="shared" si="5286"/>
        <v>2215</v>
      </c>
      <c r="BB892" s="4">
        <f t="shared" si="5286"/>
        <v>2279</v>
      </c>
      <c r="BC892" s="4">
        <f t="shared" si="5286"/>
        <v>2343</v>
      </c>
      <c r="BD892" s="4">
        <f t="shared" si="5286"/>
        <v>2407</v>
      </c>
      <c r="BE892" s="4">
        <f t="shared" si="5286"/>
        <v>2471</v>
      </c>
      <c r="BF892" s="4">
        <f t="shared" si="5286"/>
        <v>2535</v>
      </c>
      <c r="BG892" s="4">
        <f t="shared" si="5286"/>
        <v>2599</v>
      </c>
      <c r="BH892" s="4">
        <f t="shared" si="5286"/>
        <v>2663</v>
      </c>
      <c r="BI892">
        <f t="shared" si="5286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287">E893+1.3</f>
        <v>25.3</v>
      </c>
      <c r="G893" s="4">
        <f t="shared" si="5287"/>
        <v>26.6</v>
      </c>
      <c r="H893" s="4">
        <f t="shared" ref="H893" si="5288">G893+1.4</f>
        <v>28</v>
      </c>
      <c r="I893" s="4">
        <f t="shared" ref="I893:J893" si="5289">H893+1.3</f>
        <v>29.3</v>
      </c>
      <c r="J893" s="15">
        <f t="shared" si="5289"/>
        <v>30.6</v>
      </c>
      <c r="K893">
        <f t="shared" ref="K893" si="5290">J893+1.4</f>
        <v>32</v>
      </c>
      <c r="L893" s="4">
        <f t="shared" ref="L893:M893" si="5291">K893+1.3</f>
        <v>33.299999999999997</v>
      </c>
      <c r="M893" s="4">
        <f t="shared" si="5291"/>
        <v>34.599999999999994</v>
      </c>
      <c r="N893" s="4">
        <f t="shared" ref="N893" si="5292">M893+1.4</f>
        <v>35.999999999999993</v>
      </c>
      <c r="O893" s="4">
        <f t="shared" ref="O893:P893" si="5293">N893+1.3</f>
        <v>37.29999999999999</v>
      </c>
      <c r="P893" s="4">
        <f t="shared" si="5293"/>
        <v>38.599999999999987</v>
      </c>
      <c r="Q893" s="4">
        <f t="shared" ref="Q893" si="5294">P893+1.4</f>
        <v>39.999999999999986</v>
      </c>
      <c r="R893" s="15">
        <f t="shared" ref="R893:S893" si="5295">Q893+1.3</f>
        <v>41.299999999999983</v>
      </c>
      <c r="S893" s="4">
        <f t="shared" si="5295"/>
        <v>42.59999999999998</v>
      </c>
      <c r="T893" s="4">
        <f t="shared" ref="T893" si="5296">S893+1.4</f>
        <v>43.999999999999979</v>
      </c>
      <c r="U893">
        <f t="shared" ref="U893:V893" si="5297">T893+1.3</f>
        <v>45.299999999999976</v>
      </c>
      <c r="V893" s="4">
        <f t="shared" si="5297"/>
        <v>46.599999999999973</v>
      </c>
      <c r="W893" s="4">
        <f t="shared" ref="W893" si="5298">V893+1.4</f>
        <v>47.999999999999972</v>
      </c>
      <c r="X893" s="15">
        <f t="shared" ref="X893:Y893" si="5299">W893+1.3</f>
        <v>49.299999999999969</v>
      </c>
      <c r="Y893" s="4">
        <f t="shared" si="5299"/>
        <v>50.599999999999966</v>
      </c>
      <c r="Z893" s="4">
        <f t="shared" ref="Z893" si="5300">Y893+1.4</f>
        <v>51.999999999999964</v>
      </c>
      <c r="AA893" s="4">
        <f t="shared" ref="AA893:AB893" si="5301">Z893+1.3</f>
        <v>53.299999999999962</v>
      </c>
      <c r="AB893" s="4">
        <f t="shared" si="5301"/>
        <v>54.599999999999959</v>
      </c>
      <c r="AC893" s="4">
        <f t="shared" ref="AC893" si="5302">AB893+1.4</f>
        <v>55.999999999999957</v>
      </c>
      <c r="AD893" s="15">
        <f t="shared" ref="AD893:AE893" si="5303">AC893+1.3</f>
        <v>57.299999999999955</v>
      </c>
      <c r="AE893">
        <f t="shared" si="5303"/>
        <v>58.599999999999952</v>
      </c>
      <c r="AF893" s="4">
        <f t="shared" ref="AF893" si="5304">AE893+1.4</f>
        <v>59.99999999999995</v>
      </c>
      <c r="AG893" s="4">
        <f t="shared" ref="AG893:AH893" si="5305">AF893+1.3</f>
        <v>61.299999999999947</v>
      </c>
      <c r="AH893" s="4">
        <f t="shared" si="5305"/>
        <v>62.599999999999945</v>
      </c>
      <c r="AI893" s="4">
        <f t="shared" ref="AI893" si="5306">AH893+1.4</f>
        <v>63.999999999999943</v>
      </c>
      <c r="AJ893" s="4">
        <f t="shared" ref="AJ893:AK893" si="5307">AI893+1.3</f>
        <v>65.29999999999994</v>
      </c>
      <c r="AK893" s="4">
        <f t="shared" si="5307"/>
        <v>66.599999999999937</v>
      </c>
      <c r="AL893" s="4">
        <f t="shared" ref="AL893" si="5308">AK893+1.4</f>
        <v>67.999999999999943</v>
      </c>
      <c r="AM893" s="4">
        <f t="shared" ref="AM893:AN893" si="5309">AL893+1.3</f>
        <v>69.29999999999994</v>
      </c>
      <c r="AN893" s="4">
        <f t="shared" si="5309"/>
        <v>70.599999999999937</v>
      </c>
      <c r="AO893">
        <f t="shared" ref="AO893" si="5310">AN893+1.4</f>
        <v>71.999999999999943</v>
      </c>
      <c r="AP893" s="4">
        <f t="shared" ref="AP893:AQ893" si="5311">AO893+1.3</f>
        <v>73.29999999999994</v>
      </c>
      <c r="AQ893" s="4">
        <f t="shared" si="5311"/>
        <v>74.599999999999937</v>
      </c>
      <c r="AR893" s="4">
        <f t="shared" ref="AR893" si="5312">AQ893+1.4</f>
        <v>75.999999999999943</v>
      </c>
      <c r="AS893" s="4">
        <f t="shared" ref="AS893:AT893" si="5313">AR893+1.3</f>
        <v>77.29999999999994</v>
      </c>
      <c r="AT893" s="4">
        <f t="shared" si="5313"/>
        <v>78.599999999999937</v>
      </c>
      <c r="AU893" s="4">
        <f t="shared" ref="AU893" si="5314">AT893+1.4</f>
        <v>79.999999999999943</v>
      </c>
      <c r="AV893" s="4">
        <f t="shared" ref="AV893:AW893" si="5315">AU893+1.3</f>
        <v>81.29999999999994</v>
      </c>
      <c r="AW893" s="4">
        <f t="shared" si="5315"/>
        <v>82.599999999999937</v>
      </c>
      <c r="AX893" s="4">
        <f t="shared" ref="AX893" si="5316">AW893+1.4</f>
        <v>83.999999999999943</v>
      </c>
      <c r="AY893">
        <f t="shared" ref="AY893:AZ893" si="5317">AX893+1.3</f>
        <v>85.29999999999994</v>
      </c>
      <c r="AZ893" s="4">
        <f t="shared" si="5317"/>
        <v>86.599999999999937</v>
      </c>
      <c r="BA893" s="4">
        <f t="shared" ref="BA893" si="5318">AZ893+1.4</f>
        <v>87.999999999999943</v>
      </c>
      <c r="BB893" s="4">
        <f t="shared" ref="BB893:BC893" si="5319">BA893+1.3</f>
        <v>89.29999999999994</v>
      </c>
      <c r="BC893" s="4">
        <f t="shared" si="5319"/>
        <v>90.599999999999937</v>
      </c>
      <c r="BD893" s="4">
        <f t="shared" ref="BD893" si="5320">BC893+1.4</f>
        <v>91.999999999999943</v>
      </c>
      <c r="BE893" s="4">
        <f t="shared" ref="BE893:BF893" si="5321">BD893+1.3</f>
        <v>93.29999999999994</v>
      </c>
      <c r="BF893" s="4">
        <f t="shared" si="5321"/>
        <v>94.599999999999937</v>
      </c>
      <c r="BG893" s="4">
        <f t="shared" ref="BG893" si="5322">BF893+1.4</f>
        <v>95.999999999999943</v>
      </c>
      <c r="BH893" s="4">
        <f t="shared" ref="BH893:BI893" si="5323">BG893+1.3</f>
        <v>97.29999999999994</v>
      </c>
      <c r="BI893">
        <f t="shared" si="5323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24">C894+1</f>
        <v>27</v>
      </c>
      <c r="E894" s="4">
        <f t="shared" si="5324"/>
        <v>28</v>
      </c>
      <c r="F894" s="4">
        <f t="shared" si="5324"/>
        <v>29</v>
      </c>
      <c r="G894" s="4">
        <f t="shared" ref="G894:BI894" si="5325">F894+1</f>
        <v>30</v>
      </c>
      <c r="H894" s="4">
        <f t="shared" si="5325"/>
        <v>31</v>
      </c>
      <c r="I894" s="4">
        <f t="shared" si="5325"/>
        <v>32</v>
      </c>
      <c r="J894" s="15">
        <f t="shared" si="5325"/>
        <v>33</v>
      </c>
      <c r="K894">
        <f t="shared" si="5325"/>
        <v>34</v>
      </c>
      <c r="L894" s="4">
        <f t="shared" si="5325"/>
        <v>35</v>
      </c>
      <c r="M894" s="4">
        <f t="shared" si="5325"/>
        <v>36</v>
      </c>
      <c r="N894" s="4">
        <f t="shared" si="5325"/>
        <v>37</v>
      </c>
      <c r="O894" s="4">
        <f t="shared" si="5325"/>
        <v>38</v>
      </c>
      <c r="P894" s="4">
        <f t="shared" si="5325"/>
        <v>39</v>
      </c>
      <c r="Q894" s="4">
        <f t="shared" si="5325"/>
        <v>40</v>
      </c>
      <c r="R894" s="15">
        <f t="shared" si="5325"/>
        <v>41</v>
      </c>
      <c r="S894" s="4">
        <f t="shared" si="5325"/>
        <v>42</v>
      </c>
      <c r="T894" s="4">
        <f t="shared" si="5325"/>
        <v>43</v>
      </c>
      <c r="U894">
        <f t="shared" si="5325"/>
        <v>44</v>
      </c>
      <c r="V894" s="4">
        <f t="shared" si="5325"/>
        <v>45</v>
      </c>
      <c r="W894" s="4">
        <f t="shared" si="5325"/>
        <v>46</v>
      </c>
      <c r="X894" s="15">
        <f t="shared" si="5325"/>
        <v>47</v>
      </c>
      <c r="Y894" s="4">
        <f t="shared" si="5325"/>
        <v>48</v>
      </c>
      <c r="Z894" s="4">
        <f t="shared" si="5325"/>
        <v>49</v>
      </c>
      <c r="AA894" s="4">
        <f t="shared" si="5325"/>
        <v>50</v>
      </c>
      <c r="AB894" s="4">
        <f t="shared" si="5325"/>
        <v>51</v>
      </c>
      <c r="AC894" s="4">
        <f t="shared" si="5325"/>
        <v>52</v>
      </c>
      <c r="AD894" s="15">
        <f t="shared" si="5325"/>
        <v>53</v>
      </c>
      <c r="AE894">
        <f t="shared" si="5325"/>
        <v>54</v>
      </c>
      <c r="AF894" s="4">
        <f t="shared" si="5325"/>
        <v>55</v>
      </c>
      <c r="AG894" s="4">
        <f t="shared" si="5325"/>
        <v>56</v>
      </c>
      <c r="AH894" s="4">
        <f t="shared" si="5325"/>
        <v>57</v>
      </c>
      <c r="AI894" s="4">
        <f t="shared" si="5325"/>
        <v>58</v>
      </c>
      <c r="AJ894" s="4">
        <f t="shared" si="5325"/>
        <v>59</v>
      </c>
      <c r="AK894" s="4">
        <f t="shared" si="5325"/>
        <v>60</v>
      </c>
      <c r="AL894" s="4">
        <f t="shared" si="5325"/>
        <v>61</v>
      </c>
      <c r="AM894" s="4">
        <f t="shared" si="5325"/>
        <v>62</v>
      </c>
      <c r="AN894" s="4">
        <f t="shared" si="5325"/>
        <v>63</v>
      </c>
      <c r="AO894">
        <f t="shared" si="5325"/>
        <v>64</v>
      </c>
      <c r="AP894" s="4">
        <f t="shared" si="5325"/>
        <v>65</v>
      </c>
      <c r="AQ894" s="4">
        <f t="shared" si="5325"/>
        <v>66</v>
      </c>
      <c r="AR894" s="4">
        <f t="shared" si="5325"/>
        <v>67</v>
      </c>
      <c r="AS894" s="4">
        <f t="shared" si="5325"/>
        <v>68</v>
      </c>
      <c r="AT894" s="4">
        <f t="shared" si="5325"/>
        <v>69</v>
      </c>
      <c r="AU894" s="4">
        <f t="shared" si="5325"/>
        <v>70</v>
      </c>
      <c r="AV894" s="4">
        <f t="shared" si="5325"/>
        <v>71</v>
      </c>
      <c r="AW894" s="4">
        <f t="shared" si="5325"/>
        <v>72</v>
      </c>
      <c r="AX894" s="4">
        <f t="shared" si="5325"/>
        <v>73</v>
      </c>
      <c r="AY894">
        <f t="shared" si="5325"/>
        <v>74</v>
      </c>
      <c r="AZ894" s="4">
        <f t="shared" si="5325"/>
        <v>75</v>
      </c>
      <c r="BA894" s="4">
        <f t="shared" si="5325"/>
        <v>76</v>
      </c>
      <c r="BB894" s="4">
        <f t="shared" si="5325"/>
        <v>77</v>
      </c>
      <c r="BC894" s="4">
        <f t="shared" si="5325"/>
        <v>78</v>
      </c>
      <c r="BD894" s="4">
        <f t="shared" si="5325"/>
        <v>79</v>
      </c>
      <c r="BE894" s="4">
        <f t="shared" si="5325"/>
        <v>80</v>
      </c>
      <c r="BF894" s="4">
        <f t="shared" si="5325"/>
        <v>81</v>
      </c>
      <c r="BG894" s="4">
        <f t="shared" si="5325"/>
        <v>82</v>
      </c>
      <c r="BH894" s="4">
        <f t="shared" si="5325"/>
        <v>83</v>
      </c>
      <c r="BI894">
        <f t="shared" si="5325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26">C898+13</f>
        <v>702</v>
      </c>
      <c r="E898" s="4">
        <f t="shared" si="5326"/>
        <v>715</v>
      </c>
      <c r="F898" s="4">
        <f t="shared" si="5326"/>
        <v>728</v>
      </c>
      <c r="G898" s="4">
        <f t="shared" si="5326"/>
        <v>741</v>
      </c>
      <c r="H898" s="4">
        <f t="shared" si="5326"/>
        <v>754</v>
      </c>
      <c r="I898" s="4">
        <f t="shared" si="5326"/>
        <v>767</v>
      </c>
      <c r="J898" s="15">
        <f t="shared" si="5326"/>
        <v>780</v>
      </c>
      <c r="K898">
        <f t="shared" si="5326"/>
        <v>793</v>
      </c>
      <c r="L898" s="4">
        <f t="shared" si="5326"/>
        <v>806</v>
      </c>
      <c r="M898" s="4">
        <f t="shared" si="5326"/>
        <v>819</v>
      </c>
      <c r="N898" s="4">
        <f t="shared" si="5326"/>
        <v>832</v>
      </c>
      <c r="O898" s="4">
        <f t="shared" si="5326"/>
        <v>845</v>
      </c>
      <c r="P898" s="4">
        <f t="shared" si="5326"/>
        <v>858</v>
      </c>
      <c r="Q898" s="4">
        <f t="shared" si="5326"/>
        <v>871</v>
      </c>
      <c r="R898" s="15">
        <f t="shared" si="5326"/>
        <v>884</v>
      </c>
      <c r="S898" s="4">
        <f t="shared" si="5326"/>
        <v>897</v>
      </c>
      <c r="T898" s="4">
        <f t="shared" si="5326"/>
        <v>910</v>
      </c>
      <c r="U898">
        <f t="shared" si="5326"/>
        <v>923</v>
      </c>
      <c r="V898" s="4">
        <f t="shared" si="5326"/>
        <v>936</v>
      </c>
      <c r="W898" s="4">
        <f t="shared" si="5326"/>
        <v>949</v>
      </c>
      <c r="X898" s="15">
        <f t="shared" si="5326"/>
        <v>962</v>
      </c>
      <c r="Y898" s="4">
        <f t="shared" si="5326"/>
        <v>975</v>
      </c>
      <c r="Z898" s="4">
        <f t="shared" si="5326"/>
        <v>988</v>
      </c>
      <c r="AA898" s="4">
        <f t="shared" si="5326"/>
        <v>1001</v>
      </c>
      <c r="AB898" s="4">
        <f t="shared" si="5326"/>
        <v>1014</v>
      </c>
      <c r="AC898" s="4">
        <f t="shared" si="5326"/>
        <v>1027</v>
      </c>
      <c r="AD898" s="15">
        <f t="shared" si="5326"/>
        <v>1040</v>
      </c>
      <c r="AE898">
        <f t="shared" si="5326"/>
        <v>1053</v>
      </c>
      <c r="AF898" s="4">
        <f t="shared" si="5326"/>
        <v>1066</v>
      </c>
      <c r="AG898" s="4">
        <f t="shared" si="5326"/>
        <v>1079</v>
      </c>
      <c r="AH898" s="4">
        <f t="shared" si="5326"/>
        <v>1092</v>
      </c>
      <c r="AI898" s="4">
        <f t="shared" si="5326"/>
        <v>1105</v>
      </c>
      <c r="AJ898" s="4">
        <f t="shared" si="5326"/>
        <v>1118</v>
      </c>
      <c r="AK898" s="4">
        <f t="shared" si="5326"/>
        <v>1131</v>
      </c>
      <c r="AL898" s="4">
        <f t="shared" si="5326"/>
        <v>1144</v>
      </c>
      <c r="AM898" s="4">
        <f t="shared" si="5326"/>
        <v>1157</v>
      </c>
      <c r="AN898" s="4">
        <f t="shared" si="5326"/>
        <v>1170</v>
      </c>
      <c r="AO898">
        <f t="shared" si="5326"/>
        <v>1183</v>
      </c>
      <c r="AP898" s="4">
        <f t="shared" si="5326"/>
        <v>1196</v>
      </c>
      <c r="AQ898" s="4">
        <f t="shared" si="5326"/>
        <v>1209</v>
      </c>
      <c r="AR898" s="4">
        <f t="shared" si="5326"/>
        <v>1222</v>
      </c>
      <c r="AS898" s="4">
        <f t="shared" si="5326"/>
        <v>1235</v>
      </c>
      <c r="AT898" s="4">
        <f t="shared" si="5326"/>
        <v>1248</v>
      </c>
      <c r="AU898" s="4">
        <f t="shared" si="5326"/>
        <v>1261</v>
      </c>
      <c r="AV898" s="4">
        <f t="shared" si="5326"/>
        <v>1274</v>
      </c>
      <c r="AW898" s="4">
        <f t="shared" si="5326"/>
        <v>1287</v>
      </c>
      <c r="AX898" s="4">
        <f t="shared" si="5326"/>
        <v>1300</v>
      </c>
      <c r="AY898">
        <f t="shared" si="5326"/>
        <v>1313</v>
      </c>
      <c r="AZ898" s="4">
        <f t="shared" si="5326"/>
        <v>1326</v>
      </c>
      <c r="BA898" s="4">
        <f t="shared" si="5326"/>
        <v>1339</v>
      </c>
      <c r="BB898" s="4">
        <f t="shared" si="5326"/>
        <v>1352</v>
      </c>
      <c r="BC898" s="4">
        <f t="shared" si="5326"/>
        <v>1365</v>
      </c>
      <c r="BD898" s="4">
        <f t="shared" si="5326"/>
        <v>1378</v>
      </c>
      <c r="BE898" s="4">
        <f t="shared" si="5326"/>
        <v>1391</v>
      </c>
      <c r="BF898" s="4">
        <f t="shared" si="5326"/>
        <v>1404</v>
      </c>
      <c r="BG898" s="4">
        <f t="shared" si="5326"/>
        <v>1417</v>
      </c>
      <c r="BH898" s="4">
        <f t="shared" si="5326"/>
        <v>1430</v>
      </c>
      <c r="BI898">
        <f t="shared" si="5326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27">C899+26</f>
        <v>1404</v>
      </c>
      <c r="E899" s="4">
        <f t="shared" si="5327"/>
        <v>1430</v>
      </c>
      <c r="F899" s="4">
        <f t="shared" si="5327"/>
        <v>1456</v>
      </c>
      <c r="G899" s="4">
        <f t="shared" si="5327"/>
        <v>1482</v>
      </c>
      <c r="H899" s="4">
        <f t="shared" si="5327"/>
        <v>1508</v>
      </c>
      <c r="I899" s="4">
        <f t="shared" si="5327"/>
        <v>1534</v>
      </c>
      <c r="J899" s="15">
        <f t="shared" si="5327"/>
        <v>1560</v>
      </c>
      <c r="K899">
        <f t="shared" si="5327"/>
        <v>1586</v>
      </c>
      <c r="L899" s="4">
        <f t="shared" si="5327"/>
        <v>1612</v>
      </c>
      <c r="M899" s="4">
        <f t="shared" si="5327"/>
        <v>1638</v>
      </c>
      <c r="N899" s="4">
        <f t="shared" si="5327"/>
        <v>1664</v>
      </c>
      <c r="O899" s="4">
        <f t="shared" si="5327"/>
        <v>1690</v>
      </c>
      <c r="P899" s="4">
        <f t="shared" si="5327"/>
        <v>1716</v>
      </c>
      <c r="Q899" s="4">
        <f t="shared" si="5327"/>
        <v>1742</v>
      </c>
      <c r="R899" s="15">
        <f t="shared" si="5327"/>
        <v>1768</v>
      </c>
      <c r="S899" s="4">
        <f t="shared" si="5327"/>
        <v>1794</v>
      </c>
      <c r="T899" s="4">
        <f t="shared" si="5327"/>
        <v>1820</v>
      </c>
      <c r="U899">
        <f t="shared" si="5327"/>
        <v>1846</v>
      </c>
      <c r="V899" s="4">
        <f t="shared" si="5327"/>
        <v>1872</v>
      </c>
      <c r="W899" s="4">
        <f t="shared" si="5327"/>
        <v>1898</v>
      </c>
      <c r="X899" s="15">
        <f t="shared" si="5327"/>
        <v>1924</v>
      </c>
      <c r="Y899" s="4">
        <f t="shared" si="5327"/>
        <v>1950</v>
      </c>
      <c r="Z899" s="4">
        <f t="shared" si="5327"/>
        <v>1976</v>
      </c>
      <c r="AA899" s="4">
        <f t="shared" si="5327"/>
        <v>2002</v>
      </c>
      <c r="AB899" s="4">
        <f t="shared" si="5327"/>
        <v>2028</v>
      </c>
      <c r="AC899" s="4">
        <f t="shared" si="5327"/>
        <v>2054</v>
      </c>
      <c r="AD899" s="15">
        <f t="shared" si="5327"/>
        <v>2080</v>
      </c>
      <c r="AE899">
        <f t="shared" si="5327"/>
        <v>2106</v>
      </c>
      <c r="AF899" s="4">
        <f t="shared" si="5327"/>
        <v>2132</v>
      </c>
      <c r="AG899" s="4">
        <f t="shared" si="5327"/>
        <v>2158</v>
      </c>
      <c r="AH899" s="4">
        <f t="shared" si="5327"/>
        <v>2184</v>
      </c>
      <c r="AI899" s="4">
        <f t="shared" si="5327"/>
        <v>2210</v>
      </c>
      <c r="AJ899" s="4">
        <f t="shared" si="5327"/>
        <v>2236</v>
      </c>
      <c r="AK899" s="4">
        <f t="shared" si="5327"/>
        <v>2262</v>
      </c>
      <c r="AL899" s="4">
        <f t="shared" si="5327"/>
        <v>2288</v>
      </c>
      <c r="AM899" s="4">
        <f t="shared" si="5327"/>
        <v>2314</v>
      </c>
      <c r="AN899" s="4">
        <f t="shared" si="5327"/>
        <v>2340</v>
      </c>
      <c r="AO899">
        <f t="shared" si="5327"/>
        <v>2366</v>
      </c>
      <c r="AP899" s="4">
        <f t="shared" si="5327"/>
        <v>2392</v>
      </c>
      <c r="AQ899" s="4">
        <f t="shared" si="5327"/>
        <v>2418</v>
      </c>
      <c r="AR899" s="4">
        <f t="shared" si="5327"/>
        <v>2444</v>
      </c>
      <c r="AS899" s="4">
        <f t="shared" si="5327"/>
        <v>2470</v>
      </c>
      <c r="AT899" s="4">
        <f t="shared" si="5327"/>
        <v>2496</v>
      </c>
      <c r="AU899" s="4">
        <f t="shared" si="5327"/>
        <v>2522</v>
      </c>
      <c r="AV899" s="4">
        <f t="shared" si="5327"/>
        <v>2548</v>
      </c>
      <c r="AW899" s="4">
        <f t="shared" si="5327"/>
        <v>2574</v>
      </c>
      <c r="AX899" s="4">
        <f t="shared" si="5327"/>
        <v>2600</v>
      </c>
      <c r="AY899">
        <f t="shared" si="5327"/>
        <v>2626</v>
      </c>
      <c r="AZ899" s="4">
        <f t="shared" si="5327"/>
        <v>2652</v>
      </c>
      <c r="BA899" s="4">
        <f t="shared" si="5327"/>
        <v>2678</v>
      </c>
      <c r="BB899" s="4">
        <f t="shared" si="5327"/>
        <v>2704</v>
      </c>
      <c r="BC899" s="4">
        <f t="shared" si="5327"/>
        <v>2730</v>
      </c>
      <c r="BD899" s="4">
        <f t="shared" si="5327"/>
        <v>2756</v>
      </c>
      <c r="BE899" s="4">
        <f t="shared" si="5327"/>
        <v>2782</v>
      </c>
      <c r="BF899" s="4">
        <f t="shared" si="5327"/>
        <v>2808</v>
      </c>
      <c r="BG899" s="4">
        <f t="shared" si="5327"/>
        <v>2834</v>
      </c>
      <c r="BH899" s="4">
        <f t="shared" si="5327"/>
        <v>2860</v>
      </c>
      <c r="BI899">
        <f t="shared" si="5327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28">C900+39</f>
        <v>2106</v>
      </c>
      <c r="E900" s="4">
        <f t="shared" si="5328"/>
        <v>2145</v>
      </c>
      <c r="F900" s="4">
        <f t="shared" si="5328"/>
        <v>2184</v>
      </c>
      <c r="G900" s="4">
        <f t="shared" si="5328"/>
        <v>2223</v>
      </c>
      <c r="H900" s="4">
        <f t="shared" si="5328"/>
        <v>2262</v>
      </c>
      <c r="I900" s="4">
        <f t="shared" si="5328"/>
        <v>2301</v>
      </c>
      <c r="J900" s="15">
        <f t="shared" si="5328"/>
        <v>2340</v>
      </c>
      <c r="K900">
        <f t="shared" si="5328"/>
        <v>2379</v>
      </c>
      <c r="L900" s="4">
        <f t="shared" si="5328"/>
        <v>2418</v>
      </c>
      <c r="M900" s="4">
        <f t="shared" si="5328"/>
        <v>2457</v>
      </c>
      <c r="N900" s="4">
        <f t="shared" si="5328"/>
        <v>2496</v>
      </c>
      <c r="O900" s="4">
        <f t="shared" si="5328"/>
        <v>2535</v>
      </c>
      <c r="P900" s="4">
        <f t="shared" si="5328"/>
        <v>2574</v>
      </c>
      <c r="Q900" s="4">
        <f t="shared" si="5328"/>
        <v>2613</v>
      </c>
      <c r="R900" s="15">
        <f t="shared" si="5328"/>
        <v>2652</v>
      </c>
      <c r="S900" s="4">
        <f t="shared" si="5328"/>
        <v>2691</v>
      </c>
      <c r="T900" s="4">
        <f t="shared" si="5328"/>
        <v>2730</v>
      </c>
      <c r="U900">
        <f t="shared" si="5328"/>
        <v>2769</v>
      </c>
      <c r="V900" s="4">
        <f t="shared" si="5328"/>
        <v>2808</v>
      </c>
      <c r="W900" s="4">
        <f t="shared" si="5328"/>
        <v>2847</v>
      </c>
      <c r="X900" s="15">
        <f t="shared" si="5328"/>
        <v>2886</v>
      </c>
      <c r="Y900" s="4">
        <f t="shared" si="5328"/>
        <v>2925</v>
      </c>
      <c r="Z900" s="4">
        <f t="shared" si="5328"/>
        <v>2964</v>
      </c>
      <c r="AA900" s="4">
        <f t="shared" si="5328"/>
        <v>3003</v>
      </c>
      <c r="AB900" s="4">
        <f t="shared" si="5328"/>
        <v>3042</v>
      </c>
      <c r="AC900" s="4">
        <f t="shared" si="5328"/>
        <v>3081</v>
      </c>
      <c r="AD900" s="15">
        <f t="shared" si="5328"/>
        <v>3120</v>
      </c>
      <c r="AE900">
        <f t="shared" si="5328"/>
        <v>3159</v>
      </c>
      <c r="AF900" s="4">
        <f t="shared" si="5328"/>
        <v>3198</v>
      </c>
      <c r="AG900" s="4">
        <f t="shared" si="5328"/>
        <v>3237</v>
      </c>
      <c r="AH900" s="4">
        <f t="shared" si="5328"/>
        <v>3276</v>
      </c>
      <c r="AI900" s="4">
        <f t="shared" si="5328"/>
        <v>3315</v>
      </c>
      <c r="AJ900" s="4">
        <f t="shared" si="5328"/>
        <v>3354</v>
      </c>
      <c r="AK900" s="4">
        <f t="shared" si="5328"/>
        <v>3393</v>
      </c>
      <c r="AL900" s="4">
        <f t="shared" si="5328"/>
        <v>3432</v>
      </c>
      <c r="AM900" s="4">
        <f t="shared" si="5328"/>
        <v>3471</v>
      </c>
      <c r="AN900" s="4">
        <f t="shared" si="5328"/>
        <v>3510</v>
      </c>
      <c r="AO900">
        <f t="shared" si="5328"/>
        <v>3549</v>
      </c>
      <c r="AP900" s="4">
        <f t="shared" si="5328"/>
        <v>3588</v>
      </c>
      <c r="AQ900" s="4">
        <f t="shared" si="5328"/>
        <v>3627</v>
      </c>
      <c r="AR900" s="4">
        <f t="shared" si="5328"/>
        <v>3666</v>
      </c>
      <c r="AS900" s="4">
        <f t="shared" si="5328"/>
        <v>3705</v>
      </c>
      <c r="AT900" s="4">
        <f t="shared" si="5328"/>
        <v>3744</v>
      </c>
      <c r="AU900" s="4">
        <f t="shared" si="5328"/>
        <v>3783</v>
      </c>
      <c r="AV900" s="4">
        <f t="shared" si="5328"/>
        <v>3822</v>
      </c>
      <c r="AW900" s="4">
        <f t="shared" si="5328"/>
        <v>3861</v>
      </c>
      <c r="AX900" s="4">
        <f t="shared" si="5328"/>
        <v>3900</v>
      </c>
      <c r="AY900">
        <f t="shared" si="5328"/>
        <v>3939</v>
      </c>
      <c r="AZ900" s="4">
        <f t="shared" si="5328"/>
        <v>3978</v>
      </c>
      <c r="BA900" s="4">
        <f t="shared" si="5328"/>
        <v>4017</v>
      </c>
      <c r="BB900" s="4">
        <f t="shared" si="5328"/>
        <v>4056</v>
      </c>
      <c r="BC900" s="4">
        <f t="shared" si="5328"/>
        <v>4095</v>
      </c>
      <c r="BD900" s="4">
        <f t="shared" si="5328"/>
        <v>4134</v>
      </c>
      <c r="BE900" s="4">
        <f t="shared" si="5328"/>
        <v>4173</v>
      </c>
      <c r="BF900" s="4">
        <f t="shared" si="5328"/>
        <v>4212</v>
      </c>
      <c r="BG900" s="4">
        <f t="shared" si="5328"/>
        <v>4251</v>
      </c>
      <c r="BH900" s="4">
        <f t="shared" si="5328"/>
        <v>4290</v>
      </c>
      <c r="BI900">
        <f t="shared" si="5328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29">C903+10</f>
        <v>40</v>
      </c>
      <c r="E903" s="4">
        <f t="shared" si="5329"/>
        <v>50</v>
      </c>
      <c r="F903" s="4">
        <f t="shared" si="5329"/>
        <v>60</v>
      </c>
      <c r="G903" s="4">
        <f t="shared" si="5329"/>
        <v>70</v>
      </c>
      <c r="H903" s="4">
        <f t="shared" si="5329"/>
        <v>80</v>
      </c>
      <c r="I903" s="4">
        <f t="shared" si="5329"/>
        <v>90</v>
      </c>
      <c r="J903" s="15">
        <f t="shared" si="5329"/>
        <v>100</v>
      </c>
      <c r="K903">
        <f t="shared" si="5329"/>
        <v>110</v>
      </c>
      <c r="L903" s="4">
        <f t="shared" si="5329"/>
        <v>120</v>
      </c>
      <c r="M903" s="4">
        <f t="shared" si="5329"/>
        <v>130</v>
      </c>
      <c r="N903" s="4">
        <f t="shared" si="5329"/>
        <v>140</v>
      </c>
      <c r="O903" s="4">
        <f t="shared" si="5329"/>
        <v>150</v>
      </c>
      <c r="P903" s="4">
        <f t="shared" si="5329"/>
        <v>160</v>
      </c>
      <c r="Q903" s="4">
        <f t="shared" si="5329"/>
        <v>170</v>
      </c>
      <c r="R903" s="15">
        <f t="shared" si="5329"/>
        <v>180</v>
      </c>
      <c r="S903" s="4">
        <f t="shared" si="5329"/>
        <v>190</v>
      </c>
      <c r="T903" s="4">
        <f t="shared" si="5329"/>
        <v>200</v>
      </c>
      <c r="U903">
        <f t="shared" si="5329"/>
        <v>210</v>
      </c>
      <c r="V903" s="4">
        <f t="shared" si="5329"/>
        <v>220</v>
      </c>
      <c r="W903" s="4">
        <f t="shared" si="5329"/>
        <v>230</v>
      </c>
      <c r="X903" s="15">
        <f t="shared" si="5329"/>
        <v>240</v>
      </c>
      <c r="Y903" s="4">
        <f t="shared" si="5329"/>
        <v>250</v>
      </c>
      <c r="Z903" s="4">
        <f t="shared" si="5329"/>
        <v>260</v>
      </c>
      <c r="AA903" s="4">
        <f t="shared" si="5329"/>
        <v>270</v>
      </c>
      <c r="AB903" s="4">
        <f t="shared" si="5329"/>
        <v>280</v>
      </c>
      <c r="AC903" s="4">
        <f t="shared" si="5329"/>
        <v>290</v>
      </c>
      <c r="AD903" s="15">
        <f t="shared" si="5329"/>
        <v>300</v>
      </c>
      <c r="AE903">
        <f t="shared" si="5329"/>
        <v>310</v>
      </c>
      <c r="AF903" s="4">
        <f t="shared" si="5329"/>
        <v>320</v>
      </c>
      <c r="AG903" s="4">
        <f t="shared" si="5329"/>
        <v>330</v>
      </c>
      <c r="AH903" s="4">
        <f t="shared" si="5329"/>
        <v>340</v>
      </c>
      <c r="AI903" s="4">
        <f t="shared" si="5329"/>
        <v>350</v>
      </c>
      <c r="AJ903" s="4">
        <f t="shared" si="5329"/>
        <v>360</v>
      </c>
      <c r="AK903" s="4">
        <f t="shared" si="5329"/>
        <v>370</v>
      </c>
      <c r="AL903" s="4">
        <f t="shared" si="5329"/>
        <v>380</v>
      </c>
      <c r="AM903" s="4">
        <f t="shared" si="5329"/>
        <v>390</v>
      </c>
      <c r="AN903" s="4">
        <f t="shared" si="5329"/>
        <v>400</v>
      </c>
      <c r="AO903">
        <f t="shared" si="5329"/>
        <v>410</v>
      </c>
      <c r="AP903" s="4">
        <f t="shared" si="5329"/>
        <v>420</v>
      </c>
      <c r="AQ903" s="4">
        <f t="shared" si="5329"/>
        <v>430</v>
      </c>
      <c r="AR903" s="4">
        <f t="shared" si="5329"/>
        <v>440</v>
      </c>
      <c r="AS903" s="4">
        <f t="shared" si="5329"/>
        <v>450</v>
      </c>
      <c r="AT903" s="4">
        <f t="shared" si="5329"/>
        <v>460</v>
      </c>
      <c r="AU903" s="4">
        <f t="shared" si="5329"/>
        <v>470</v>
      </c>
      <c r="AV903" s="4">
        <f t="shared" si="5329"/>
        <v>480</v>
      </c>
      <c r="AW903" s="4">
        <f t="shared" si="5329"/>
        <v>490</v>
      </c>
      <c r="AX903" s="4">
        <f t="shared" si="5329"/>
        <v>500</v>
      </c>
      <c r="AY903">
        <f t="shared" si="5329"/>
        <v>510</v>
      </c>
      <c r="AZ903" s="4">
        <f t="shared" si="5329"/>
        <v>520</v>
      </c>
      <c r="BA903" s="4">
        <f t="shared" si="5329"/>
        <v>530</v>
      </c>
      <c r="BB903" s="4">
        <f t="shared" si="5329"/>
        <v>540</v>
      </c>
      <c r="BC903" s="4">
        <f t="shared" si="5329"/>
        <v>550</v>
      </c>
      <c r="BD903" s="4">
        <f t="shared" si="5329"/>
        <v>560</v>
      </c>
      <c r="BE903" s="4">
        <f t="shared" si="5329"/>
        <v>570</v>
      </c>
      <c r="BF903" s="4">
        <f t="shared" si="5329"/>
        <v>580</v>
      </c>
      <c r="BG903" s="4">
        <f t="shared" si="5329"/>
        <v>590</v>
      </c>
      <c r="BH903" s="4">
        <f t="shared" si="5329"/>
        <v>600</v>
      </c>
      <c r="BI903">
        <f t="shared" si="5329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30">C904+3</f>
        <v>26</v>
      </c>
      <c r="E904" s="4">
        <f t="shared" si="5330"/>
        <v>29</v>
      </c>
      <c r="F904" s="4">
        <f t="shared" si="5330"/>
        <v>32</v>
      </c>
      <c r="G904" s="4">
        <f t="shared" si="5330"/>
        <v>35</v>
      </c>
      <c r="H904" s="4">
        <f t="shared" si="5330"/>
        <v>38</v>
      </c>
      <c r="I904" s="4">
        <f t="shared" si="5330"/>
        <v>41</v>
      </c>
      <c r="J904" s="15">
        <f>I904+4</f>
        <v>45</v>
      </c>
      <c r="K904">
        <f t="shared" ref="K904:Q904" si="5331">J904+4</f>
        <v>49</v>
      </c>
      <c r="L904" s="4">
        <f t="shared" si="5331"/>
        <v>53</v>
      </c>
      <c r="M904" s="4">
        <f t="shared" si="5331"/>
        <v>57</v>
      </c>
      <c r="N904" s="4">
        <f t="shared" si="5331"/>
        <v>61</v>
      </c>
      <c r="O904" s="4">
        <f t="shared" si="5331"/>
        <v>65</v>
      </c>
      <c r="P904" s="4">
        <f t="shared" si="5331"/>
        <v>69</v>
      </c>
      <c r="Q904" s="4">
        <f t="shared" si="5331"/>
        <v>73</v>
      </c>
      <c r="R904" s="15">
        <f>Q904+5</f>
        <v>78</v>
      </c>
      <c r="S904" s="4">
        <f t="shared" ref="S904:W904" si="5332">R904+5</f>
        <v>83</v>
      </c>
      <c r="T904" s="4">
        <f t="shared" si="5332"/>
        <v>88</v>
      </c>
      <c r="U904">
        <f t="shared" si="5332"/>
        <v>93</v>
      </c>
      <c r="V904" s="4">
        <f t="shared" si="5332"/>
        <v>98</v>
      </c>
      <c r="W904" s="4">
        <f t="shared" si="5332"/>
        <v>103</v>
      </c>
      <c r="X904" s="15">
        <f>W904+6</f>
        <v>109</v>
      </c>
      <c r="Y904" s="4">
        <f t="shared" ref="Y904:AC904" si="5333">X904+6</f>
        <v>115</v>
      </c>
      <c r="Z904" s="4">
        <f t="shared" si="5333"/>
        <v>121</v>
      </c>
      <c r="AA904" s="4">
        <f t="shared" si="5333"/>
        <v>127</v>
      </c>
      <c r="AB904" s="4">
        <f t="shared" si="5333"/>
        <v>133</v>
      </c>
      <c r="AC904" s="4">
        <f t="shared" si="5333"/>
        <v>139</v>
      </c>
      <c r="AD904" s="15">
        <f>AC904+7</f>
        <v>146</v>
      </c>
      <c r="AE904">
        <f t="shared" ref="AE904:BI904" si="5334">AD904+7</f>
        <v>153</v>
      </c>
      <c r="AF904" s="4">
        <f t="shared" si="5334"/>
        <v>160</v>
      </c>
      <c r="AG904" s="4">
        <f t="shared" si="5334"/>
        <v>167</v>
      </c>
      <c r="AH904" s="4">
        <f t="shared" si="5334"/>
        <v>174</v>
      </c>
      <c r="AI904" s="4">
        <f t="shared" si="5334"/>
        <v>181</v>
      </c>
      <c r="AJ904" s="4">
        <f t="shared" si="5334"/>
        <v>188</v>
      </c>
      <c r="AK904" s="4">
        <f t="shared" si="5334"/>
        <v>195</v>
      </c>
      <c r="AL904" s="4">
        <f t="shared" si="5334"/>
        <v>202</v>
      </c>
      <c r="AM904" s="4">
        <f t="shared" si="5334"/>
        <v>209</v>
      </c>
      <c r="AN904" s="4">
        <f t="shared" si="5334"/>
        <v>216</v>
      </c>
      <c r="AO904">
        <f t="shared" si="5334"/>
        <v>223</v>
      </c>
      <c r="AP904" s="4">
        <f t="shared" si="5334"/>
        <v>230</v>
      </c>
      <c r="AQ904" s="4">
        <f t="shared" si="5334"/>
        <v>237</v>
      </c>
      <c r="AR904" s="4">
        <f t="shared" si="5334"/>
        <v>244</v>
      </c>
      <c r="AS904" s="4">
        <f t="shared" si="5334"/>
        <v>251</v>
      </c>
      <c r="AT904" s="4">
        <f t="shared" si="5334"/>
        <v>258</v>
      </c>
      <c r="AU904" s="4">
        <f t="shared" si="5334"/>
        <v>265</v>
      </c>
      <c r="AV904" s="4">
        <f t="shared" si="5334"/>
        <v>272</v>
      </c>
      <c r="AW904" s="4">
        <f t="shared" si="5334"/>
        <v>279</v>
      </c>
      <c r="AX904" s="4">
        <f t="shared" si="5334"/>
        <v>286</v>
      </c>
      <c r="AY904">
        <f t="shared" si="5334"/>
        <v>293</v>
      </c>
      <c r="AZ904" s="4">
        <f t="shared" si="5334"/>
        <v>300</v>
      </c>
      <c r="BA904" s="4">
        <f t="shared" si="5334"/>
        <v>307</v>
      </c>
      <c r="BB904" s="4">
        <f t="shared" si="5334"/>
        <v>314</v>
      </c>
      <c r="BC904" s="4">
        <f t="shared" si="5334"/>
        <v>321</v>
      </c>
      <c r="BD904" s="4">
        <f t="shared" si="5334"/>
        <v>328</v>
      </c>
      <c r="BE904" s="4">
        <f t="shared" si="5334"/>
        <v>335</v>
      </c>
      <c r="BF904" s="4">
        <f t="shared" si="5334"/>
        <v>342</v>
      </c>
      <c r="BG904" s="4">
        <f t="shared" si="5334"/>
        <v>349</v>
      </c>
      <c r="BH904" s="4">
        <f t="shared" si="5334"/>
        <v>356</v>
      </c>
      <c r="BI904">
        <f t="shared" si="5334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35">C905+3</f>
        <v>36</v>
      </c>
      <c r="E905" s="4">
        <f t="shared" si="5335"/>
        <v>39</v>
      </c>
      <c r="F905" s="4">
        <f t="shared" si="5335"/>
        <v>42</v>
      </c>
      <c r="G905" s="4">
        <f t="shared" si="5335"/>
        <v>45</v>
      </c>
      <c r="H905" s="4">
        <f t="shared" si="5335"/>
        <v>48</v>
      </c>
      <c r="I905" s="4">
        <f t="shared" si="5335"/>
        <v>51</v>
      </c>
      <c r="J905" s="15">
        <f>I905+4</f>
        <v>55</v>
      </c>
      <c r="K905">
        <f t="shared" ref="K905:Q905" si="5336">J905+4</f>
        <v>59</v>
      </c>
      <c r="L905" s="4">
        <f t="shared" si="5336"/>
        <v>63</v>
      </c>
      <c r="M905" s="4">
        <f t="shared" si="5336"/>
        <v>67</v>
      </c>
      <c r="N905" s="4">
        <f t="shared" si="5336"/>
        <v>71</v>
      </c>
      <c r="O905" s="4">
        <f t="shared" si="5336"/>
        <v>75</v>
      </c>
      <c r="P905" s="4">
        <f t="shared" si="5336"/>
        <v>79</v>
      </c>
      <c r="Q905" s="4">
        <f t="shared" si="5336"/>
        <v>83</v>
      </c>
      <c r="R905" s="15">
        <f>Q905+5</f>
        <v>88</v>
      </c>
      <c r="S905" s="4">
        <f t="shared" ref="S905:W905" si="5337">R905+5</f>
        <v>93</v>
      </c>
      <c r="T905" s="4">
        <f t="shared" si="5337"/>
        <v>98</v>
      </c>
      <c r="U905">
        <f t="shared" si="5337"/>
        <v>103</v>
      </c>
      <c r="V905" s="4">
        <f t="shared" si="5337"/>
        <v>108</v>
      </c>
      <c r="W905" s="4">
        <f t="shared" si="5337"/>
        <v>113</v>
      </c>
      <c r="X905" s="15">
        <f>W905+6</f>
        <v>119</v>
      </c>
      <c r="Y905" s="4">
        <f t="shared" ref="Y905:AC905" si="5338">X905+6</f>
        <v>125</v>
      </c>
      <c r="Z905" s="4">
        <f t="shared" si="5338"/>
        <v>131</v>
      </c>
      <c r="AA905" s="4">
        <f t="shared" si="5338"/>
        <v>137</v>
      </c>
      <c r="AB905" s="4">
        <f t="shared" si="5338"/>
        <v>143</v>
      </c>
      <c r="AC905" s="4">
        <f t="shared" si="5338"/>
        <v>149</v>
      </c>
      <c r="AD905" s="15">
        <f>AC905+7</f>
        <v>156</v>
      </c>
      <c r="AE905">
        <f t="shared" ref="AE905:BI905" si="5339">AD905+7</f>
        <v>163</v>
      </c>
      <c r="AF905" s="4">
        <f t="shared" si="5339"/>
        <v>170</v>
      </c>
      <c r="AG905" s="4">
        <f t="shared" si="5339"/>
        <v>177</v>
      </c>
      <c r="AH905" s="4">
        <f t="shared" si="5339"/>
        <v>184</v>
      </c>
      <c r="AI905" s="4">
        <f t="shared" si="5339"/>
        <v>191</v>
      </c>
      <c r="AJ905" s="4">
        <f t="shared" si="5339"/>
        <v>198</v>
      </c>
      <c r="AK905" s="4">
        <f t="shared" si="5339"/>
        <v>205</v>
      </c>
      <c r="AL905" s="4">
        <f t="shared" si="5339"/>
        <v>212</v>
      </c>
      <c r="AM905" s="4">
        <f t="shared" si="5339"/>
        <v>219</v>
      </c>
      <c r="AN905" s="4">
        <f t="shared" si="5339"/>
        <v>226</v>
      </c>
      <c r="AO905">
        <f t="shared" si="5339"/>
        <v>233</v>
      </c>
      <c r="AP905" s="4">
        <f t="shared" si="5339"/>
        <v>240</v>
      </c>
      <c r="AQ905" s="4">
        <f t="shared" si="5339"/>
        <v>247</v>
      </c>
      <c r="AR905" s="4">
        <f t="shared" si="5339"/>
        <v>254</v>
      </c>
      <c r="AS905" s="4">
        <f t="shared" si="5339"/>
        <v>261</v>
      </c>
      <c r="AT905" s="4">
        <f t="shared" si="5339"/>
        <v>268</v>
      </c>
      <c r="AU905" s="4">
        <f t="shared" si="5339"/>
        <v>275</v>
      </c>
      <c r="AV905" s="4">
        <f t="shared" si="5339"/>
        <v>282</v>
      </c>
      <c r="AW905" s="4">
        <f t="shared" si="5339"/>
        <v>289</v>
      </c>
      <c r="AX905" s="4">
        <f t="shared" si="5339"/>
        <v>296</v>
      </c>
      <c r="AY905">
        <f t="shared" si="5339"/>
        <v>303</v>
      </c>
      <c r="AZ905" s="4">
        <f t="shared" si="5339"/>
        <v>310</v>
      </c>
      <c r="BA905" s="4">
        <f t="shared" si="5339"/>
        <v>317</v>
      </c>
      <c r="BB905" s="4">
        <f t="shared" si="5339"/>
        <v>324</v>
      </c>
      <c r="BC905" s="4">
        <f t="shared" si="5339"/>
        <v>331</v>
      </c>
      <c r="BD905" s="4">
        <f t="shared" si="5339"/>
        <v>338</v>
      </c>
      <c r="BE905" s="4">
        <f t="shared" si="5339"/>
        <v>345</v>
      </c>
      <c r="BF905" s="4">
        <f t="shared" si="5339"/>
        <v>352</v>
      </c>
      <c r="BG905" s="4">
        <f t="shared" si="5339"/>
        <v>359</v>
      </c>
      <c r="BH905" s="4">
        <f t="shared" si="5339"/>
        <v>366</v>
      </c>
      <c r="BI905">
        <f t="shared" si="5339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40">C906+10</f>
        <v>45</v>
      </c>
      <c r="E906" s="4">
        <f t="shared" si="5340"/>
        <v>55</v>
      </c>
      <c r="F906" s="4">
        <f t="shared" si="5340"/>
        <v>65</v>
      </c>
      <c r="G906" s="4">
        <f t="shared" si="5340"/>
        <v>75</v>
      </c>
      <c r="H906" s="4">
        <f t="shared" si="5340"/>
        <v>85</v>
      </c>
      <c r="I906" s="4">
        <f t="shared" si="5340"/>
        <v>95</v>
      </c>
      <c r="J906" s="15">
        <f t="shared" si="5340"/>
        <v>105</v>
      </c>
      <c r="K906">
        <f t="shared" si="5340"/>
        <v>115</v>
      </c>
      <c r="L906" s="4">
        <f t="shared" si="5340"/>
        <v>125</v>
      </c>
      <c r="M906" s="4">
        <f t="shared" si="5340"/>
        <v>135</v>
      </c>
      <c r="N906" s="4">
        <f t="shared" si="5340"/>
        <v>145</v>
      </c>
      <c r="O906" s="4">
        <f t="shared" si="5340"/>
        <v>155</v>
      </c>
      <c r="P906" s="4">
        <f t="shared" si="5340"/>
        <v>165</v>
      </c>
      <c r="Q906" s="4">
        <f t="shared" si="5340"/>
        <v>175</v>
      </c>
      <c r="R906" s="15">
        <f t="shared" si="5340"/>
        <v>185</v>
      </c>
      <c r="S906" s="4">
        <f t="shared" si="5340"/>
        <v>195</v>
      </c>
      <c r="T906" s="4">
        <f t="shared" si="5340"/>
        <v>205</v>
      </c>
      <c r="U906">
        <f t="shared" si="5340"/>
        <v>215</v>
      </c>
      <c r="V906" s="4">
        <f t="shared" si="5340"/>
        <v>225</v>
      </c>
      <c r="W906" s="4">
        <f t="shared" si="5340"/>
        <v>235</v>
      </c>
      <c r="X906" s="15">
        <f t="shared" si="5340"/>
        <v>245</v>
      </c>
      <c r="Y906" s="4">
        <f t="shared" si="5340"/>
        <v>255</v>
      </c>
      <c r="Z906" s="4">
        <f t="shared" si="5340"/>
        <v>265</v>
      </c>
      <c r="AA906" s="4">
        <f t="shared" si="5340"/>
        <v>275</v>
      </c>
      <c r="AB906" s="4">
        <f t="shared" si="5340"/>
        <v>285</v>
      </c>
      <c r="AC906" s="4">
        <f t="shared" si="5340"/>
        <v>295</v>
      </c>
      <c r="AD906" s="15">
        <f t="shared" si="5340"/>
        <v>305</v>
      </c>
      <c r="AE906">
        <f t="shared" si="5340"/>
        <v>315</v>
      </c>
      <c r="AF906" s="4">
        <f t="shared" si="5340"/>
        <v>325</v>
      </c>
      <c r="AG906" s="4">
        <f t="shared" si="5340"/>
        <v>335</v>
      </c>
      <c r="AH906" s="4">
        <f t="shared" si="5340"/>
        <v>345</v>
      </c>
      <c r="AI906" s="4">
        <f t="shared" si="5340"/>
        <v>355</v>
      </c>
      <c r="AJ906" s="4">
        <f t="shared" si="5340"/>
        <v>365</v>
      </c>
      <c r="AK906" s="4">
        <f t="shared" si="5340"/>
        <v>375</v>
      </c>
      <c r="AL906" s="4">
        <f t="shared" si="5340"/>
        <v>385</v>
      </c>
      <c r="AM906" s="4">
        <f t="shared" si="5340"/>
        <v>395</v>
      </c>
      <c r="AN906" s="4">
        <f t="shared" si="5340"/>
        <v>405</v>
      </c>
      <c r="AO906">
        <f t="shared" si="5340"/>
        <v>415</v>
      </c>
      <c r="AP906" s="4">
        <f t="shared" si="5340"/>
        <v>425</v>
      </c>
      <c r="AQ906" s="4">
        <f t="shared" si="5340"/>
        <v>435</v>
      </c>
      <c r="AR906" s="4">
        <f t="shared" si="5340"/>
        <v>445</v>
      </c>
      <c r="AS906" s="4">
        <f t="shared" si="5340"/>
        <v>455</v>
      </c>
      <c r="AT906" s="4">
        <f t="shared" si="5340"/>
        <v>465</v>
      </c>
      <c r="AU906" s="4">
        <f t="shared" si="5340"/>
        <v>475</v>
      </c>
      <c r="AV906" s="4">
        <f t="shared" si="5340"/>
        <v>485</v>
      </c>
      <c r="AW906" s="4">
        <f t="shared" si="5340"/>
        <v>495</v>
      </c>
      <c r="AX906" s="4">
        <f t="shared" si="5340"/>
        <v>505</v>
      </c>
      <c r="AY906">
        <f t="shared" si="5340"/>
        <v>515</v>
      </c>
      <c r="AZ906" s="4">
        <f t="shared" si="5340"/>
        <v>525</v>
      </c>
      <c r="BA906" s="4">
        <f t="shared" si="5340"/>
        <v>535</v>
      </c>
      <c r="BB906" s="4">
        <f t="shared" si="5340"/>
        <v>545</v>
      </c>
      <c r="BC906" s="4">
        <f t="shared" si="5340"/>
        <v>555</v>
      </c>
      <c r="BD906" s="4">
        <f t="shared" si="5340"/>
        <v>565</v>
      </c>
      <c r="BE906" s="4">
        <f t="shared" si="5340"/>
        <v>575</v>
      </c>
      <c r="BF906" s="4">
        <f t="shared" si="5340"/>
        <v>585</v>
      </c>
      <c r="BG906" s="4">
        <f t="shared" si="5340"/>
        <v>595</v>
      </c>
      <c r="BH906" s="4">
        <f t="shared" si="5340"/>
        <v>605</v>
      </c>
      <c r="BI906">
        <f t="shared" si="5340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41">E914+1.6</f>
        <v>22.6</v>
      </c>
      <c r="G914" s="4">
        <f t="shared" ref="G914:H914" si="5342">F914+1.7</f>
        <v>24.3</v>
      </c>
      <c r="H914" s="4">
        <f t="shared" si="5342"/>
        <v>26</v>
      </c>
      <c r="I914" s="4">
        <f t="shared" ref="I914" si="5343">H914+1.6</f>
        <v>27.6</v>
      </c>
      <c r="J914" s="15">
        <f t="shared" ref="J914:K914" si="5344">I914+1.7</f>
        <v>29.3</v>
      </c>
      <c r="K914" s="4">
        <f t="shared" si="5344"/>
        <v>31</v>
      </c>
      <c r="L914" s="4">
        <f t="shared" ref="L914" si="5345">K914+1.6</f>
        <v>32.6</v>
      </c>
      <c r="M914" s="4">
        <f t="shared" ref="M914:N914" si="5346">L914+1.7</f>
        <v>34.300000000000004</v>
      </c>
      <c r="N914" s="4">
        <f t="shared" si="5346"/>
        <v>36.000000000000007</v>
      </c>
      <c r="O914" s="4">
        <f t="shared" ref="O914" si="5347">N914+1.6</f>
        <v>37.600000000000009</v>
      </c>
      <c r="P914" s="4">
        <f t="shared" ref="P914:Q914" si="5348">O914+1.7</f>
        <v>39.300000000000011</v>
      </c>
      <c r="Q914" s="4">
        <f t="shared" si="5348"/>
        <v>41.000000000000014</v>
      </c>
      <c r="R914" s="15">
        <f t="shared" ref="R914" si="5349">Q914+1.6</f>
        <v>42.600000000000016</v>
      </c>
      <c r="S914" s="4">
        <f t="shared" ref="S914:T914" si="5350">R914+1.7</f>
        <v>44.300000000000018</v>
      </c>
      <c r="T914" s="4">
        <f t="shared" si="5350"/>
        <v>46.000000000000021</v>
      </c>
      <c r="U914" s="4">
        <f t="shared" ref="U914" si="5351">T914+1.6</f>
        <v>47.600000000000023</v>
      </c>
      <c r="V914" s="4">
        <f t="shared" ref="V914:W914" si="5352">U914+1.7</f>
        <v>49.300000000000026</v>
      </c>
      <c r="W914" s="4">
        <f t="shared" si="5352"/>
        <v>51.000000000000028</v>
      </c>
      <c r="X914" s="15">
        <f t="shared" ref="X914" si="5353">W914+1.6</f>
        <v>52.60000000000003</v>
      </c>
      <c r="Y914" s="4">
        <f t="shared" ref="Y914:Z914" si="5354">X914+1.7</f>
        <v>54.300000000000033</v>
      </c>
      <c r="Z914" s="4">
        <f t="shared" si="5354"/>
        <v>56.000000000000036</v>
      </c>
      <c r="AA914" s="4">
        <f t="shared" ref="AA914" si="5355">Z914+1.6</f>
        <v>57.600000000000037</v>
      </c>
      <c r="AB914" s="4">
        <f t="shared" ref="AB914:AC914" si="5356">AA914+1.7</f>
        <v>59.30000000000004</v>
      </c>
      <c r="AC914" s="4">
        <f t="shared" si="5356"/>
        <v>61.000000000000043</v>
      </c>
      <c r="AD914" s="15">
        <f t="shared" ref="AD914" si="5357">AC914+1.6</f>
        <v>62.600000000000044</v>
      </c>
      <c r="AE914" s="4">
        <f t="shared" ref="AE914:AF914" si="5358">AD914+1.7</f>
        <v>64.30000000000004</v>
      </c>
      <c r="AF914" s="4">
        <f t="shared" si="5358"/>
        <v>66.000000000000043</v>
      </c>
      <c r="AG914" s="4">
        <f t="shared" ref="AG914" si="5359">AF914+1.6</f>
        <v>67.600000000000037</v>
      </c>
      <c r="AH914" s="4">
        <f t="shared" ref="AH914:AI914" si="5360">AG914+1.7</f>
        <v>69.30000000000004</v>
      </c>
      <c r="AI914" s="4">
        <f t="shared" si="5360"/>
        <v>71.000000000000043</v>
      </c>
      <c r="AJ914" s="4">
        <f t="shared" ref="AJ914" si="5361">AI914+1.6</f>
        <v>72.600000000000037</v>
      </c>
      <c r="AK914" s="4">
        <f t="shared" ref="AK914:AL914" si="5362">AJ914+1.7</f>
        <v>74.30000000000004</v>
      </c>
      <c r="AL914" s="4">
        <f t="shared" si="5362"/>
        <v>76.000000000000043</v>
      </c>
      <c r="AM914" s="4">
        <f t="shared" ref="AM914" si="5363">AL914+1.6</f>
        <v>77.600000000000037</v>
      </c>
      <c r="AN914" s="4">
        <f t="shared" ref="AN914:AO914" si="5364">AM914+1.7</f>
        <v>79.30000000000004</v>
      </c>
      <c r="AO914" s="4">
        <f t="shared" si="5364"/>
        <v>81.000000000000043</v>
      </c>
      <c r="AP914" s="4">
        <f t="shared" ref="AP914" si="5365">AO914+1.6</f>
        <v>82.600000000000037</v>
      </c>
      <c r="AQ914" s="4">
        <f t="shared" ref="AQ914:AR914" si="5366">AP914+1.7</f>
        <v>84.30000000000004</v>
      </c>
      <c r="AR914" s="4">
        <f t="shared" si="5366"/>
        <v>86.000000000000043</v>
      </c>
      <c r="AS914" s="4">
        <f t="shared" ref="AS914" si="5367">AR914+1.6</f>
        <v>87.600000000000037</v>
      </c>
      <c r="AT914" s="4">
        <f t="shared" ref="AT914:AU914" si="5368">AS914+1.7</f>
        <v>89.30000000000004</v>
      </c>
      <c r="AU914" s="4">
        <f t="shared" si="5368"/>
        <v>91.000000000000043</v>
      </c>
      <c r="AV914" s="4">
        <f t="shared" ref="AV914" si="5369">AU914+1.6</f>
        <v>92.600000000000037</v>
      </c>
      <c r="AW914" s="4">
        <f t="shared" ref="AW914:AX914" si="5370">AV914+1.7</f>
        <v>94.30000000000004</v>
      </c>
      <c r="AX914" s="4">
        <f t="shared" si="5370"/>
        <v>96.000000000000043</v>
      </c>
      <c r="AY914" s="4">
        <f t="shared" ref="AY914" si="5371">AX914+1.6</f>
        <v>97.600000000000037</v>
      </c>
      <c r="AZ914" s="4">
        <f t="shared" ref="AZ914:BA914" si="5372">AY914+1.7</f>
        <v>99.30000000000004</v>
      </c>
      <c r="BA914" s="4">
        <f t="shared" si="5372"/>
        <v>101.00000000000004</v>
      </c>
      <c r="BB914" s="4">
        <f t="shared" ref="BB914" si="5373">BA914+1.6</f>
        <v>102.60000000000004</v>
      </c>
      <c r="BC914" s="4">
        <f t="shared" ref="BC914:BD914" si="5374">BB914+1.7</f>
        <v>104.30000000000004</v>
      </c>
      <c r="BD914" s="4">
        <f t="shared" si="5374"/>
        <v>106.00000000000004</v>
      </c>
      <c r="BE914" s="4">
        <f t="shared" ref="BE914" si="5375">BD914+1.6</f>
        <v>107.60000000000004</v>
      </c>
      <c r="BF914" s="4">
        <f t="shared" ref="BF914:BG914" si="5376">BE914+1.7</f>
        <v>109.30000000000004</v>
      </c>
      <c r="BG914" s="4">
        <f t="shared" si="5376"/>
        <v>111.00000000000004</v>
      </c>
      <c r="BH914" s="4">
        <f t="shared" ref="BH914" si="5377">BG914+1.6</f>
        <v>112.60000000000004</v>
      </c>
      <c r="BI914" s="4">
        <f t="shared" ref="BI914" si="5378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379">C925+10</f>
        <v>45</v>
      </c>
      <c r="E925" s="4">
        <f t="shared" si="5379"/>
        <v>55</v>
      </c>
      <c r="F925" s="4">
        <f t="shared" si="5379"/>
        <v>65</v>
      </c>
      <c r="G925" s="4">
        <f t="shared" si="5379"/>
        <v>75</v>
      </c>
      <c r="H925" s="4">
        <f t="shared" si="5379"/>
        <v>85</v>
      </c>
      <c r="I925" s="4">
        <f t="shared" si="5379"/>
        <v>95</v>
      </c>
      <c r="J925" s="4">
        <f t="shared" si="5379"/>
        <v>105</v>
      </c>
      <c r="K925" s="4">
        <f t="shared" si="5379"/>
        <v>115</v>
      </c>
      <c r="L925" s="4">
        <f t="shared" si="5379"/>
        <v>125</v>
      </c>
      <c r="M925" s="4">
        <f t="shared" si="5379"/>
        <v>135</v>
      </c>
      <c r="N925" s="4">
        <f t="shared" si="5379"/>
        <v>145</v>
      </c>
      <c r="O925" s="4">
        <f t="shared" si="5379"/>
        <v>155</v>
      </c>
      <c r="P925" s="4">
        <f t="shared" si="5379"/>
        <v>165</v>
      </c>
      <c r="Q925" s="4">
        <f t="shared" si="5379"/>
        <v>175</v>
      </c>
      <c r="R925" s="4">
        <f t="shared" si="5379"/>
        <v>185</v>
      </c>
      <c r="S925" s="4">
        <f t="shared" si="5379"/>
        <v>195</v>
      </c>
      <c r="T925" s="4">
        <f t="shared" si="5379"/>
        <v>205</v>
      </c>
      <c r="U925" s="4">
        <f t="shared" si="5379"/>
        <v>215</v>
      </c>
      <c r="V925" s="4">
        <f t="shared" si="5379"/>
        <v>225</v>
      </c>
      <c r="W925" s="4">
        <f t="shared" si="5379"/>
        <v>235</v>
      </c>
      <c r="X925" s="4">
        <f t="shared" si="5379"/>
        <v>245</v>
      </c>
      <c r="Y925" s="4">
        <f t="shared" si="5379"/>
        <v>255</v>
      </c>
      <c r="Z925" s="4">
        <f t="shared" si="5379"/>
        <v>265</v>
      </c>
      <c r="AA925" s="4">
        <f t="shared" si="5379"/>
        <v>275</v>
      </c>
      <c r="AB925" s="4">
        <f t="shared" si="5379"/>
        <v>285</v>
      </c>
      <c r="AC925" s="4">
        <f t="shared" si="5379"/>
        <v>295</v>
      </c>
      <c r="AD925" s="4">
        <f t="shared" si="5379"/>
        <v>305</v>
      </c>
      <c r="AE925" s="4">
        <f t="shared" si="5379"/>
        <v>315</v>
      </c>
      <c r="AF925" s="4">
        <f t="shared" si="5379"/>
        <v>325</v>
      </c>
      <c r="AG925" s="4">
        <f t="shared" si="5379"/>
        <v>335</v>
      </c>
      <c r="AH925" s="4">
        <f t="shared" si="5379"/>
        <v>345</v>
      </c>
      <c r="AI925" s="4">
        <f t="shared" si="5379"/>
        <v>355</v>
      </c>
      <c r="AJ925" s="4">
        <f t="shared" si="5379"/>
        <v>365</v>
      </c>
      <c r="AK925" s="4">
        <f t="shared" si="5379"/>
        <v>375</v>
      </c>
      <c r="AL925" s="4">
        <f t="shared" si="5379"/>
        <v>385</v>
      </c>
      <c r="AM925" s="4">
        <f t="shared" si="5379"/>
        <v>395</v>
      </c>
      <c r="AN925" s="4">
        <f t="shared" si="5379"/>
        <v>405</v>
      </c>
      <c r="AO925" s="4">
        <f t="shared" si="5379"/>
        <v>415</v>
      </c>
      <c r="AP925" s="4">
        <f t="shared" si="5379"/>
        <v>425</v>
      </c>
      <c r="AQ925" s="4">
        <f t="shared" si="5379"/>
        <v>435</v>
      </c>
      <c r="AR925" s="4">
        <f t="shared" si="5379"/>
        <v>445</v>
      </c>
      <c r="AS925" s="4">
        <f t="shared" si="5379"/>
        <v>455</v>
      </c>
      <c r="AT925" s="4">
        <f t="shared" si="5379"/>
        <v>465</v>
      </c>
      <c r="AU925" s="4">
        <f t="shared" si="5379"/>
        <v>475</v>
      </c>
      <c r="AV925" s="4">
        <f t="shared" si="5379"/>
        <v>485</v>
      </c>
      <c r="AW925" s="4">
        <f t="shared" si="5379"/>
        <v>495</v>
      </c>
      <c r="AX925" s="4">
        <f t="shared" si="5379"/>
        <v>505</v>
      </c>
      <c r="AY925" s="4">
        <f t="shared" si="5379"/>
        <v>515</v>
      </c>
      <c r="AZ925" s="4">
        <f t="shared" si="5379"/>
        <v>525</v>
      </c>
      <c r="BA925" s="4">
        <f t="shared" si="5379"/>
        <v>535</v>
      </c>
      <c r="BB925" s="4">
        <f t="shared" si="5379"/>
        <v>545</v>
      </c>
      <c r="BC925" s="4">
        <f t="shared" si="5379"/>
        <v>555</v>
      </c>
      <c r="BD925" s="4">
        <f t="shared" si="5379"/>
        <v>565</v>
      </c>
      <c r="BE925" s="4">
        <f t="shared" si="5379"/>
        <v>575</v>
      </c>
      <c r="BF925" s="4">
        <f t="shared" si="5379"/>
        <v>585</v>
      </c>
      <c r="BG925" s="4">
        <f t="shared" si="5379"/>
        <v>595</v>
      </c>
      <c r="BH925" s="4">
        <f t="shared" si="5379"/>
        <v>605</v>
      </c>
      <c r="BI925" s="4">
        <f t="shared" si="5379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380">N928</f>
        <v>31</v>
      </c>
      <c r="P928" s="4">
        <v>32</v>
      </c>
      <c r="Q928" s="4">
        <v>33</v>
      </c>
      <c r="R928" s="4">
        <f t="shared" ref="R928" si="5381">Q928</f>
        <v>33</v>
      </c>
      <c r="S928" s="4">
        <f t="shared" ref="S928" si="5382">R928</f>
        <v>33</v>
      </c>
      <c r="T928" s="4">
        <v>34</v>
      </c>
      <c r="U928" s="4">
        <f t="shared" ref="U928" si="5383">T928</f>
        <v>34</v>
      </c>
      <c r="V928" s="4">
        <v>35</v>
      </c>
      <c r="W928" s="4">
        <f t="shared" ref="W928" si="5384">V928</f>
        <v>35</v>
      </c>
      <c r="X928" s="4">
        <f t="shared" ref="X928" si="5385">W928</f>
        <v>35</v>
      </c>
      <c r="Y928" s="4">
        <v>36</v>
      </c>
      <c r="Z928" s="4">
        <f t="shared" ref="Z928" si="5386">Y928</f>
        <v>36</v>
      </c>
      <c r="AA928" s="4">
        <f t="shared" ref="AA928" si="5387">Z928</f>
        <v>36</v>
      </c>
      <c r="AB928" s="4">
        <v>37</v>
      </c>
      <c r="AC928" s="4">
        <f t="shared" ref="AC928" si="5388">AB928</f>
        <v>37</v>
      </c>
      <c r="AD928" s="4">
        <f t="shared" ref="AD928" si="5389">AC928</f>
        <v>37</v>
      </c>
      <c r="AE928" s="4">
        <f t="shared" ref="AE928" si="5390">AD928</f>
        <v>37</v>
      </c>
      <c r="AF928" s="4">
        <f t="shared" ref="AF928" si="5391">AE928</f>
        <v>37</v>
      </c>
      <c r="AG928" s="4">
        <f t="shared" ref="AG928" si="5392">AF928</f>
        <v>37</v>
      </c>
      <c r="AH928" s="4">
        <v>38</v>
      </c>
      <c r="AI928" s="4">
        <f t="shared" ref="AI928" si="5393">AH928</f>
        <v>38</v>
      </c>
      <c r="AJ928" s="4">
        <f t="shared" ref="AJ928" si="5394">AI928</f>
        <v>38</v>
      </c>
      <c r="AK928" s="4">
        <f t="shared" ref="AK928" si="5395">AJ928</f>
        <v>38</v>
      </c>
      <c r="AL928" s="4">
        <f t="shared" ref="AL928:AN928" si="5396">AK928</f>
        <v>38</v>
      </c>
      <c r="AM928" s="4">
        <v>39</v>
      </c>
      <c r="AN928" s="4">
        <f t="shared" si="5396"/>
        <v>39</v>
      </c>
      <c r="AO928" s="4">
        <f t="shared" ref="AO928" si="5397">AN928</f>
        <v>39</v>
      </c>
      <c r="AP928" s="4">
        <f t="shared" ref="AP928" si="5398">AO928</f>
        <v>39</v>
      </c>
      <c r="AQ928" s="4">
        <f t="shared" ref="AQ928" si="5399">AP928</f>
        <v>39</v>
      </c>
      <c r="AR928" s="4">
        <f t="shared" ref="AR928" si="5400">AQ928</f>
        <v>39</v>
      </c>
      <c r="AS928" s="4">
        <f t="shared" ref="AS928" si="5401">AR928</f>
        <v>39</v>
      </c>
      <c r="AT928" s="4">
        <f t="shared" ref="AT928" si="5402">AS928</f>
        <v>39</v>
      </c>
      <c r="AU928" s="4">
        <f t="shared" ref="AU928" si="5403">AT928</f>
        <v>39</v>
      </c>
      <c r="AV928" s="4">
        <f t="shared" ref="AV928" si="5404">AU928</f>
        <v>39</v>
      </c>
      <c r="AW928" s="4">
        <f t="shared" ref="AW928" si="5405">AV928</f>
        <v>39</v>
      </c>
      <c r="AX928" s="4">
        <v>40</v>
      </c>
      <c r="AY928" s="4">
        <f t="shared" ref="AY928" si="5406">AX928</f>
        <v>40</v>
      </c>
      <c r="AZ928" s="4">
        <f t="shared" ref="AZ928" si="5407">AY928</f>
        <v>40</v>
      </c>
      <c r="BA928" s="4">
        <f t="shared" ref="BA928" si="5408">AZ928</f>
        <v>40</v>
      </c>
      <c r="BB928" s="4">
        <f t="shared" ref="BB928" si="5409">BA928</f>
        <v>40</v>
      </c>
      <c r="BC928" s="4">
        <f t="shared" ref="BC928" si="5410">BB928</f>
        <v>40</v>
      </c>
      <c r="BD928" s="4">
        <f t="shared" ref="BD928" si="5411">BC928</f>
        <v>40</v>
      </c>
      <c r="BE928" s="4">
        <f t="shared" ref="BE928" si="5412">BD928</f>
        <v>40</v>
      </c>
      <c r="BF928" s="4">
        <f t="shared" ref="BF928" si="5413">BE928</f>
        <v>40</v>
      </c>
      <c r="BG928" s="4">
        <f t="shared" ref="BG928" si="5414">BF928</f>
        <v>40</v>
      </c>
      <c r="BH928" s="4">
        <f t="shared" ref="BH928" si="5415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16">C932-1</f>
        <v>-17</v>
      </c>
      <c r="E932" s="4">
        <f t="shared" si="5416"/>
        <v>-18</v>
      </c>
      <c r="F932" s="4">
        <f t="shared" si="5416"/>
        <v>-19</v>
      </c>
      <c r="G932" s="4">
        <f t="shared" si="5416"/>
        <v>-20</v>
      </c>
      <c r="H932" s="4">
        <f t="shared" si="5416"/>
        <v>-21</v>
      </c>
      <c r="I932" s="4">
        <f t="shared" si="5416"/>
        <v>-22</v>
      </c>
      <c r="J932" s="15">
        <f t="shared" si="5416"/>
        <v>-23</v>
      </c>
      <c r="K932" s="4">
        <f t="shared" si="5416"/>
        <v>-24</v>
      </c>
      <c r="L932" s="4">
        <f t="shared" si="5416"/>
        <v>-25</v>
      </c>
      <c r="M932" s="4">
        <f t="shared" si="5416"/>
        <v>-26</v>
      </c>
      <c r="N932" s="4">
        <f t="shared" si="5416"/>
        <v>-27</v>
      </c>
      <c r="O932" s="4">
        <f t="shared" si="5416"/>
        <v>-28</v>
      </c>
      <c r="P932" s="4">
        <f t="shared" si="5416"/>
        <v>-29</v>
      </c>
      <c r="Q932" s="4">
        <f t="shared" si="5416"/>
        <v>-30</v>
      </c>
      <c r="R932" s="4">
        <f>Q932</f>
        <v>-30</v>
      </c>
      <c r="S932" s="4">
        <f t="shared" ref="S932:BI932" si="5417">R932</f>
        <v>-30</v>
      </c>
      <c r="T932" s="4">
        <f t="shared" si="5417"/>
        <v>-30</v>
      </c>
      <c r="U932" s="4">
        <f t="shared" si="5417"/>
        <v>-30</v>
      </c>
      <c r="V932" s="4">
        <f t="shared" si="5417"/>
        <v>-30</v>
      </c>
      <c r="W932" s="4">
        <f t="shared" si="5417"/>
        <v>-30</v>
      </c>
      <c r="X932" s="4">
        <f t="shared" si="5417"/>
        <v>-30</v>
      </c>
      <c r="Y932" s="4">
        <f t="shared" si="5417"/>
        <v>-30</v>
      </c>
      <c r="Z932" s="4">
        <f t="shared" si="5417"/>
        <v>-30</v>
      </c>
      <c r="AA932" s="4">
        <f t="shared" si="5417"/>
        <v>-30</v>
      </c>
      <c r="AB932" s="4">
        <f t="shared" si="5417"/>
        <v>-30</v>
      </c>
      <c r="AC932" s="4">
        <f t="shared" si="5417"/>
        <v>-30</v>
      </c>
      <c r="AD932" s="4">
        <f t="shared" si="5417"/>
        <v>-30</v>
      </c>
      <c r="AE932" s="4">
        <f t="shared" si="5417"/>
        <v>-30</v>
      </c>
      <c r="AF932" s="4">
        <f t="shared" si="5417"/>
        <v>-30</v>
      </c>
      <c r="AG932" s="4">
        <f t="shared" si="5417"/>
        <v>-30</v>
      </c>
      <c r="AH932" s="4">
        <f t="shared" si="5417"/>
        <v>-30</v>
      </c>
      <c r="AI932" s="4">
        <f t="shared" si="5417"/>
        <v>-30</v>
      </c>
      <c r="AJ932" s="4">
        <f t="shared" si="5417"/>
        <v>-30</v>
      </c>
      <c r="AK932" s="4">
        <f t="shared" si="5417"/>
        <v>-30</v>
      </c>
      <c r="AL932" s="4">
        <f t="shared" si="5417"/>
        <v>-30</v>
      </c>
      <c r="AM932" s="4">
        <f t="shared" si="5417"/>
        <v>-30</v>
      </c>
      <c r="AN932" s="4">
        <f t="shared" si="5417"/>
        <v>-30</v>
      </c>
      <c r="AO932" s="4">
        <f t="shared" si="5417"/>
        <v>-30</v>
      </c>
      <c r="AP932" s="4">
        <f t="shared" si="5417"/>
        <v>-30</v>
      </c>
      <c r="AQ932" s="4">
        <f t="shared" si="5417"/>
        <v>-30</v>
      </c>
      <c r="AR932" s="4">
        <f t="shared" si="5417"/>
        <v>-30</v>
      </c>
      <c r="AS932" s="4">
        <f t="shared" si="5417"/>
        <v>-30</v>
      </c>
      <c r="AT932" s="4">
        <f t="shared" si="5417"/>
        <v>-30</v>
      </c>
      <c r="AU932" s="4">
        <f t="shared" si="5417"/>
        <v>-30</v>
      </c>
      <c r="AV932" s="4">
        <f t="shared" si="5417"/>
        <v>-30</v>
      </c>
      <c r="AW932" s="4">
        <f t="shared" si="5417"/>
        <v>-30</v>
      </c>
      <c r="AX932" s="4">
        <f t="shared" si="5417"/>
        <v>-30</v>
      </c>
      <c r="AY932" s="4">
        <f t="shared" si="5417"/>
        <v>-30</v>
      </c>
      <c r="AZ932" s="4">
        <f t="shared" si="5417"/>
        <v>-30</v>
      </c>
      <c r="BA932" s="4">
        <f t="shared" si="5417"/>
        <v>-30</v>
      </c>
      <c r="BB932" s="4">
        <f t="shared" si="5417"/>
        <v>-30</v>
      </c>
      <c r="BC932" s="4">
        <f t="shared" si="5417"/>
        <v>-30</v>
      </c>
      <c r="BD932" s="4">
        <f t="shared" si="5417"/>
        <v>-30</v>
      </c>
      <c r="BE932" s="4">
        <f t="shared" si="5417"/>
        <v>-30</v>
      </c>
      <c r="BF932" s="4">
        <f t="shared" si="5417"/>
        <v>-30</v>
      </c>
      <c r="BG932" s="4">
        <f t="shared" si="5417"/>
        <v>-30</v>
      </c>
      <c r="BH932" s="4">
        <f t="shared" si="5417"/>
        <v>-30</v>
      </c>
      <c r="BI932" s="4">
        <f t="shared" si="5417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18">C941+8</f>
        <v>56</v>
      </c>
      <c r="E941" s="4">
        <f t="shared" si="5418"/>
        <v>64</v>
      </c>
      <c r="F941" s="4">
        <f t="shared" si="5418"/>
        <v>72</v>
      </c>
      <c r="G941" s="4">
        <f t="shared" si="5418"/>
        <v>80</v>
      </c>
      <c r="H941" s="4">
        <f t="shared" si="5418"/>
        <v>88</v>
      </c>
      <c r="I941" s="4">
        <f t="shared" si="5418"/>
        <v>96</v>
      </c>
      <c r="J941" s="4">
        <f t="shared" si="5418"/>
        <v>104</v>
      </c>
      <c r="K941" s="4">
        <f t="shared" si="5418"/>
        <v>112</v>
      </c>
      <c r="L941" s="4">
        <f t="shared" si="5418"/>
        <v>120</v>
      </c>
      <c r="M941" s="4">
        <f t="shared" si="5418"/>
        <v>128</v>
      </c>
      <c r="N941" s="4">
        <f t="shared" si="5418"/>
        <v>136</v>
      </c>
      <c r="O941" s="4">
        <f t="shared" si="5418"/>
        <v>144</v>
      </c>
      <c r="P941" s="4">
        <f t="shared" si="5418"/>
        <v>152</v>
      </c>
      <c r="Q941" s="4">
        <f t="shared" si="5418"/>
        <v>160</v>
      </c>
      <c r="R941" s="4">
        <f t="shared" si="5418"/>
        <v>168</v>
      </c>
      <c r="S941" s="4">
        <f t="shared" si="5418"/>
        <v>176</v>
      </c>
      <c r="T941" s="4">
        <f t="shared" si="5418"/>
        <v>184</v>
      </c>
      <c r="U941" s="4">
        <f t="shared" si="5418"/>
        <v>192</v>
      </c>
      <c r="V941" s="4">
        <f t="shared" si="5418"/>
        <v>200</v>
      </c>
      <c r="W941" s="4">
        <f t="shared" si="5418"/>
        <v>208</v>
      </c>
      <c r="X941" s="4">
        <f t="shared" si="5418"/>
        <v>216</v>
      </c>
      <c r="Y941" s="4">
        <f t="shared" si="5418"/>
        <v>224</v>
      </c>
      <c r="Z941" s="4">
        <f t="shared" si="5418"/>
        <v>232</v>
      </c>
      <c r="AA941" s="4">
        <f t="shared" si="5418"/>
        <v>240</v>
      </c>
      <c r="AB941" s="4">
        <f t="shared" si="5418"/>
        <v>248</v>
      </c>
      <c r="AC941" s="4">
        <f t="shared" si="5418"/>
        <v>256</v>
      </c>
      <c r="AD941" s="4">
        <f t="shared" si="5418"/>
        <v>264</v>
      </c>
      <c r="AE941" s="4">
        <f t="shared" si="5418"/>
        <v>272</v>
      </c>
      <c r="AF941" s="4">
        <f t="shared" si="5418"/>
        <v>280</v>
      </c>
      <c r="AG941" s="4">
        <f t="shared" si="5418"/>
        <v>288</v>
      </c>
      <c r="AH941" s="4">
        <f t="shared" si="5418"/>
        <v>296</v>
      </c>
      <c r="AI941" s="4">
        <f t="shared" si="5418"/>
        <v>304</v>
      </c>
      <c r="AJ941" s="4">
        <f t="shared" si="5418"/>
        <v>312</v>
      </c>
      <c r="AK941" s="4">
        <f t="shared" si="5418"/>
        <v>320</v>
      </c>
      <c r="AL941" s="4">
        <f t="shared" si="5418"/>
        <v>328</v>
      </c>
      <c r="AM941" s="4">
        <f t="shared" si="5418"/>
        <v>336</v>
      </c>
      <c r="AN941" s="4">
        <f t="shared" si="5418"/>
        <v>344</v>
      </c>
      <c r="AO941" s="4">
        <f t="shared" si="5418"/>
        <v>352</v>
      </c>
      <c r="AP941" s="4">
        <f t="shared" si="5418"/>
        <v>360</v>
      </c>
      <c r="AQ941" s="4">
        <f t="shared" si="5418"/>
        <v>368</v>
      </c>
      <c r="AR941" s="4">
        <f t="shared" si="5418"/>
        <v>376</v>
      </c>
      <c r="AS941" s="4">
        <f t="shared" si="5418"/>
        <v>384</v>
      </c>
      <c r="AT941" s="4">
        <f t="shared" si="5418"/>
        <v>392</v>
      </c>
      <c r="AU941" s="4">
        <f t="shared" si="5418"/>
        <v>400</v>
      </c>
      <c r="AV941" s="4">
        <f t="shared" si="5418"/>
        <v>408</v>
      </c>
      <c r="AW941" s="4">
        <f t="shared" si="5418"/>
        <v>416</v>
      </c>
      <c r="AX941" s="4">
        <f t="shared" si="5418"/>
        <v>424</v>
      </c>
      <c r="AY941" s="4">
        <f t="shared" si="5418"/>
        <v>432</v>
      </c>
      <c r="AZ941" s="4">
        <f t="shared" si="5418"/>
        <v>440</v>
      </c>
      <c r="BA941" s="4">
        <f t="shared" si="5418"/>
        <v>448</v>
      </c>
      <c r="BB941" s="4">
        <f t="shared" si="5418"/>
        <v>456</v>
      </c>
      <c r="BC941" s="4">
        <f t="shared" si="5418"/>
        <v>464</v>
      </c>
      <c r="BD941" s="4">
        <f t="shared" si="5418"/>
        <v>472</v>
      </c>
      <c r="BE941" s="4">
        <f t="shared" si="5418"/>
        <v>480</v>
      </c>
      <c r="BF941" s="4">
        <f t="shared" si="5418"/>
        <v>488</v>
      </c>
      <c r="BG941" s="4">
        <f t="shared" si="5418"/>
        <v>496</v>
      </c>
      <c r="BH941" s="4">
        <f t="shared" si="5418"/>
        <v>504</v>
      </c>
      <c r="BI941" s="4">
        <f t="shared" si="5418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19">E942+0.7</f>
        <v>13.299999999999997</v>
      </c>
      <c r="G942" s="4">
        <f t="shared" si="5419"/>
        <v>13.999999999999996</v>
      </c>
      <c r="H942" s="4">
        <f t="shared" ref="H942" si="5420">G942+0.6</f>
        <v>14.599999999999996</v>
      </c>
      <c r="I942" s="4">
        <f t="shared" ref="I942:J942" si="5421">H942+0.7</f>
        <v>15.299999999999995</v>
      </c>
      <c r="J942" s="4">
        <f t="shared" si="5421"/>
        <v>15.999999999999995</v>
      </c>
      <c r="K942" s="4">
        <f t="shared" ref="K942" si="5422">J942+0.6</f>
        <v>16.599999999999994</v>
      </c>
      <c r="L942" s="4">
        <f t="shared" ref="L942:M942" si="5423">K942+0.7</f>
        <v>17.299999999999994</v>
      </c>
      <c r="M942" s="4">
        <f t="shared" si="5423"/>
        <v>17.999999999999993</v>
      </c>
      <c r="N942" s="4">
        <f t="shared" ref="N942" si="5424">M942+0.6</f>
        <v>18.599999999999994</v>
      </c>
      <c r="O942" s="4">
        <f t="shared" ref="O942:P942" si="5425">N942+0.7</f>
        <v>19.299999999999994</v>
      </c>
      <c r="P942" s="4">
        <f t="shared" si="5425"/>
        <v>19.999999999999993</v>
      </c>
      <c r="Q942" s="4">
        <f t="shared" ref="Q942" si="5426">P942+0.6</f>
        <v>20.599999999999994</v>
      </c>
      <c r="R942" s="4">
        <f t="shared" ref="R942:S942" si="5427">Q942+0.7</f>
        <v>21.299999999999994</v>
      </c>
      <c r="S942" s="4">
        <f t="shared" si="5427"/>
        <v>21.999999999999993</v>
      </c>
      <c r="T942" s="4">
        <f t="shared" ref="T942" si="5428">S942+0.6</f>
        <v>22.599999999999994</v>
      </c>
      <c r="U942" s="4">
        <f t="shared" ref="U942:V942" si="5429">T942+0.7</f>
        <v>23.299999999999994</v>
      </c>
      <c r="V942" s="4">
        <f t="shared" si="5429"/>
        <v>23.999999999999993</v>
      </c>
      <c r="W942" s="4">
        <f t="shared" ref="W942" si="5430">V942+0.6</f>
        <v>24.599999999999994</v>
      </c>
      <c r="X942" s="4">
        <f t="shared" ref="X942:Y942" si="5431">W942+0.7</f>
        <v>25.299999999999994</v>
      </c>
      <c r="Y942" s="4">
        <f t="shared" si="5431"/>
        <v>25.999999999999993</v>
      </c>
      <c r="Z942" s="4">
        <f t="shared" ref="Z942" si="5432">Y942+0.6</f>
        <v>26.599999999999994</v>
      </c>
      <c r="AA942" s="4">
        <f t="shared" ref="AA942:AB942" si="5433">Z942+0.7</f>
        <v>27.299999999999994</v>
      </c>
      <c r="AB942" s="4">
        <f t="shared" si="5433"/>
        <v>27.999999999999993</v>
      </c>
      <c r="AC942" s="4">
        <f t="shared" ref="AC942" si="5434">AB942+0.6</f>
        <v>28.599999999999994</v>
      </c>
      <c r="AD942" s="4">
        <f t="shared" ref="AD942:AE942" si="5435">AC942+0.7</f>
        <v>29.299999999999994</v>
      </c>
      <c r="AE942" s="4">
        <f t="shared" si="5435"/>
        <v>29.999999999999993</v>
      </c>
      <c r="AF942" s="4">
        <f t="shared" ref="AF942" si="5436">AE942+0.6</f>
        <v>30.599999999999994</v>
      </c>
      <c r="AG942" s="4">
        <f t="shared" ref="AG942:AH942" si="5437">AF942+0.7</f>
        <v>31.299999999999994</v>
      </c>
      <c r="AH942" s="4">
        <f t="shared" si="5437"/>
        <v>31.999999999999993</v>
      </c>
      <c r="AI942" s="4">
        <f t="shared" ref="AI942" si="5438">AH942+0.6</f>
        <v>32.599999999999994</v>
      </c>
      <c r="AJ942" s="4">
        <f t="shared" ref="AJ942:AK942" si="5439">AI942+0.7</f>
        <v>33.299999999999997</v>
      </c>
      <c r="AK942" s="4">
        <f t="shared" si="5439"/>
        <v>34</v>
      </c>
      <c r="AL942" s="4">
        <f t="shared" ref="AL942" si="5440">AK942+0.6</f>
        <v>34.6</v>
      </c>
      <c r="AM942" s="4">
        <f t="shared" ref="AM942:AN942" si="5441">AL942+0.7</f>
        <v>35.300000000000004</v>
      </c>
      <c r="AN942" s="4">
        <f t="shared" si="5441"/>
        <v>36.000000000000007</v>
      </c>
      <c r="AO942" s="4">
        <f t="shared" ref="AO942" si="5442">AN942+0.6</f>
        <v>36.600000000000009</v>
      </c>
      <c r="AP942" s="4">
        <f t="shared" ref="AP942:AQ942" si="5443">AO942+0.7</f>
        <v>37.300000000000011</v>
      </c>
      <c r="AQ942" s="4">
        <f t="shared" si="5443"/>
        <v>38.000000000000014</v>
      </c>
      <c r="AR942" s="4">
        <f t="shared" ref="AR942" si="5444">AQ942+0.6</f>
        <v>38.600000000000016</v>
      </c>
      <c r="AS942" s="4">
        <f t="shared" ref="AS942:AT942" si="5445">AR942+0.7</f>
        <v>39.300000000000018</v>
      </c>
      <c r="AT942" s="4">
        <f t="shared" si="5445"/>
        <v>40.000000000000021</v>
      </c>
      <c r="AU942" s="4">
        <f t="shared" ref="AU942" si="5446">AT942+0.6</f>
        <v>40.600000000000023</v>
      </c>
      <c r="AV942" s="4">
        <f t="shared" ref="AV942:AW942" si="5447">AU942+0.7</f>
        <v>41.300000000000026</v>
      </c>
      <c r="AW942" s="4">
        <f t="shared" si="5447"/>
        <v>42.000000000000028</v>
      </c>
      <c r="AX942" s="4">
        <f t="shared" ref="AX942" si="5448">AW942+0.6</f>
        <v>42.60000000000003</v>
      </c>
      <c r="AY942" s="4">
        <f t="shared" ref="AY942:AZ942" si="5449">AX942+0.7</f>
        <v>43.300000000000033</v>
      </c>
      <c r="AZ942" s="4">
        <f t="shared" si="5449"/>
        <v>44.000000000000036</v>
      </c>
      <c r="BA942" s="4">
        <f t="shared" ref="BA942" si="5450">AZ942+0.6</f>
        <v>44.600000000000037</v>
      </c>
      <c r="BB942" s="4">
        <f t="shared" ref="BB942:BC942" si="5451">BA942+0.7</f>
        <v>45.30000000000004</v>
      </c>
      <c r="BC942" s="4">
        <f t="shared" si="5451"/>
        <v>46.000000000000043</v>
      </c>
      <c r="BD942" s="4">
        <f t="shared" ref="BD942" si="5452">BC942+0.6</f>
        <v>46.600000000000044</v>
      </c>
      <c r="BE942" s="4">
        <f t="shared" ref="BE942:BF942" si="5453">BD942+0.7</f>
        <v>47.300000000000047</v>
      </c>
      <c r="BF942" s="4">
        <f t="shared" si="5453"/>
        <v>48.00000000000005</v>
      </c>
      <c r="BG942" s="4">
        <f t="shared" ref="BG942" si="5454">BF942+0.6</f>
        <v>48.600000000000051</v>
      </c>
      <c r="BH942" s="4">
        <f t="shared" ref="BH942:BI942" si="5455">BG942+0.7</f>
        <v>49.300000000000054</v>
      </c>
      <c r="BI942" s="4">
        <f t="shared" si="5455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56">C945+1</f>
        <v>4</v>
      </c>
      <c r="E945" s="4">
        <f t="shared" si="5456"/>
        <v>5</v>
      </c>
      <c r="F945" s="4">
        <f t="shared" si="5456"/>
        <v>6</v>
      </c>
      <c r="G945" s="4">
        <f t="shared" si="5456"/>
        <v>7</v>
      </c>
      <c r="H945" s="4">
        <f t="shared" si="5456"/>
        <v>8</v>
      </c>
      <c r="I945" s="4">
        <f t="shared" si="5456"/>
        <v>9</v>
      </c>
      <c r="J945" s="15">
        <f>I945+3</f>
        <v>12</v>
      </c>
      <c r="K945" s="14">
        <f t="shared" ref="K945:Q945" si="5457">J945+3</f>
        <v>15</v>
      </c>
      <c r="L945" s="14">
        <f t="shared" si="5457"/>
        <v>18</v>
      </c>
      <c r="M945" s="14">
        <f t="shared" si="5457"/>
        <v>21</v>
      </c>
      <c r="N945" s="14">
        <f t="shared" si="5457"/>
        <v>24</v>
      </c>
      <c r="O945" s="14">
        <f t="shared" si="5457"/>
        <v>27</v>
      </c>
      <c r="P945" s="14">
        <f t="shared" si="5457"/>
        <v>30</v>
      </c>
      <c r="Q945" s="14">
        <f t="shared" si="5457"/>
        <v>33</v>
      </c>
      <c r="R945" s="15">
        <f>Q945+10</f>
        <v>43</v>
      </c>
      <c r="S945" s="14">
        <f t="shared" ref="S945:W945" si="5458">R945+10</f>
        <v>53</v>
      </c>
      <c r="T945" s="14">
        <f t="shared" si="5458"/>
        <v>63</v>
      </c>
      <c r="U945" s="14">
        <f t="shared" si="5458"/>
        <v>73</v>
      </c>
      <c r="V945" s="14">
        <f t="shared" si="5458"/>
        <v>83</v>
      </c>
      <c r="W945" s="14">
        <f t="shared" si="5458"/>
        <v>93</v>
      </c>
      <c r="X945" s="15">
        <f>W945+17</f>
        <v>110</v>
      </c>
      <c r="Y945" s="14">
        <f t="shared" ref="Y945:AC945" si="5459">X945+17</f>
        <v>127</v>
      </c>
      <c r="Z945" s="14">
        <f t="shared" si="5459"/>
        <v>144</v>
      </c>
      <c r="AA945" s="14">
        <f t="shared" si="5459"/>
        <v>161</v>
      </c>
      <c r="AB945" s="14">
        <f t="shared" si="5459"/>
        <v>178</v>
      </c>
      <c r="AC945" s="14">
        <f t="shared" si="5459"/>
        <v>195</v>
      </c>
      <c r="AD945" s="15">
        <f>AC945+24</f>
        <v>219</v>
      </c>
      <c r="AE945">
        <f t="shared" ref="AE945:AN945" si="5460">AD945+24</f>
        <v>243</v>
      </c>
      <c r="AF945" s="4">
        <f t="shared" si="5460"/>
        <v>267</v>
      </c>
      <c r="AG945" s="4">
        <f t="shared" si="5460"/>
        <v>291</v>
      </c>
      <c r="AH945" s="4">
        <f t="shared" si="5460"/>
        <v>315</v>
      </c>
      <c r="AI945" s="4">
        <f t="shared" si="5460"/>
        <v>339</v>
      </c>
      <c r="AJ945" s="4">
        <f t="shared" si="5460"/>
        <v>363</v>
      </c>
      <c r="AK945" s="4">
        <f t="shared" si="5460"/>
        <v>387</v>
      </c>
      <c r="AL945" s="4">
        <f t="shared" si="5460"/>
        <v>411</v>
      </c>
      <c r="AM945" s="4">
        <f t="shared" si="5460"/>
        <v>435</v>
      </c>
      <c r="AN945" s="4">
        <f t="shared" si="5460"/>
        <v>459</v>
      </c>
      <c r="AO945">
        <f t="shared" ref="AO945:BI945" si="5461">AN945+24</f>
        <v>483</v>
      </c>
      <c r="AP945" s="4">
        <f t="shared" si="5461"/>
        <v>507</v>
      </c>
      <c r="AQ945" s="4">
        <f t="shared" si="5461"/>
        <v>531</v>
      </c>
      <c r="AR945" s="4">
        <f t="shared" si="5461"/>
        <v>555</v>
      </c>
      <c r="AS945" s="4">
        <f t="shared" si="5461"/>
        <v>579</v>
      </c>
      <c r="AT945" s="4">
        <f t="shared" si="5461"/>
        <v>603</v>
      </c>
      <c r="AU945" s="4">
        <f t="shared" si="5461"/>
        <v>627</v>
      </c>
      <c r="AV945" s="4">
        <f t="shared" si="5461"/>
        <v>651</v>
      </c>
      <c r="AW945" s="4">
        <f t="shared" si="5461"/>
        <v>675</v>
      </c>
      <c r="AX945" s="4">
        <f t="shared" si="5461"/>
        <v>699</v>
      </c>
      <c r="AY945">
        <f t="shared" si="5461"/>
        <v>723</v>
      </c>
      <c r="AZ945" s="4">
        <f t="shared" si="5461"/>
        <v>747</v>
      </c>
      <c r="BA945" s="4">
        <f t="shared" si="5461"/>
        <v>771</v>
      </c>
      <c r="BB945" s="4">
        <f t="shared" si="5461"/>
        <v>795</v>
      </c>
      <c r="BC945" s="4">
        <f t="shared" si="5461"/>
        <v>819</v>
      </c>
      <c r="BD945" s="4">
        <f t="shared" si="5461"/>
        <v>843</v>
      </c>
      <c r="BE945" s="4">
        <f t="shared" si="5461"/>
        <v>867</v>
      </c>
      <c r="BF945" s="4">
        <f t="shared" si="5461"/>
        <v>891</v>
      </c>
      <c r="BG945" s="4">
        <f t="shared" si="5461"/>
        <v>915</v>
      </c>
      <c r="BH945" s="4">
        <f t="shared" si="5461"/>
        <v>939</v>
      </c>
      <c r="BI945">
        <f t="shared" si="5461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62">C946+1</f>
        <v>6</v>
      </c>
      <c r="E946" s="4">
        <f t="shared" si="5462"/>
        <v>7</v>
      </c>
      <c r="F946" s="4">
        <f t="shared" si="5462"/>
        <v>8</v>
      </c>
      <c r="G946" s="4">
        <f t="shared" si="5462"/>
        <v>9</v>
      </c>
      <c r="H946" s="4">
        <f t="shared" si="5462"/>
        <v>10</v>
      </c>
      <c r="I946" s="4">
        <f t="shared" si="5462"/>
        <v>11</v>
      </c>
      <c r="J946" s="15">
        <f>I946+3</f>
        <v>14</v>
      </c>
      <c r="K946" s="14">
        <f t="shared" ref="K946:Q946" si="5463">J946+3</f>
        <v>17</v>
      </c>
      <c r="L946" s="14">
        <f t="shared" si="5463"/>
        <v>20</v>
      </c>
      <c r="M946" s="14">
        <f t="shared" si="5463"/>
        <v>23</v>
      </c>
      <c r="N946" s="14">
        <f t="shared" si="5463"/>
        <v>26</v>
      </c>
      <c r="O946" s="14">
        <f t="shared" si="5463"/>
        <v>29</v>
      </c>
      <c r="P946" s="14">
        <f t="shared" si="5463"/>
        <v>32</v>
      </c>
      <c r="Q946" s="14">
        <f t="shared" si="5463"/>
        <v>35</v>
      </c>
      <c r="R946" s="15">
        <f>Q946+10</f>
        <v>45</v>
      </c>
      <c r="S946" s="14">
        <f t="shared" ref="S946:W946" si="5464">R946+10</f>
        <v>55</v>
      </c>
      <c r="T946" s="14">
        <f t="shared" si="5464"/>
        <v>65</v>
      </c>
      <c r="U946" s="14">
        <f t="shared" si="5464"/>
        <v>75</v>
      </c>
      <c r="V946" s="14">
        <f t="shared" si="5464"/>
        <v>85</v>
      </c>
      <c r="W946" s="14">
        <f t="shared" si="5464"/>
        <v>95</v>
      </c>
      <c r="X946" s="15">
        <f>W946+17</f>
        <v>112</v>
      </c>
      <c r="Y946" s="14">
        <f t="shared" ref="Y946:AC946" si="5465">X946+17</f>
        <v>129</v>
      </c>
      <c r="Z946" s="14">
        <f t="shared" si="5465"/>
        <v>146</v>
      </c>
      <c r="AA946" s="14">
        <f t="shared" si="5465"/>
        <v>163</v>
      </c>
      <c r="AB946" s="14">
        <f t="shared" si="5465"/>
        <v>180</v>
      </c>
      <c r="AC946" s="14">
        <f t="shared" si="5465"/>
        <v>197</v>
      </c>
      <c r="AD946" s="15">
        <f>AC946+24</f>
        <v>221</v>
      </c>
      <c r="AE946">
        <f t="shared" ref="AE946:AN946" si="5466">AD946+24</f>
        <v>245</v>
      </c>
      <c r="AF946" s="4">
        <f t="shared" si="5466"/>
        <v>269</v>
      </c>
      <c r="AG946" s="4">
        <f t="shared" si="5466"/>
        <v>293</v>
      </c>
      <c r="AH946" s="4">
        <f t="shared" si="5466"/>
        <v>317</v>
      </c>
      <c r="AI946" s="4">
        <f t="shared" si="5466"/>
        <v>341</v>
      </c>
      <c r="AJ946" s="4">
        <f t="shared" si="5466"/>
        <v>365</v>
      </c>
      <c r="AK946" s="4">
        <f t="shared" si="5466"/>
        <v>389</v>
      </c>
      <c r="AL946" s="4">
        <f t="shared" si="5466"/>
        <v>413</v>
      </c>
      <c r="AM946" s="4">
        <f t="shared" si="5466"/>
        <v>437</v>
      </c>
      <c r="AN946" s="4">
        <f t="shared" si="5466"/>
        <v>461</v>
      </c>
      <c r="AO946">
        <f t="shared" ref="AO946:BI946" si="5467">AN946+24</f>
        <v>485</v>
      </c>
      <c r="AP946" s="4">
        <f t="shared" si="5467"/>
        <v>509</v>
      </c>
      <c r="AQ946" s="4">
        <f t="shared" si="5467"/>
        <v>533</v>
      </c>
      <c r="AR946" s="4">
        <f t="shared" si="5467"/>
        <v>557</v>
      </c>
      <c r="AS946" s="4">
        <f t="shared" si="5467"/>
        <v>581</v>
      </c>
      <c r="AT946" s="4">
        <f t="shared" si="5467"/>
        <v>605</v>
      </c>
      <c r="AU946" s="4">
        <f t="shared" si="5467"/>
        <v>629</v>
      </c>
      <c r="AV946" s="4">
        <f t="shared" si="5467"/>
        <v>653</v>
      </c>
      <c r="AW946" s="4">
        <f t="shared" si="5467"/>
        <v>677</v>
      </c>
      <c r="AX946" s="4">
        <f t="shared" si="5467"/>
        <v>701</v>
      </c>
      <c r="AY946">
        <f t="shared" si="5467"/>
        <v>725</v>
      </c>
      <c r="AZ946" s="4">
        <f t="shared" si="5467"/>
        <v>749</v>
      </c>
      <c r="BA946" s="4">
        <f t="shared" si="5467"/>
        <v>773</v>
      </c>
      <c r="BB946" s="4">
        <f t="shared" si="5467"/>
        <v>797</v>
      </c>
      <c r="BC946" s="4">
        <f t="shared" si="5467"/>
        <v>821</v>
      </c>
      <c r="BD946" s="4">
        <f t="shared" si="5467"/>
        <v>845</v>
      </c>
      <c r="BE946" s="4">
        <f t="shared" si="5467"/>
        <v>869</v>
      </c>
      <c r="BF946" s="4">
        <f t="shared" si="5467"/>
        <v>893</v>
      </c>
      <c r="BG946" s="4">
        <f t="shared" si="5467"/>
        <v>917</v>
      </c>
      <c r="BH946" s="4">
        <f t="shared" si="5467"/>
        <v>941</v>
      </c>
      <c r="BI946">
        <f t="shared" si="5467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68">C952+3</f>
        <v>26</v>
      </c>
      <c r="E952" s="4">
        <f t="shared" si="5468"/>
        <v>29</v>
      </c>
      <c r="F952" s="4">
        <f t="shared" si="5468"/>
        <v>32</v>
      </c>
      <c r="G952" s="4">
        <f t="shared" si="5468"/>
        <v>35</v>
      </c>
      <c r="H952" s="4">
        <f t="shared" si="5468"/>
        <v>38</v>
      </c>
      <c r="I952" s="4">
        <f t="shared" si="5468"/>
        <v>41</v>
      </c>
      <c r="J952" s="15">
        <f t="shared" si="5468"/>
        <v>44</v>
      </c>
      <c r="K952" s="4">
        <f t="shared" si="5468"/>
        <v>47</v>
      </c>
      <c r="L952" s="4">
        <f t="shared" si="5468"/>
        <v>50</v>
      </c>
      <c r="M952" s="4">
        <f t="shared" si="5468"/>
        <v>53</v>
      </c>
      <c r="N952" s="4">
        <f t="shared" si="5468"/>
        <v>56</v>
      </c>
      <c r="O952" s="4">
        <f t="shared" si="5468"/>
        <v>59</v>
      </c>
      <c r="P952" s="4">
        <f t="shared" si="5468"/>
        <v>62</v>
      </c>
      <c r="Q952" s="4">
        <f t="shared" si="5468"/>
        <v>65</v>
      </c>
      <c r="R952" s="15">
        <f t="shared" si="5468"/>
        <v>68</v>
      </c>
      <c r="S952" s="4">
        <f t="shared" si="5468"/>
        <v>71</v>
      </c>
      <c r="T952" s="4">
        <f t="shared" si="5468"/>
        <v>74</v>
      </c>
      <c r="U952" s="4">
        <f t="shared" si="5468"/>
        <v>77</v>
      </c>
      <c r="V952" s="4">
        <f t="shared" si="5468"/>
        <v>80</v>
      </c>
      <c r="W952" s="4">
        <f t="shared" si="5468"/>
        <v>83</v>
      </c>
      <c r="X952" s="15">
        <f t="shared" si="5468"/>
        <v>86</v>
      </c>
      <c r="Y952" s="4">
        <f t="shared" si="5468"/>
        <v>89</v>
      </c>
      <c r="Z952" s="4">
        <f t="shared" si="5468"/>
        <v>92</v>
      </c>
      <c r="AA952" s="4">
        <f t="shared" si="5468"/>
        <v>95</v>
      </c>
      <c r="AB952" s="4">
        <f t="shared" si="5468"/>
        <v>98</v>
      </c>
      <c r="AC952" s="4">
        <f t="shared" si="5468"/>
        <v>101</v>
      </c>
      <c r="AD952" s="15">
        <f t="shared" si="5468"/>
        <v>104</v>
      </c>
      <c r="AE952" s="4">
        <f t="shared" si="5468"/>
        <v>107</v>
      </c>
      <c r="AF952" s="4">
        <f t="shared" si="5468"/>
        <v>110</v>
      </c>
      <c r="AG952" s="4">
        <f t="shared" si="5468"/>
        <v>113</v>
      </c>
      <c r="AH952" s="4">
        <f t="shared" si="5468"/>
        <v>116</v>
      </c>
      <c r="AI952" s="4">
        <f t="shared" si="5468"/>
        <v>119</v>
      </c>
      <c r="AJ952" s="4">
        <f t="shared" si="5468"/>
        <v>122</v>
      </c>
      <c r="AK952" s="4">
        <f t="shared" si="5468"/>
        <v>125</v>
      </c>
      <c r="AL952" s="4">
        <f t="shared" si="5468"/>
        <v>128</v>
      </c>
      <c r="AM952" s="4">
        <f t="shared" si="5468"/>
        <v>131</v>
      </c>
      <c r="AN952" s="4">
        <f t="shared" si="5468"/>
        <v>134</v>
      </c>
      <c r="AO952" s="4">
        <f t="shared" si="5468"/>
        <v>137</v>
      </c>
      <c r="AP952" s="4">
        <f t="shared" si="5468"/>
        <v>140</v>
      </c>
      <c r="AQ952" s="4">
        <f t="shared" si="5468"/>
        <v>143</v>
      </c>
      <c r="AR952" s="4">
        <f t="shared" si="5468"/>
        <v>146</v>
      </c>
      <c r="AS952" s="4">
        <f t="shared" si="5468"/>
        <v>149</v>
      </c>
      <c r="AT952" s="4">
        <f t="shared" si="5468"/>
        <v>152</v>
      </c>
      <c r="AU952" s="4">
        <f t="shared" si="5468"/>
        <v>155</v>
      </c>
      <c r="AV952" s="4">
        <f t="shared" si="5468"/>
        <v>158</v>
      </c>
      <c r="AW952" s="4">
        <f t="shared" si="5468"/>
        <v>161</v>
      </c>
      <c r="AX952" s="4">
        <f t="shared" si="5468"/>
        <v>164</v>
      </c>
      <c r="AY952" s="4">
        <f t="shared" si="5468"/>
        <v>167</v>
      </c>
      <c r="AZ952" s="4">
        <f t="shared" si="5468"/>
        <v>170</v>
      </c>
      <c r="BA952" s="4">
        <f t="shared" si="5468"/>
        <v>173</v>
      </c>
      <c r="BB952" s="4">
        <f t="shared" si="5468"/>
        <v>176</v>
      </c>
      <c r="BC952" s="4">
        <f t="shared" si="5468"/>
        <v>179</v>
      </c>
      <c r="BD952" s="4">
        <f t="shared" si="5468"/>
        <v>182</v>
      </c>
      <c r="BE952" s="4">
        <f t="shared" si="5468"/>
        <v>185</v>
      </c>
      <c r="BF952" s="4">
        <f t="shared" si="5468"/>
        <v>188</v>
      </c>
      <c r="BG952" s="4">
        <f t="shared" si="5468"/>
        <v>191</v>
      </c>
      <c r="BH952" s="4">
        <f t="shared" si="5468"/>
        <v>194</v>
      </c>
      <c r="BI952" s="4">
        <f t="shared" si="5468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69">C956+8</f>
        <v>46</v>
      </c>
      <c r="E956" s="4">
        <f t="shared" si="5469"/>
        <v>54</v>
      </c>
      <c r="F956" s="4">
        <f t="shared" si="5469"/>
        <v>62</v>
      </c>
      <c r="G956" s="4">
        <f t="shared" si="5469"/>
        <v>70</v>
      </c>
      <c r="H956" s="4">
        <f t="shared" si="5469"/>
        <v>78</v>
      </c>
      <c r="I956" s="4">
        <f t="shared" si="5469"/>
        <v>86</v>
      </c>
      <c r="J956" s="4">
        <f t="shared" si="5469"/>
        <v>94</v>
      </c>
      <c r="K956" s="4">
        <f t="shared" si="5469"/>
        <v>102</v>
      </c>
      <c r="L956" s="4">
        <f t="shared" si="5469"/>
        <v>110</v>
      </c>
      <c r="M956" s="4">
        <f t="shared" si="5469"/>
        <v>118</v>
      </c>
      <c r="N956" s="4">
        <f t="shared" si="5469"/>
        <v>126</v>
      </c>
      <c r="O956" s="4">
        <f t="shared" si="5469"/>
        <v>134</v>
      </c>
      <c r="P956" s="4">
        <f t="shared" si="5469"/>
        <v>142</v>
      </c>
      <c r="Q956" s="4">
        <f t="shared" si="5469"/>
        <v>150</v>
      </c>
      <c r="R956" s="4">
        <f t="shared" si="5469"/>
        <v>158</v>
      </c>
      <c r="S956" s="4">
        <f t="shared" si="5469"/>
        <v>166</v>
      </c>
      <c r="T956" s="4">
        <f t="shared" si="5469"/>
        <v>174</v>
      </c>
      <c r="U956" s="4">
        <f t="shared" si="5469"/>
        <v>182</v>
      </c>
      <c r="V956" s="4">
        <f t="shared" si="5469"/>
        <v>190</v>
      </c>
      <c r="W956" s="4">
        <f t="shared" si="5469"/>
        <v>198</v>
      </c>
      <c r="X956" s="4">
        <f t="shared" si="5469"/>
        <v>206</v>
      </c>
      <c r="Y956" s="4">
        <f t="shared" si="5469"/>
        <v>214</v>
      </c>
      <c r="Z956" s="4">
        <f t="shared" si="5469"/>
        <v>222</v>
      </c>
      <c r="AA956" s="4">
        <f t="shared" si="5469"/>
        <v>230</v>
      </c>
      <c r="AB956" s="4">
        <f t="shared" si="5469"/>
        <v>238</v>
      </c>
      <c r="AC956" s="4">
        <f t="shared" si="5469"/>
        <v>246</v>
      </c>
      <c r="AD956" s="4">
        <f t="shared" si="5469"/>
        <v>254</v>
      </c>
      <c r="AE956" s="4">
        <f t="shared" si="5469"/>
        <v>262</v>
      </c>
      <c r="AF956" s="4">
        <f t="shared" si="5469"/>
        <v>270</v>
      </c>
      <c r="AG956" s="4">
        <f t="shared" si="5469"/>
        <v>278</v>
      </c>
      <c r="AH956" s="4">
        <f t="shared" si="5469"/>
        <v>286</v>
      </c>
      <c r="AI956" s="4">
        <f t="shared" si="5469"/>
        <v>294</v>
      </c>
      <c r="AJ956" s="4">
        <f t="shared" si="5469"/>
        <v>302</v>
      </c>
      <c r="AK956" s="4">
        <f t="shared" si="5469"/>
        <v>310</v>
      </c>
      <c r="AL956" s="4">
        <f t="shared" si="5469"/>
        <v>318</v>
      </c>
      <c r="AM956" s="4">
        <f t="shared" si="5469"/>
        <v>326</v>
      </c>
      <c r="AN956" s="4">
        <f t="shared" si="5469"/>
        <v>334</v>
      </c>
      <c r="AO956" s="4">
        <f t="shared" si="5469"/>
        <v>342</v>
      </c>
      <c r="AP956" s="4">
        <f t="shared" si="5469"/>
        <v>350</v>
      </c>
      <c r="AQ956" s="4">
        <f t="shared" si="5469"/>
        <v>358</v>
      </c>
      <c r="AR956" s="4">
        <f t="shared" si="5469"/>
        <v>366</v>
      </c>
      <c r="AS956" s="4">
        <f t="shared" si="5469"/>
        <v>374</v>
      </c>
      <c r="AT956" s="4">
        <f t="shared" si="5469"/>
        <v>382</v>
      </c>
      <c r="AU956" s="4">
        <f t="shared" si="5469"/>
        <v>390</v>
      </c>
      <c r="AV956" s="4">
        <f t="shared" si="5469"/>
        <v>398</v>
      </c>
      <c r="AW956" s="4">
        <f t="shared" si="5469"/>
        <v>406</v>
      </c>
      <c r="AX956" s="4">
        <f t="shared" si="5469"/>
        <v>414</v>
      </c>
      <c r="AY956" s="4">
        <f t="shared" si="5469"/>
        <v>422</v>
      </c>
      <c r="AZ956" s="4">
        <f t="shared" si="5469"/>
        <v>430</v>
      </c>
      <c r="BA956" s="4">
        <f t="shared" si="5469"/>
        <v>438</v>
      </c>
      <c r="BB956" s="4">
        <f t="shared" si="5469"/>
        <v>446</v>
      </c>
      <c r="BC956" s="4">
        <f t="shared" si="5469"/>
        <v>454</v>
      </c>
      <c r="BD956" s="4">
        <f t="shared" si="5469"/>
        <v>462</v>
      </c>
      <c r="BE956" s="4">
        <f t="shared" si="5469"/>
        <v>470</v>
      </c>
      <c r="BF956" s="4">
        <f t="shared" si="5469"/>
        <v>478</v>
      </c>
      <c r="BG956" s="4">
        <f t="shared" si="5469"/>
        <v>486</v>
      </c>
      <c r="BH956" s="4">
        <f t="shared" si="5469"/>
        <v>494</v>
      </c>
      <c r="BI956" s="4">
        <f t="shared" si="5469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70">C957+10</f>
        <v>48</v>
      </c>
      <c r="E957" s="4">
        <f t="shared" si="5470"/>
        <v>58</v>
      </c>
      <c r="F957" s="4">
        <f t="shared" si="5470"/>
        <v>68</v>
      </c>
      <c r="G957" s="4">
        <f t="shared" si="5470"/>
        <v>78</v>
      </c>
      <c r="H957" s="4">
        <f t="shared" si="5470"/>
        <v>88</v>
      </c>
      <c r="I957" s="4">
        <f t="shared" si="5470"/>
        <v>98</v>
      </c>
      <c r="J957" s="15">
        <f t="shared" si="5470"/>
        <v>108</v>
      </c>
      <c r="K957" s="4">
        <f t="shared" si="5470"/>
        <v>118</v>
      </c>
      <c r="L957" s="4">
        <f t="shared" si="5470"/>
        <v>128</v>
      </c>
      <c r="M957" s="4">
        <f t="shared" si="5470"/>
        <v>138</v>
      </c>
      <c r="N957" s="4">
        <f t="shared" si="5470"/>
        <v>148</v>
      </c>
      <c r="O957" s="4">
        <f t="shared" si="5470"/>
        <v>158</v>
      </c>
      <c r="P957" s="4">
        <f t="shared" si="5470"/>
        <v>168</v>
      </c>
      <c r="Q957" s="4">
        <f t="shared" si="5470"/>
        <v>178</v>
      </c>
      <c r="R957" s="15">
        <f t="shared" si="5470"/>
        <v>188</v>
      </c>
      <c r="S957" s="4">
        <f t="shared" si="5470"/>
        <v>198</v>
      </c>
      <c r="T957" s="4">
        <f t="shared" si="5470"/>
        <v>208</v>
      </c>
      <c r="U957" s="4">
        <f t="shared" si="5470"/>
        <v>218</v>
      </c>
      <c r="V957" s="4">
        <f t="shared" si="5470"/>
        <v>228</v>
      </c>
      <c r="W957" s="4">
        <f t="shared" si="5470"/>
        <v>238</v>
      </c>
      <c r="X957" s="15">
        <f t="shared" si="5470"/>
        <v>248</v>
      </c>
      <c r="Y957" s="4">
        <f t="shared" si="5470"/>
        <v>258</v>
      </c>
      <c r="Z957" s="4">
        <f t="shared" si="5470"/>
        <v>268</v>
      </c>
      <c r="AA957" s="4">
        <f t="shared" si="5470"/>
        <v>278</v>
      </c>
      <c r="AB957" s="4">
        <f t="shared" si="5470"/>
        <v>288</v>
      </c>
      <c r="AC957" s="4">
        <f t="shared" si="5470"/>
        <v>298</v>
      </c>
      <c r="AD957" s="15">
        <f t="shared" si="5470"/>
        <v>308</v>
      </c>
      <c r="AE957" s="4">
        <f t="shared" si="5470"/>
        <v>318</v>
      </c>
      <c r="AF957" s="4">
        <f t="shared" si="5470"/>
        <v>328</v>
      </c>
      <c r="AG957" s="4">
        <f t="shared" si="5470"/>
        <v>338</v>
      </c>
      <c r="AH957" s="4">
        <f t="shared" si="5470"/>
        <v>348</v>
      </c>
      <c r="AI957" s="4">
        <f t="shared" si="5470"/>
        <v>358</v>
      </c>
      <c r="AJ957" s="4">
        <f t="shared" si="5470"/>
        <v>368</v>
      </c>
      <c r="AK957" s="4">
        <f t="shared" si="5470"/>
        <v>378</v>
      </c>
      <c r="AL957" s="4">
        <f t="shared" si="5470"/>
        <v>388</v>
      </c>
      <c r="AM957" s="4">
        <f t="shared" si="5470"/>
        <v>398</v>
      </c>
      <c r="AN957" s="4">
        <f t="shared" si="5470"/>
        <v>408</v>
      </c>
      <c r="AO957" s="4">
        <f t="shared" si="5470"/>
        <v>418</v>
      </c>
      <c r="AP957" s="4">
        <f t="shared" si="5470"/>
        <v>428</v>
      </c>
      <c r="AQ957" s="4">
        <f t="shared" si="5470"/>
        <v>438</v>
      </c>
      <c r="AR957" s="4">
        <f t="shared" si="5470"/>
        <v>448</v>
      </c>
      <c r="AS957" s="4">
        <f t="shared" si="5470"/>
        <v>458</v>
      </c>
      <c r="AT957" s="4">
        <f t="shared" si="5470"/>
        <v>468</v>
      </c>
      <c r="AU957" s="4">
        <f t="shared" si="5470"/>
        <v>478</v>
      </c>
      <c r="AV957" s="4">
        <f t="shared" si="5470"/>
        <v>488</v>
      </c>
      <c r="AW957" s="4">
        <f t="shared" si="5470"/>
        <v>498</v>
      </c>
      <c r="AX957" s="4">
        <f t="shared" si="5470"/>
        <v>508</v>
      </c>
      <c r="AY957" s="4">
        <f t="shared" si="5470"/>
        <v>518</v>
      </c>
      <c r="AZ957" s="4">
        <f t="shared" si="5470"/>
        <v>528</v>
      </c>
      <c r="BA957" s="4">
        <f t="shared" si="5470"/>
        <v>538</v>
      </c>
      <c r="BB957" s="4">
        <f t="shared" si="5470"/>
        <v>548</v>
      </c>
      <c r="BC957" s="4">
        <f t="shared" si="5470"/>
        <v>558</v>
      </c>
      <c r="BD957" s="4">
        <f t="shared" si="5470"/>
        <v>568</v>
      </c>
      <c r="BE957" s="4">
        <f t="shared" si="5470"/>
        <v>578</v>
      </c>
      <c r="BF957" s="4">
        <f t="shared" si="5470"/>
        <v>588</v>
      </c>
      <c r="BG957" s="4">
        <f t="shared" si="5470"/>
        <v>598</v>
      </c>
      <c r="BH957" s="4">
        <f t="shared" si="5470"/>
        <v>608</v>
      </c>
      <c r="BI957" s="4">
        <f t="shared" si="5470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71">C961+10</f>
        <v>50</v>
      </c>
      <c r="E961" s="4">
        <f t="shared" si="5471"/>
        <v>60</v>
      </c>
      <c r="F961" s="4">
        <f t="shared" si="5471"/>
        <v>70</v>
      </c>
      <c r="G961" s="4">
        <f t="shared" si="5471"/>
        <v>80</v>
      </c>
      <c r="H961" s="4">
        <f t="shared" si="5471"/>
        <v>90</v>
      </c>
      <c r="I961" s="4">
        <f t="shared" si="5471"/>
        <v>100</v>
      </c>
      <c r="J961" s="4">
        <f t="shared" si="5471"/>
        <v>110</v>
      </c>
      <c r="K961" s="4">
        <f t="shared" si="5471"/>
        <v>120</v>
      </c>
      <c r="L961" s="4">
        <f t="shared" si="5471"/>
        <v>130</v>
      </c>
      <c r="M961" s="4">
        <f t="shared" si="5471"/>
        <v>140</v>
      </c>
      <c r="N961" s="4">
        <f t="shared" si="5471"/>
        <v>150</v>
      </c>
      <c r="O961" s="4">
        <f t="shared" si="5471"/>
        <v>160</v>
      </c>
      <c r="P961" s="4">
        <f t="shared" si="5471"/>
        <v>170</v>
      </c>
      <c r="Q961" s="4">
        <f t="shared" si="5471"/>
        <v>180</v>
      </c>
      <c r="R961" s="4">
        <f t="shared" si="5471"/>
        <v>190</v>
      </c>
      <c r="S961" s="4">
        <f t="shared" si="5471"/>
        <v>200</v>
      </c>
      <c r="T961" s="4">
        <f t="shared" si="5471"/>
        <v>210</v>
      </c>
      <c r="U961" s="4">
        <f t="shared" si="5471"/>
        <v>220</v>
      </c>
      <c r="V961" s="4">
        <f t="shared" si="5471"/>
        <v>230</v>
      </c>
      <c r="W961" s="4">
        <f t="shared" si="5471"/>
        <v>240</v>
      </c>
      <c r="X961" s="4">
        <f t="shared" si="5471"/>
        <v>250</v>
      </c>
      <c r="Y961" s="4">
        <f t="shared" si="5471"/>
        <v>260</v>
      </c>
      <c r="Z961" s="4">
        <f t="shared" si="5471"/>
        <v>270</v>
      </c>
      <c r="AA961" s="4">
        <f t="shared" si="5471"/>
        <v>280</v>
      </c>
      <c r="AB961" s="4">
        <f t="shared" si="5471"/>
        <v>290</v>
      </c>
      <c r="AC961" s="4">
        <f t="shared" si="5471"/>
        <v>300</v>
      </c>
      <c r="AD961" s="4">
        <f t="shared" si="5471"/>
        <v>310</v>
      </c>
      <c r="AE961" s="4">
        <f t="shared" si="5471"/>
        <v>320</v>
      </c>
      <c r="AF961" s="4">
        <f t="shared" si="5471"/>
        <v>330</v>
      </c>
      <c r="AG961" s="4">
        <f t="shared" si="5471"/>
        <v>340</v>
      </c>
      <c r="AH961" s="4">
        <f t="shared" si="5471"/>
        <v>350</v>
      </c>
      <c r="AI961" s="4">
        <f t="shared" si="5471"/>
        <v>360</v>
      </c>
      <c r="AJ961" s="4">
        <f t="shared" si="5471"/>
        <v>370</v>
      </c>
      <c r="AK961" s="4">
        <f t="shared" si="5471"/>
        <v>380</v>
      </c>
      <c r="AL961" s="4">
        <f t="shared" si="5471"/>
        <v>390</v>
      </c>
      <c r="AM961" s="4">
        <f t="shared" si="5471"/>
        <v>400</v>
      </c>
      <c r="AN961" s="4">
        <f t="shared" si="5471"/>
        <v>410</v>
      </c>
      <c r="AO961" s="4">
        <f t="shared" si="5471"/>
        <v>420</v>
      </c>
      <c r="AP961" s="4">
        <f t="shared" si="5471"/>
        <v>430</v>
      </c>
      <c r="AQ961" s="4">
        <f t="shared" si="5471"/>
        <v>440</v>
      </c>
      <c r="AR961" s="4">
        <f t="shared" si="5471"/>
        <v>450</v>
      </c>
      <c r="AS961" s="4">
        <f t="shared" si="5471"/>
        <v>460</v>
      </c>
      <c r="AT961" s="4">
        <f t="shared" si="5471"/>
        <v>470</v>
      </c>
      <c r="AU961" s="4">
        <f t="shared" si="5471"/>
        <v>480</v>
      </c>
      <c r="AV961" s="4">
        <f t="shared" si="5471"/>
        <v>490</v>
      </c>
      <c r="AW961" s="4">
        <f t="shared" si="5471"/>
        <v>500</v>
      </c>
      <c r="AX961" s="4">
        <f t="shared" si="5471"/>
        <v>510</v>
      </c>
      <c r="AY961" s="4">
        <f t="shared" si="5471"/>
        <v>520</v>
      </c>
      <c r="AZ961" s="4">
        <f t="shared" si="5471"/>
        <v>530</v>
      </c>
      <c r="BA961" s="4">
        <f t="shared" si="5471"/>
        <v>540</v>
      </c>
      <c r="BB961" s="4">
        <f t="shared" si="5471"/>
        <v>550</v>
      </c>
      <c r="BC961" s="4">
        <f t="shared" si="5471"/>
        <v>560</v>
      </c>
      <c r="BD961" s="4">
        <f t="shared" si="5471"/>
        <v>570</v>
      </c>
      <c r="BE961" s="4">
        <f t="shared" si="5471"/>
        <v>580</v>
      </c>
      <c r="BF961" s="4">
        <f t="shared" si="5471"/>
        <v>590</v>
      </c>
      <c r="BG961" s="4">
        <f t="shared" si="5471"/>
        <v>600</v>
      </c>
      <c r="BH961" s="4">
        <f t="shared" si="5471"/>
        <v>610</v>
      </c>
      <c r="BI961" s="4">
        <f t="shared" si="5471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72">C962+10</f>
        <v>50</v>
      </c>
      <c r="E962" s="4">
        <f t="shared" si="5472"/>
        <v>60</v>
      </c>
      <c r="F962" s="4">
        <f t="shared" si="5472"/>
        <v>70</v>
      </c>
      <c r="G962" s="4">
        <f t="shared" si="5472"/>
        <v>80</v>
      </c>
      <c r="H962" s="4">
        <f t="shared" si="5472"/>
        <v>90</v>
      </c>
      <c r="I962" s="4">
        <f t="shared" si="5472"/>
        <v>100</v>
      </c>
      <c r="J962" s="15">
        <f t="shared" si="5472"/>
        <v>110</v>
      </c>
      <c r="K962" s="4">
        <f t="shared" si="5472"/>
        <v>120</v>
      </c>
      <c r="L962" s="4">
        <f t="shared" si="5472"/>
        <v>130</v>
      </c>
      <c r="M962" s="4">
        <f t="shared" si="5472"/>
        <v>140</v>
      </c>
      <c r="N962" s="4">
        <f t="shared" si="5472"/>
        <v>150</v>
      </c>
      <c r="O962" s="4">
        <f t="shared" si="5472"/>
        <v>160</v>
      </c>
      <c r="P962" s="4">
        <f t="shared" si="5472"/>
        <v>170</v>
      </c>
      <c r="Q962" s="4">
        <f t="shared" si="5472"/>
        <v>180</v>
      </c>
      <c r="R962" s="15">
        <f t="shared" si="5472"/>
        <v>190</v>
      </c>
      <c r="S962" s="4">
        <f t="shared" si="5472"/>
        <v>200</v>
      </c>
      <c r="T962" s="4">
        <f t="shared" si="5472"/>
        <v>210</v>
      </c>
      <c r="U962" s="4">
        <f t="shared" si="5472"/>
        <v>220</v>
      </c>
      <c r="V962" s="4">
        <f t="shared" si="5472"/>
        <v>230</v>
      </c>
      <c r="W962" s="4">
        <f t="shared" si="5472"/>
        <v>240</v>
      </c>
      <c r="X962" s="15">
        <f t="shared" si="5472"/>
        <v>250</v>
      </c>
      <c r="Y962" s="4">
        <f t="shared" si="5472"/>
        <v>260</v>
      </c>
      <c r="Z962" s="4">
        <f t="shared" si="5472"/>
        <v>270</v>
      </c>
      <c r="AA962" s="4">
        <f t="shared" si="5472"/>
        <v>280</v>
      </c>
      <c r="AB962" s="4">
        <f t="shared" si="5472"/>
        <v>290</v>
      </c>
      <c r="AC962" s="4">
        <f t="shared" si="5472"/>
        <v>300</v>
      </c>
      <c r="AD962" s="15">
        <f t="shared" si="5472"/>
        <v>310</v>
      </c>
      <c r="AE962" s="4">
        <f t="shared" si="5472"/>
        <v>320</v>
      </c>
      <c r="AF962" s="4">
        <f t="shared" si="5472"/>
        <v>330</v>
      </c>
      <c r="AG962" s="4">
        <f t="shared" si="5472"/>
        <v>340</v>
      </c>
      <c r="AH962" s="4">
        <f t="shared" si="5472"/>
        <v>350</v>
      </c>
      <c r="AI962" s="4">
        <f t="shared" si="5472"/>
        <v>360</v>
      </c>
      <c r="AJ962" s="4">
        <f t="shared" si="5472"/>
        <v>370</v>
      </c>
      <c r="AK962" s="4">
        <f t="shared" si="5472"/>
        <v>380</v>
      </c>
      <c r="AL962" s="4">
        <f t="shared" si="5472"/>
        <v>390</v>
      </c>
      <c r="AM962" s="4">
        <f t="shared" si="5472"/>
        <v>400</v>
      </c>
      <c r="AN962" s="4">
        <f t="shared" si="5472"/>
        <v>410</v>
      </c>
      <c r="AO962" s="4">
        <f t="shared" si="5472"/>
        <v>420</v>
      </c>
      <c r="AP962" s="4">
        <f t="shared" si="5472"/>
        <v>430</v>
      </c>
      <c r="AQ962" s="4">
        <f t="shared" si="5472"/>
        <v>440</v>
      </c>
      <c r="AR962" s="4">
        <f t="shared" si="5472"/>
        <v>450</v>
      </c>
      <c r="AS962" s="4">
        <f t="shared" si="5472"/>
        <v>460</v>
      </c>
      <c r="AT962" s="4">
        <f t="shared" si="5472"/>
        <v>470</v>
      </c>
      <c r="AU962" s="4">
        <f t="shared" si="5472"/>
        <v>480</v>
      </c>
      <c r="AV962" s="4">
        <f t="shared" si="5472"/>
        <v>490</v>
      </c>
      <c r="AW962" s="4">
        <f t="shared" si="5472"/>
        <v>500</v>
      </c>
      <c r="AX962" s="4">
        <f t="shared" si="5472"/>
        <v>510</v>
      </c>
      <c r="AY962" s="4">
        <f t="shared" si="5472"/>
        <v>520</v>
      </c>
      <c r="AZ962" s="4">
        <f t="shared" si="5472"/>
        <v>530</v>
      </c>
      <c r="BA962" s="4">
        <f t="shared" si="5472"/>
        <v>540</v>
      </c>
      <c r="BB962" s="4">
        <f t="shared" si="5472"/>
        <v>550</v>
      </c>
      <c r="BC962" s="4">
        <f t="shared" si="5472"/>
        <v>560</v>
      </c>
      <c r="BD962" s="4">
        <f t="shared" si="5472"/>
        <v>570</v>
      </c>
      <c r="BE962" s="4">
        <f t="shared" si="5472"/>
        <v>580</v>
      </c>
      <c r="BF962" s="4">
        <f t="shared" si="5472"/>
        <v>590</v>
      </c>
      <c r="BG962" s="4">
        <f t="shared" si="5472"/>
        <v>600</v>
      </c>
      <c r="BH962" s="4">
        <f t="shared" si="5472"/>
        <v>610</v>
      </c>
      <c r="BI962" s="4">
        <f t="shared" si="5472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473">E966</f>
        <v>7</v>
      </c>
      <c r="G966" s="4">
        <f t="shared" ref="G966" si="5474">F966+1</f>
        <v>8</v>
      </c>
      <c r="H966" s="4">
        <f t="shared" ref="H966" si="5475">G966</f>
        <v>8</v>
      </c>
      <c r="I966" s="4">
        <f t="shared" ref="I966" si="5476">H966+1</f>
        <v>9</v>
      </c>
      <c r="J966" s="4">
        <f t="shared" ref="J966" si="5477">I966</f>
        <v>9</v>
      </c>
      <c r="K966" s="4">
        <f t="shared" ref="K966" si="5478">J966+1</f>
        <v>10</v>
      </c>
      <c r="L966" s="4">
        <f t="shared" ref="L966" si="5479">K966</f>
        <v>10</v>
      </c>
      <c r="M966" s="4">
        <f t="shared" ref="M966" si="5480">L966+1</f>
        <v>11</v>
      </c>
      <c r="N966" s="4">
        <f t="shared" ref="N966" si="5481">M966</f>
        <v>11</v>
      </c>
      <c r="O966" s="4">
        <f t="shared" ref="O966" si="5482">N966+1</f>
        <v>12</v>
      </c>
      <c r="P966" s="4">
        <f t="shared" ref="P966" si="5483">O966</f>
        <v>12</v>
      </c>
      <c r="Q966" s="4">
        <f t="shared" ref="Q966" si="5484">P966+1</f>
        <v>13</v>
      </c>
      <c r="R966" s="4">
        <f t="shared" ref="R966" si="5485">Q966</f>
        <v>13</v>
      </c>
      <c r="S966" s="4">
        <f t="shared" ref="S966" si="5486">R966+1</f>
        <v>14</v>
      </c>
      <c r="T966" s="4">
        <f t="shared" ref="T966" si="5487">S966</f>
        <v>14</v>
      </c>
      <c r="U966" s="4">
        <f t="shared" ref="U966" si="5488">T966+1</f>
        <v>15</v>
      </c>
      <c r="V966" s="4">
        <f t="shared" ref="V966" si="5489">U966</f>
        <v>15</v>
      </c>
      <c r="W966" s="4">
        <f t="shared" ref="W966" si="5490">V966+1</f>
        <v>16</v>
      </c>
      <c r="X966" s="4">
        <f t="shared" ref="X966" si="5491">W966</f>
        <v>16</v>
      </c>
      <c r="Y966" s="4">
        <f t="shared" ref="Y966" si="5492">X966+1</f>
        <v>17</v>
      </c>
      <c r="Z966" s="4">
        <f t="shared" ref="Z966" si="5493">Y966</f>
        <v>17</v>
      </c>
      <c r="AA966" s="4">
        <f t="shared" ref="AA966" si="5494">Z966+1</f>
        <v>18</v>
      </c>
      <c r="AB966" s="4">
        <f t="shared" ref="AB966" si="5495">AA966</f>
        <v>18</v>
      </c>
      <c r="AC966" s="4">
        <f t="shared" ref="AC966" si="5496">AB966+1</f>
        <v>19</v>
      </c>
      <c r="AD966" s="4">
        <f t="shared" ref="AD966" si="5497">AC966</f>
        <v>19</v>
      </c>
      <c r="AE966" s="4">
        <f t="shared" ref="AE966" si="5498">AD966+1</f>
        <v>20</v>
      </c>
      <c r="AF966" s="4">
        <f t="shared" ref="AF966" si="5499">AE966</f>
        <v>20</v>
      </c>
      <c r="AG966" s="4">
        <f t="shared" ref="AG966" si="5500">AF966+1</f>
        <v>21</v>
      </c>
      <c r="AH966" s="4">
        <f t="shared" ref="AH966" si="5501">AG966</f>
        <v>21</v>
      </c>
      <c r="AI966" s="4">
        <f t="shared" ref="AI966" si="5502">AH966+1</f>
        <v>22</v>
      </c>
      <c r="AJ966" s="4">
        <f t="shared" ref="AJ966" si="5503">AI966</f>
        <v>22</v>
      </c>
      <c r="AK966" s="4">
        <f t="shared" ref="AK966" si="5504">AJ966+1</f>
        <v>23</v>
      </c>
      <c r="AL966" s="4">
        <f t="shared" ref="AL966" si="5505">AK966</f>
        <v>23</v>
      </c>
      <c r="AM966" s="4">
        <f t="shared" ref="AM966" si="5506">AL966+1</f>
        <v>24</v>
      </c>
      <c r="AN966" s="4">
        <f t="shared" ref="AN966" si="5507">AM966</f>
        <v>24</v>
      </c>
      <c r="AO966" s="4">
        <f t="shared" ref="AO966" si="5508">AN966+1</f>
        <v>25</v>
      </c>
      <c r="AP966" s="4">
        <f t="shared" ref="AP966" si="5509">AO966</f>
        <v>25</v>
      </c>
      <c r="AQ966" s="4">
        <f t="shared" ref="AQ966" si="5510">AP966+1</f>
        <v>26</v>
      </c>
      <c r="AR966" s="4">
        <f t="shared" ref="AR966" si="5511">AQ966</f>
        <v>26</v>
      </c>
      <c r="AS966" s="4">
        <f t="shared" ref="AS966" si="5512">AR966+1</f>
        <v>27</v>
      </c>
      <c r="AT966" s="4">
        <f t="shared" ref="AT966" si="5513">AS966</f>
        <v>27</v>
      </c>
      <c r="AU966" s="4">
        <f t="shared" ref="AU966" si="5514">AT966+1</f>
        <v>28</v>
      </c>
      <c r="AV966" s="4">
        <f t="shared" ref="AV966" si="5515">AU966</f>
        <v>28</v>
      </c>
      <c r="AW966" s="4">
        <f t="shared" ref="AW966" si="5516">AV966+1</f>
        <v>29</v>
      </c>
      <c r="AX966" s="4">
        <f t="shared" ref="AX966" si="5517">AW966</f>
        <v>29</v>
      </c>
      <c r="AY966" s="4">
        <f t="shared" ref="AY966" si="5518">AX966+1</f>
        <v>30</v>
      </c>
      <c r="AZ966" s="4">
        <f t="shared" ref="AZ966" si="5519">AY966</f>
        <v>30</v>
      </c>
      <c r="BA966" s="4">
        <f t="shared" ref="BA966" si="5520">AZ966+1</f>
        <v>31</v>
      </c>
      <c r="BB966" s="4">
        <f t="shared" ref="BB966" si="5521">BA966</f>
        <v>31</v>
      </c>
      <c r="BC966" s="4">
        <f t="shared" ref="BC966" si="5522">BB966+1</f>
        <v>32</v>
      </c>
      <c r="BD966" s="4">
        <f t="shared" ref="BD966" si="5523">BC966</f>
        <v>32</v>
      </c>
      <c r="BE966" s="4">
        <f t="shared" ref="BE966" si="5524">BD966+1</f>
        <v>33</v>
      </c>
      <c r="BF966" s="4">
        <f t="shared" ref="BF966" si="5525">BE966</f>
        <v>33</v>
      </c>
      <c r="BG966" s="4">
        <f t="shared" ref="BG966" si="5526">BF966+1</f>
        <v>34</v>
      </c>
      <c r="BH966" s="4">
        <f t="shared" ref="BH966" si="5527">BG966</f>
        <v>34</v>
      </c>
      <c r="BI966" s="4">
        <f t="shared" ref="BI966" si="5528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529">C967+20</f>
        <v>120</v>
      </c>
      <c r="E967" s="4">
        <f t="shared" si="5529"/>
        <v>140</v>
      </c>
      <c r="F967" s="4">
        <f t="shared" si="5529"/>
        <v>160</v>
      </c>
      <c r="G967" s="4">
        <f t="shared" si="5529"/>
        <v>180</v>
      </c>
      <c r="H967" s="4">
        <f t="shared" si="5529"/>
        <v>200</v>
      </c>
      <c r="I967" s="4">
        <f t="shared" si="5529"/>
        <v>220</v>
      </c>
      <c r="J967" s="4">
        <f>I967+28</f>
        <v>248</v>
      </c>
      <c r="K967" s="4">
        <f t="shared" ref="K967:Q967" si="5530">J967+28</f>
        <v>276</v>
      </c>
      <c r="L967" s="4">
        <f t="shared" si="5530"/>
        <v>304</v>
      </c>
      <c r="M967" s="4">
        <f t="shared" si="5530"/>
        <v>332</v>
      </c>
      <c r="N967" s="4">
        <f t="shared" si="5530"/>
        <v>360</v>
      </c>
      <c r="O967" s="4">
        <f t="shared" si="5530"/>
        <v>388</v>
      </c>
      <c r="P967" s="4">
        <f t="shared" si="5530"/>
        <v>416</v>
      </c>
      <c r="Q967" s="4">
        <f t="shared" si="5530"/>
        <v>444</v>
      </c>
      <c r="R967" s="4">
        <f>Q967+36</f>
        <v>480</v>
      </c>
      <c r="S967" s="4">
        <f t="shared" ref="S967:W967" si="5531">R967+36</f>
        <v>516</v>
      </c>
      <c r="T967" s="4">
        <f t="shared" si="5531"/>
        <v>552</v>
      </c>
      <c r="U967" s="4">
        <f t="shared" si="5531"/>
        <v>588</v>
      </c>
      <c r="V967" s="4">
        <f t="shared" si="5531"/>
        <v>624</v>
      </c>
      <c r="W967" s="4">
        <f t="shared" si="5531"/>
        <v>660</v>
      </c>
      <c r="X967" s="4">
        <f>W967+44</f>
        <v>704</v>
      </c>
      <c r="Y967" s="4">
        <f t="shared" ref="Y967:AC967" si="5532">X967+44</f>
        <v>748</v>
      </c>
      <c r="Z967" s="4">
        <f t="shared" si="5532"/>
        <v>792</v>
      </c>
      <c r="AA967" s="4">
        <f t="shared" si="5532"/>
        <v>836</v>
      </c>
      <c r="AB967" s="4">
        <f t="shared" si="5532"/>
        <v>880</v>
      </c>
      <c r="AC967" s="4">
        <f t="shared" si="5532"/>
        <v>924</v>
      </c>
      <c r="AD967" s="4">
        <f>AC967+52</f>
        <v>976</v>
      </c>
      <c r="AE967" s="4">
        <f t="shared" ref="AE967:BI967" si="5533">AD967+52</f>
        <v>1028</v>
      </c>
      <c r="AF967" s="4">
        <f t="shared" si="5533"/>
        <v>1080</v>
      </c>
      <c r="AG967" s="4">
        <f t="shared" si="5533"/>
        <v>1132</v>
      </c>
      <c r="AH967" s="4">
        <f t="shared" si="5533"/>
        <v>1184</v>
      </c>
      <c r="AI967" s="4">
        <f t="shared" si="5533"/>
        <v>1236</v>
      </c>
      <c r="AJ967" s="4">
        <f t="shared" si="5533"/>
        <v>1288</v>
      </c>
      <c r="AK967" s="4">
        <f t="shared" si="5533"/>
        <v>1340</v>
      </c>
      <c r="AL967" s="4">
        <f t="shared" si="5533"/>
        <v>1392</v>
      </c>
      <c r="AM967" s="4">
        <f t="shared" si="5533"/>
        <v>1444</v>
      </c>
      <c r="AN967" s="4">
        <f t="shared" si="5533"/>
        <v>1496</v>
      </c>
      <c r="AO967" s="4">
        <f t="shared" si="5533"/>
        <v>1548</v>
      </c>
      <c r="AP967" s="4">
        <f t="shared" si="5533"/>
        <v>1600</v>
      </c>
      <c r="AQ967" s="4">
        <f t="shared" si="5533"/>
        <v>1652</v>
      </c>
      <c r="AR967" s="4">
        <f t="shared" si="5533"/>
        <v>1704</v>
      </c>
      <c r="AS967" s="4">
        <f t="shared" si="5533"/>
        <v>1756</v>
      </c>
      <c r="AT967" s="4">
        <f t="shared" si="5533"/>
        <v>1808</v>
      </c>
      <c r="AU967" s="4">
        <f t="shared" si="5533"/>
        <v>1860</v>
      </c>
      <c r="AV967" s="4">
        <f t="shared" si="5533"/>
        <v>1912</v>
      </c>
      <c r="AW967" s="4">
        <f t="shared" si="5533"/>
        <v>1964</v>
      </c>
      <c r="AX967" s="4">
        <f t="shared" si="5533"/>
        <v>2016</v>
      </c>
      <c r="AY967" s="4">
        <f t="shared" si="5533"/>
        <v>2068</v>
      </c>
      <c r="AZ967" s="4">
        <f t="shared" si="5533"/>
        <v>2120</v>
      </c>
      <c r="BA967" s="4">
        <f t="shared" si="5533"/>
        <v>2172</v>
      </c>
      <c r="BB967" s="4">
        <f t="shared" si="5533"/>
        <v>2224</v>
      </c>
      <c r="BC967" s="4">
        <f t="shared" si="5533"/>
        <v>2276</v>
      </c>
      <c r="BD967" s="4">
        <f t="shared" si="5533"/>
        <v>2328</v>
      </c>
      <c r="BE967" s="4">
        <f t="shared" si="5533"/>
        <v>2380</v>
      </c>
      <c r="BF967" s="4">
        <f t="shared" si="5533"/>
        <v>2432</v>
      </c>
      <c r="BG967" s="4">
        <f t="shared" si="5533"/>
        <v>2484</v>
      </c>
      <c r="BH967" s="4">
        <f t="shared" si="5533"/>
        <v>2536</v>
      </c>
      <c r="BI967" s="4">
        <f t="shared" si="5533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534">C971+4</f>
        <v>38</v>
      </c>
      <c r="E971" s="4">
        <f t="shared" si="5534"/>
        <v>42</v>
      </c>
      <c r="F971" s="4">
        <f t="shared" si="5534"/>
        <v>46</v>
      </c>
      <c r="G971" s="4">
        <f t="shared" si="5534"/>
        <v>50</v>
      </c>
      <c r="H971" s="4">
        <f t="shared" si="5534"/>
        <v>54</v>
      </c>
      <c r="I971" s="4">
        <f t="shared" si="5534"/>
        <v>58</v>
      </c>
      <c r="J971" s="4">
        <f t="shared" si="5534"/>
        <v>62</v>
      </c>
      <c r="K971" s="4">
        <f t="shared" si="5534"/>
        <v>66</v>
      </c>
      <c r="L971" s="4">
        <f t="shared" si="5534"/>
        <v>70</v>
      </c>
      <c r="M971" s="4">
        <f t="shared" si="5534"/>
        <v>74</v>
      </c>
      <c r="N971" s="4">
        <f t="shared" si="5534"/>
        <v>78</v>
      </c>
      <c r="O971" s="4">
        <f t="shared" si="5534"/>
        <v>82</v>
      </c>
      <c r="P971" s="4">
        <f t="shared" si="5534"/>
        <v>86</v>
      </c>
      <c r="Q971" s="4">
        <f t="shared" si="5534"/>
        <v>90</v>
      </c>
      <c r="R971" s="4">
        <f t="shared" si="5534"/>
        <v>94</v>
      </c>
      <c r="S971" s="4">
        <f t="shared" si="5534"/>
        <v>98</v>
      </c>
      <c r="T971" s="4">
        <f t="shared" si="5534"/>
        <v>102</v>
      </c>
      <c r="U971" s="4">
        <f t="shared" si="5534"/>
        <v>106</v>
      </c>
      <c r="V971" s="4">
        <f t="shared" si="5534"/>
        <v>110</v>
      </c>
      <c r="W971" s="4">
        <f t="shared" si="5534"/>
        <v>114</v>
      </c>
      <c r="X971" s="4">
        <f t="shared" si="5534"/>
        <v>118</v>
      </c>
      <c r="Y971" s="4">
        <f t="shared" si="5534"/>
        <v>122</v>
      </c>
      <c r="Z971" s="4">
        <f t="shared" si="5534"/>
        <v>126</v>
      </c>
      <c r="AA971" s="4">
        <f t="shared" si="5534"/>
        <v>130</v>
      </c>
      <c r="AB971" s="4">
        <f t="shared" si="5534"/>
        <v>134</v>
      </c>
      <c r="AC971" s="4">
        <f t="shared" si="5534"/>
        <v>138</v>
      </c>
      <c r="AD971" s="4">
        <f t="shared" si="5534"/>
        <v>142</v>
      </c>
      <c r="AE971" s="4">
        <f t="shared" si="5534"/>
        <v>146</v>
      </c>
      <c r="AF971" s="4">
        <f t="shared" si="5534"/>
        <v>150</v>
      </c>
      <c r="AG971" s="4">
        <f t="shared" si="5534"/>
        <v>154</v>
      </c>
      <c r="AH971" s="4">
        <f t="shared" si="5534"/>
        <v>158</v>
      </c>
      <c r="AI971" s="4">
        <f t="shared" si="5534"/>
        <v>162</v>
      </c>
      <c r="AJ971" s="4">
        <f t="shared" si="5534"/>
        <v>166</v>
      </c>
      <c r="AK971" s="4">
        <f t="shared" si="5534"/>
        <v>170</v>
      </c>
      <c r="AL971" s="4">
        <f t="shared" si="5534"/>
        <v>174</v>
      </c>
      <c r="AM971" s="4">
        <f t="shared" si="5534"/>
        <v>178</v>
      </c>
      <c r="AN971" s="4">
        <f t="shared" si="5534"/>
        <v>182</v>
      </c>
      <c r="AO971" s="4">
        <f t="shared" si="5534"/>
        <v>186</v>
      </c>
      <c r="AP971" s="4">
        <f t="shared" si="5534"/>
        <v>190</v>
      </c>
      <c r="AQ971" s="4">
        <f t="shared" si="5534"/>
        <v>194</v>
      </c>
      <c r="AR971" s="4">
        <f t="shared" si="5534"/>
        <v>198</v>
      </c>
      <c r="AS971" s="4">
        <f t="shared" si="5534"/>
        <v>202</v>
      </c>
      <c r="AT971" s="4">
        <f t="shared" si="5534"/>
        <v>206</v>
      </c>
      <c r="AU971" s="4">
        <f t="shared" si="5534"/>
        <v>210</v>
      </c>
      <c r="AV971" s="4">
        <f t="shared" si="5534"/>
        <v>214</v>
      </c>
      <c r="AW971" s="4">
        <f t="shared" si="5534"/>
        <v>218</v>
      </c>
      <c r="AX971" s="4">
        <f t="shared" si="5534"/>
        <v>222</v>
      </c>
      <c r="AY971" s="4">
        <f t="shared" si="5534"/>
        <v>226</v>
      </c>
      <c r="AZ971" s="4">
        <f t="shared" si="5534"/>
        <v>230</v>
      </c>
      <c r="BA971" s="4">
        <f t="shared" si="5534"/>
        <v>234</v>
      </c>
      <c r="BB971" s="4">
        <f t="shared" si="5534"/>
        <v>238</v>
      </c>
      <c r="BC971" s="4">
        <f t="shared" si="5534"/>
        <v>242</v>
      </c>
      <c r="BD971" s="4">
        <f t="shared" si="5534"/>
        <v>246</v>
      </c>
      <c r="BE971" s="4">
        <f t="shared" si="5534"/>
        <v>250</v>
      </c>
      <c r="BF971" s="4">
        <f t="shared" si="5534"/>
        <v>254</v>
      </c>
      <c r="BG971" s="4">
        <f t="shared" si="5534"/>
        <v>258</v>
      </c>
      <c r="BH971" s="4">
        <f t="shared" si="5534"/>
        <v>262</v>
      </c>
      <c r="BI971" s="4">
        <f t="shared" si="5534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535">C972+10</f>
        <v>50</v>
      </c>
      <c r="E972" s="4">
        <f t="shared" si="5535"/>
        <v>60</v>
      </c>
      <c r="F972" s="4">
        <f t="shared" si="5535"/>
        <v>70</v>
      </c>
      <c r="G972" s="4">
        <f t="shared" si="5535"/>
        <v>80</v>
      </c>
      <c r="H972" s="4">
        <f t="shared" si="5535"/>
        <v>90</v>
      </c>
      <c r="I972" s="4">
        <f t="shared" si="5535"/>
        <v>100</v>
      </c>
      <c r="J972" s="15">
        <f t="shared" si="5535"/>
        <v>110</v>
      </c>
      <c r="K972" s="4">
        <f t="shared" si="5535"/>
        <v>120</v>
      </c>
      <c r="L972" s="4">
        <f t="shared" si="5535"/>
        <v>130</v>
      </c>
      <c r="M972" s="4">
        <f t="shared" si="5535"/>
        <v>140</v>
      </c>
      <c r="N972" s="4">
        <f t="shared" si="5535"/>
        <v>150</v>
      </c>
      <c r="O972" s="4">
        <f t="shared" si="5535"/>
        <v>160</v>
      </c>
      <c r="P972" s="4">
        <f t="shared" si="5535"/>
        <v>170</v>
      </c>
      <c r="Q972" s="4">
        <f t="shared" si="5535"/>
        <v>180</v>
      </c>
      <c r="R972" s="15">
        <f t="shared" si="5535"/>
        <v>190</v>
      </c>
      <c r="S972" s="4">
        <f t="shared" si="5535"/>
        <v>200</v>
      </c>
      <c r="T972" s="4">
        <f t="shared" si="5535"/>
        <v>210</v>
      </c>
      <c r="U972" s="4">
        <f t="shared" si="5535"/>
        <v>220</v>
      </c>
      <c r="V972" s="4">
        <f t="shared" si="5535"/>
        <v>230</v>
      </c>
      <c r="W972" s="4">
        <f t="shared" si="5535"/>
        <v>240</v>
      </c>
      <c r="X972" s="15">
        <f t="shared" si="5535"/>
        <v>250</v>
      </c>
      <c r="Y972" s="4">
        <f t="shared" si="5535"/>
        <v>260</v>
      </c>
      <c r="Z972" s="4">
        <f t="shared" si="5535"/>
        <v>270</v>
      </c>
      <c r="AA972" s="4">
        <f t="shared" si="5535"/>
        <v>280</v>
      </c>
      <c r="AB972" s="4">
        <f t="shared" si="5535"/>
        <v>290</v>
      </c>
      <c r="AC972" s="4">
        <f t="shared" si="5535"/>
        <v>300</v>
      </c>
      <c r="AD972" s="15">
        <f t="shared" si="5535"/>
        <v>310</v>
      </c>
      <c r="AE972" s="4">
        <f t="shared" si="5535"/>
        <v>320</v>
      </c>
      <c r="AF972" s="4">
        <f t="shared" si="5535"/>
        <v>330</v>
      </c>
      <c r="AG972" s="4">
        <f t="shared" si="5535"/>
        <v>340</v>
      </c>
      <c r="AH972" s="4">
        <f t="shared" si="5535"/>
        <v>350</v>
      </c>
      <c r="AI972" s="4">
        <f t="shared" si="5535"/>
        <v>360</v>
      </c>
      <c r="AJ972" s="4">
        <f t="shared" si="5535"/>
        <v>370</v>
      </c>
      <c r="AK972" s="4">
        <f t="shared" si="5535"/>
        <v>380</v>
      </c>
      <c r="AL972" s="4">
        <f t="shared" si="5535"/>
        <v>390</v>
      </c>
      <c r="AM972" s="4">
        <f t="shared" si="5535"/>
        <v>400</v>
      </c>
      <c r="AN972" s="4">
        <f t="shared" si="5535"/>
        <v>410</v>
      </c>
      <c r="AO972" s="4">
        <f t="shared" si="5535"/>
        <v>420</v>
      </c>
      <c r="AP972" s="4">
        <f t="shared" si="5535"/>
        <v>430</v>
      </c>
      <c r="AQ972" s="4">
        <f t="shared" si="5535"/>
        <v>440</v>
      </c>
      <c r="AR972" s="4">
        <f t="shared" si="5535"/>
        <v>450</v>
      </c>
      <c r="AS972" s="4">
        <f t="shared" si="5535"/>
        <v>460</v>
      </c>
      <c r="AT972" s="4">
        <f t="shared" si="5535"/>
        <v>470</v>
      </c>
      <c r="AU972" s="4">
        <f t="shared" si="5535"/>
        <v>480</v>
      </c>
      <c r="AV972" s="4">
        <f t="shared" si="5535"/>
        <v>490</v>
      </c>
      <c r="AW972" s="4">
        <f t="shared" si="5535"/>
        <v>500</v>
      </c>
      <c r="AX972" s="4">
        <f t="shared" si="5535"/>
        <v>510</v>
      </c>
      <c r="AY972" s="4">
        <f t="shared" si="5535"/>
        <v>520</v>
      </c>
      <c r="AZ972" s="4">
        <f t="shared" si="5535"/>
        <v>530</v>
      </c>
      <c r="BA972" s="4">
        <f t="shared" si="5535"/>
        <v>540</v>
      </c>
      <c r="BB972" s="4">
        <f t="shared" si="5535"/>
        <v>550</v>
      </c>
      <c r="BC972" s="4">
        <f t="shared" si="5535"/>
        <v>560</v>
      </c>
      <c r="BD972" s="4">
        <f t="shared" si="5535"/>
        <v>570</v>
      </c>
      <c r="BE972" s="4">
        <f t="shared" si="5535"/>
        <v>580</v>
      </c>
      <c r="BF972" s="4">
        <f t="shared" si="5535"/>
        <v>590</v>
      </c>
      <c r="BG972" s="4">
        <f t="shared" si="5535"/>
        <v>600</v>
      </c>
      <c r="BH972" s="4">
        <f t="shared" si="5535"/>
        <v>610</v>
      </c>
      <c r="BI972" s="4">
        <f t="shared" si="5535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536">C977+10</f>
        <v>50</v>
      </c>
      <c r="E977" s="4">
        <f t="shared" si="5536"/>
        <v>60</v>
      </c>
      <c r="F977" s="4">
        <f t="shared" si="5536"/>
        <v>70</v>
      </c>
      <c r="G977" s="4">
        <f t="shared" si="5536"/>
        <v>80</v>
      </c>
      <c r="H977" s="4">
        <f t="shared" si="5536"/>
        <v>90</v>
      </c>
      <c r="I977" s="4">
        <f t="shared" si="5536"/>
        <v>100</v>
      </c>
      <c r="J977" s="4">
        <f t="shared" si="5536"/>
        <v>110</v>
      </c>
      <c r="K977" s="4">
        <f t="shared" si="5536"/>
        <v>120</v>
      </c>
      <c r="L977" s="4">
        <f t="shared" si="5536"/>
        <v>130</v>
      </c>
      <c r="M977" s="4">
        <f t="shared" si="5536"/>
        <v>140</v>
      </c>
      <c r="N977" s="4">
        <f t="shared" si="5536"/>
        <v>150</v>
      </c>
      <c r="O977" s="4">
        <f t="shared" si="5536"/>
        <v>160</v>
      </c>
      <c r="P977" s="4">
        <f t="shared" si="5536"/>
        <v>170</v>
      </c>
      <c r="Q977" s="4">
        <f t="shared" si="5536"/>
        <v>180</v>
      </c>
      <c r="R977" s="4">
        <f t="shared" si="5536"/>
        <v>190</v>
      </c>
      <c r="S977" s="4">
        <f t="shared" si="5536"/>
        <v>200</v>
      </c>
      <c r="T977" s="4">
        <f t="shared" si="5536"/>
        <v>210</v>
      </c>
      <c r="U977" s="4">
        <f t="shared" si="5536"/>
        <v>220</v>
      </c>
      <c r="V977" s="4">
        <f t="shared" si="5536"/>
        <v>230</v>
      </c>
      <c r="W977" s="4">
        <f t="shared" si="5536"/>
        <v>240</v>
      </c>
      <c r="X977" s="4">
        <f t="shared" si="5536"/>
        <v>250</v>
      </c>
      <c r="Y977" s="4">
        <f t="shared" si="5536"/>
        <v>260</v>
      </c>
      <c r="Z977" s="4">
        <f t="shared" si="5536"/>
        <v>270</v>
      </c>
      <c r="AA977" s="4">
        <f t="shared" si="5536"/>
        <v>280</v>
      </c>
      <c r="AB977" s="4">
        <f t="shared" si="5536"/>
        <v>290</v>
      </c>
      <c r="AC977" s="4">
        <f t="shared" si="5536"/>
        <v>300</v>
      </c>
      <c r="AD977" s="4">
        <f t="shared" si="5536"/>
        <v>310</v>
      </c>
      <c r="AE977" s="4">
        <f t="shared" si="5536"/>
        <v>320</v>
      </c>
      <c r="AF977" s="4">
        <f t="shared" si="5536"/>
        <v>330</v>
      </c>
      <c r="AG977" s="4">
        <f t="shared" si="5536"/>
        <v>340</v>
      </c>
      <c r="AH977" s="4">
        <f t="shared" si="5536"/>
        <v>350</v>
      </c>
      <c r="AI977" s="4">
        <f t="shared" si="5536"/>
        <v>360</v>
      </c>
      <c r="AJ977" s="4">
        <f t="shared" si="5536"/>
        <v>370</v>
      </c>
      <c r="AK977" s="4">
        <f t="shared" si="5536"/>
        <v>380</v>
      </c>
      <c r="AL977" s="4">
        <f t="shared" si="5536"/>
        <v>390</v>
      </c>
      <c r="AM977" s="4">
        <f t="shared" si="5536"/>
        <v>400</v>
      </c>
      <c r="AN977" s="4">
        <f t="shared" si="5536"/>
        <v>410</v>
      </c>
      <c r="AO977" s="4">
        <f t="shared" si="5536"/>
        <v>420</v>
      </c>
      <c r="AP977" s="4">
        <f t="shared" si="5536"/>
        <v>430</v>
      </c>
      <c r="AQ977" s="4">
        <f t="shared" si="5536"/>
        <v>440</v>
      </c>
      <c r="AR977" s="4">
        <f t="shared" si="5536"/>
        <v>450</v>
      </c>
      <c r="AS977" s="4">
        <f t="shared" si="5536"/>
        <v>460</v>
      </c>
      <c r="AT977" s="4">
        <f t="shared" si="5536"/>
        <v>470</v>
      </c>
      <c r="AU977" s="4">
        <f t="shared" si="5536"/>
        <v>480</v>
      </c>
      <c r="AV977" s="4">
        <f t="shared" si="5536"/>
        <v>490</v>
      </c>
      <c r="AW977" s="4">
        <f t="shared" si="5536"/>
        <v>500</v>
      </c>
      <c r="AX977" s="4">
        <f t="shared" si="5536"/>
        <v>510</v>
      </c>
      <c r="AY977" s="4">
        <f t="shared" si="5536"/>
        <v>520</v>
      </c>
      <c r="AZ977" s="4">
        <f t="shared" si="5536"/>
        <v>530</v>
      </c>
      <c r="BA977" s="4">
        <f t="shared" si="5536"/>
        <v>540</v>
      </c>
      <c r="BB977" s="4">
        <f t="shared" si="5536"/>
        <v>550</v>
      </c>
      <c r="BC977" s="4">
        <f t="shared" si="5536"/>
        <v>560</v>
      </c>
      <c r="BD977" s="4">
        <f t="shared" si="5536"/>
        <v>570</v>
      </c>
      <c r="BE977" s="4">
        <f t="shared" si="5536"/>
        <v>580</v>
      </c>
      <c r="BF977" s="4">
        <f t="shared" si="5536"/>
        <v>590</v>
      </c>
      <c r="BG977" s="4">
        <f t="shared" si="5536"/>
        <v>600</v>
      </c>
      <c r="BH977" s="4">
        <f t="shared" si="5536"/>
        <v>610</v>
      </c>
      <c r="BI977" s="4">
        <f t="shared" si="5536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537">AF989</f>
        <v>69</v>
      </c>
      <c r="AH989" s="4">
        <f t="shared" si="5537"/>
        <v>69</v>
      </c>
      <c r="AI989" s="4">
        <f t="shared" si="5537"/>
        <v>69</v>
      </c>
      <c r="AJ989" s="4">
        <f t="shared" si="5537"/>
        <v>69</v>
      </c>
      <c r="AK989" s="4">
        <v>70</v>
      </c>
      <c r="AL989" s="4">
        <f t="shared" si="5537"/>
        <v>70</v>
      </c>
      <c r="AM989" s="4">
        <v>71</v>
      </c>
      <c r="AN989" s="4">
        <f t="shared" si="5537"/>
        <v>71</v>
      </c>
      <c r="AO989" s="4">
        <f t="shared" si="5537"/>
        <v>71</v>
      </c>
      <c r="AP989" s="4">
        <f t="shared" si="5537"/>
        <v>71</v>
      </c>
      <c r="AQ989" s="4">
        <v>72</v>
      </c>
      <c r="AR989" s="4">
        <f t="shared" si="5537"/>
        <v>72</v>
      </c>
      <c r="AS989" s="4">
        <f t="shared" si="5537"/>
        <v>72</v>
      </c>
      <c r="AT989" s="4">
        <f t="shared" si="5537"/>
        <v>72</v>
      </c>
      <c r="AU989" s="4">
        <f t="shared" si="5537"/>
        <v>72</v>
      </c>
      <c r="AV989" s="4">
        <f t="shared" si="5537"/>
        <v>72</v>
      </c>
      <c r="AW989" s="4">
        <f t="shared" si="5537"/>
        <v>72</v>
      </c>
      <c r="AX989" s="4">
        <v>73</v>
      </c>
      <c r="AY989" s="4">
        <f t="shared" si="5537"/>
        <v>73</v>
      </c>
      <c r="AZ989" s="4">
        <f t="shared" si="5537"/>
        <v>73</v>
      </c>
      <c r="BA989" s="4">
        <f t="shared" si="5537"/>
        <v>73</v>
      </c>
      <c r="BB989" s="4">
        <f t="shared" si="5537"/>
        <v>73</v>
      </c>
      <c r="BC989" s="4">
        <v>74</v>
      </c>
      <c r="BD989" s="4">
        <f t="shared" si="5537"/>
        <v>74</v>
      </c>
      <c r="BE989" s="4">
        <f t="shared" si="5537"/>
        <v>74</v>
      </c>
      <c r="BF989" s="4">
        <f t="shared" si="5537"/>
        <v>74</v>
      </c>
      <c r="BG989" s="4">
        <f t="shared" si="5537"/>
        <v>74</v>
      </c>
      <c r="BH989" s="4">
        <f t="shared" si="5537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538">C993+18</f>
        <v>56</v>
      </c>
      <c r="E993" s="4">
        <f t="shared" si="5538"/>
        <v>74</v>
      </c>
      <c r="F993" s="4">
        <f t="shared" si="5538"/>
        <v>92</v>
      </c>
      <c r="G993" s="4">
        <f t="shared" si="5538"/>
        <v>110</v>
      </c>
      <c r="H993" s="4">
        <f t="shared" si="5538"/>
        <v>128</v>
      </c>
      <c r="I993" s="4">
        <f t="shared" si="5538"/>
        <v>146</v>
      </c>
      <c r="J993" s="4">
        <f t="shared" si="5538"/>
        <v>164</v>
      </c>
      <c r="K993" s="4">
        <f t="shared" si="5538"/>
        <v>182</v>
      </c>
      <c r="L993" s="4">
        <f t="shared" si="5538"/>
        <v>200</v>
      </c>
      <c r="M993" s="4">
        <f t="shared" si="5538"/>
        <v>218</v>
      </c>
      <c r="N993" s="4">
        <f t="shared" si="5538"/>
        <v>236</v>
      </c>
      <c r="O993" s="4">
        <f t="shared" si="5538"/>
        <v>254</v>
      </c>
      <c r="P993" s="4">
        <f t="shared" si="5538"/>
        <v>272</v>
      </c>
      <c r="Q993" s="4">
        <f t="shared" si="5538"/>
        <v>290</v>
      </c>
      <c r="R993" s="4">
        <f t="shared" si="5538"/>
        <v>308</v>
      </c>
      <c r="S993" s="4">
        <f t="shared" si="5538"/>
        <v>326</v>
      </c>
      <c r="T993" s="4">
        <f t="shared" si="5538"/>
        <v>344</v>
      </c>
      <c r="U993" s="4">
        <f t="shared" si="5538"/>
        <v>362</v>
      </c>
      <c r="V993" s="4">
        <f t="shared" si="5538"/>
        <v>380</v>
      </c>
      <c r="W993" s="4">
        <f t="shared" si="5538"/>
        <v>398</v>
      </c>
      <c r="X993" s="4">
        <f t="shared" si="5538"/>
        <v>416</v>
      </c>
      <c r="Y993" s="4">
        <f t="shared" si="5538"/>
        <v>434</v>
      </c>
      <c r="Z993" s="4">
        <f t="shared" si="5538"/>
        <v>452</v>
      </c>
      <c r="AA993" s="4">
        <f t="shared" si="5538"/>
        <v>470</v>
      </c>
      <c r="AB993" s="4">
        <f t="shared" si="5538"/>
        <v>488</v>
      </c>
      <c r="AC993" s="4">
        <f t="shared" si="5538"/>
        <v>506</v>
      </c>
      <c r="AD993" s="4">
        <f t="shared" si="5538"/>
        <v>524</v>
      </c>
      <c r="AE993" s="4">
        <f t="shared" si="5538"/>
        <v>542</v>
      </c>
      <c r="AF993" s="4">
        <f t="shared" si="5538"/>
        <v>560</v>
      </c>
      <c r="AG993" s="4">
        <f t="shared" si="5538"/>
        <v>578</v>
      </c>
      <c r="AH993" s="4">
        <f t="shared" si="5538"/>
        <v>596</v>
      </c>
      <c r="AI993" s="4">
        <f t="shared" si="5538"/>
        <v>614</v>
      </c>
      <c r="AJ993" s="4">
        <f t="shared" si="5538"/>
        <v>632</v>
      </c>
      <c r="AK993" s="4">
        <f t="shared" si="5538"/>
        <v>650</v>
      </c>
      <c r="AL993" s="4">
        <f t="shared" si="5538"/>
        <v>668</v>
      </c>
      <c r="AM993" s="4">
        <f t="shared" si="5538"/>
        <v>686</v>
      </c>
      <c r="AN993" s="4">
        <f t="shared" si="5538"/>
        <v>704</v>
      </c>
      <c r="AO993" s="4">
        <f t="shared" si="5538"/>
        <v>722</v>
      </c>
      <c r="AP993" s="4">
        <f t="shared" si="5538"/>
        <v>740</v>
      </c>
      <c r="AQ993" s="4">
        <f t="shared" si="5538"/>
        <v>758</v>
      </c>
      <c r="AR993" s="4">
        <f t="shared" si="5538"/>
        <v>776</v>
      </c>
      <c r="AS993" s="4">
        <f t="shared" si="5538"/>
        <v>794</v>
      </c>
      <c r="AT993" s="4">
        <f t="shared" si="5538"/>
        <v>812</v>
      </c>
      <c r="AU993" s="4">
        <f t="shared" si="5538"/>
        <v>830</v>
      </c>
      <c r="AV993" s="4">
        <f t="shared" si="5538"/>
        <v>848</v>
      </c>
      <c r="AW993" s="4">
        <f t="shared" si="5538"/>
        <v>866</v>
      </c>
      <c r="AX993" s="4">
        <f t="shared" si="5538"/>
        <v>884</v>
      </c>
      <c r="AY993" s="4">
        <f t="shared" si="5538"/>
        <v>902</v>
      </c>
      <c r="AZ993" s="4">
        <f t="shared" si="5538"/>
        <v>920</v>
      </c>
      <c r="BA993" s="4">
        <f t="shared" si="5538"/>
        <v>938</v>
      </c>
      <c r="BB993" s="4">
        <f t="shared" si="5538"/>
        <v>956</v>
      </c>
      <c r="BC993" s="4">
        <f t="shared" si="5538"/>
        <v>974</v>
      </c>
      <c r="BD993" s="4">
        <f t="shared" si="5538"/>
        <v>992</v>
      </c>
      <c r="BE993" s="4">
        <f t="shared" si="5538"/>
        <v>1010</v>
      </c>
      <c r="BF993" s="4">
        <f t="shared" si="5538"/>
        <v>1028</v>
      </c>
      <c r="BG993" s="4">
        <f t="shared" si="5538"/>
        <v>1046</v>
      </c>
      <c r="BH993" s="4">
        <f t="shared" si="5538"/>
        <v>1064</v>
      </c>
      <c r="BI993" s="4">
        <f t="shared" si="5538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539">C994+10</f>
        <v>40</v>
      </c>
      <c r="E994" s="4">
        <f t="shared" si="5539"/>
        <v>50</v>
      </c>
      <c r="F994" s="4">
        <f t="shared" si="5539"/>
        <v>60</v>
      </c>
      <c r="G994" s="4">
        <f t="shared" si="5539"/>
        <v>70</v>
      </c>
      <c r="H994" s="4">
        <f t="shared" si="5539"/>
        <v>80</v>
      </c>
      <c r="I994" s="4">
        <f t="shared" si="5539"/>
        <v>90</v>
      </c>
      <c r="J994" s="15">
        <f t="shared" si="5539"/>
        <v>100</v>
      </c>
      <c r="K994" s="4">
        <f t="shared" si="5539"/>
        <v>110</v>
      </c>
      <c r="L994" s="4">
        <f t="shared" si="5539"/>
        <v>120</v>
      </c>
      <c r="M994" s="4">
        <f t="shared" si="5539"/>
        <v>130</v>
      </c>
      <c r="N994" s="4">
        <f t="shared" si="5539"/>
        <v>140</v>
      </c>
      <c r="O994" s="4">
        <f t="shared" si="5539"/>
        <v>150</v>
      </c>
      <c r="P994" s="4">
        <f t="shared" si="5539"/>
        <v>160</v>
      </c>
      <c r="Q994" s="4">
        <f t="shared" si="5539"/>
        <v>170</v>
      </c>
      <c r="R994" s="15">
        <f t="shared" si="5539"/>
        <v>180</v>
      </c>
      <c r="S994" s="4">
        <f t="shared" si="5539"/>
        <v>190</v>
      </c>
      <c r="T994" s="4">
        <f t="shared" si="5539"/>
        <v>200</v>
      </c>
      <c r="U994" s="4">
        <f t="shared" si="5539"/>
        <v>210</v>
      </c>
      <c r="V994" s="4">
        <f t="shared" si="5539"/>
        <v>220</v>
      </c>
      <c r="W994" s="4">
        <f t="shared" si="5539"/>
        <v>230</v>
      </c>
      <c r="X994" s="15">
        <f t="shared" si="5539"/>
        <v>240</v>
      </c>
      <c r="Y994" s="4">
        <f t="shared" si="5539"/>
        <v>250</v>
      </c>
      <c r="Z994" s="4">
        <f t="shared" si="5539"/>
        <v>260</v>
      </c>
      <c r="AA994" s="4">
        <f t="shared" si="5539"/>
        <v>270</v>
      </c>
      <c r="AB994" s="4">
        <f t="shared" si="5539"/>
        <v>280</v>
      </c>
      <c r="AC994" s="4">
        <f t="shared" si="5539"/>
        <v>290</v>
      </c>
      <c r="AD994" s="15">
        <f t="shared" si="5539"/>
        <v>300</v>
      </c>
      <c r="AE994" s="4">
        <f t="shared" si="5539"/>
        <v>310</v>
      </c>
      <c r="AF994" s="4">
        <f t="shared" si="5539"/>
        <v>320</v>
      </c>
      <c r="AG994" s="4">
        <f t="shared" si="5539"/>
        <v>330</v>
      </c>
      <c r="AH994" s="4">
        <f t="shared" si="5539"/>
        <v>340</v>
      </c>
      <c r="AI994" s="4">
        <f t="shared" si="5539"/>
        <v>350</v>
      </c>
      <c r="AJ994" s="4">
        <f t="shared" si="5539"/>
        <v>360</v>
      </c>
      <c r="AK994" s="4">
        <f t="shared" si="5539"/>
        <v>370</v>
      </c>
      <c r="AL994" s="4">
        <f t="shared" si="5539"/>
        <v>380</v>
      </c>
      <c r="AM994" s="4">
        <f t="shared" si="5539"/>
        <v>390</v>
      </c>
      <c r="AN994" s="4">
        <f t="shared" si="5539"/>
        <v>400</v>
      </c>
      <c r="AO994" s="4">
        <f t="shared" si="5539"/>
        <v>410</v>
      </c>
      <c r="AP994" s="4">
        <f t="shared" si="5539"/>
        <v>420</v>
      </c>
      <c r="AQ994" s="4">
        <f t="shared" si="5539"/>
        <v>430</v>
      </c>
      <c r="AR994" s="4">
        <f t="shared" si="5539"/>
        <v>440</v>
      </c>
      <c r="AS994" s="4">
        <f t="shared" si="5539"/>
        <v>450</v>
      </c>
      <c r="AT994" s="4">
        <f t="shared" si="5539"/>
        <v>460</v>
      </c>
      <c r="AU994" s="4">
        <f t="shared" si="5539"/>
        <v>470</v>
      </c>
      <c r="AV994" s="4">
        <f t="shared" si="5539"/>
        <v>480</v>
      </c>
      <c r="AW994" s="4">
        <f t="shared" si="5539"/>
        <v>490</v>
      </c>
      <c r="AX994" s="4">
        <f t="shared" si="5539"/>
        <v>500</v>
      </c>
      <c r="AY994" s="4">
        <f t="shared" si="5539"/>
        <v>510</v>
      </c>
      <c r="AZ994" s="4">
        <f t="shared" si="5539"/>
        <v>520</v>
      </c>
      <c r="BA994" s="4">
        <f t="shared" si="5539"/>
        <v>530</v>
      </c>
      <c r="BB994" s="4">
        <f t="shared" si="5539"/>
        <v>540</v>
      </c>
      <c r="BC994" s="4">
        <f t="shared" si="5539"/>
        <v>550</v>
      </c>
      <c r="BD994" s="4">
        <f t="shared" si="5539"/>
        <v>560</v>
      </c>
      <c r="BE994" s="4">
        <f t="shared" si="5539"/>
        <v>570</v>
      </c>
      <c r="BF994" s="4">
        <f t="shared" si="5539"/>
        <v>580</v>
      </c>
      <c r="BG994" s="4">
        <f t="shared" si="5539"/>
        <v>590</v>
      </c>
      <c r="BH994" s="4">
        <f t="shared" si="5539"/>
        <v>600</v>
      </c>
      <c r="BI994" s="4">
        <f t="shared" si="5539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540">R1000</f>
        <v>36</v>
      </c>
      <c r="T1000" s="14">
        <v>37</v>
      </c>
      <c r="U1000" s="14">
        <f t="shared" si="5540"/>
        <v>37</v>
      </c>
      <c r="V1000" s="14">
        <v>38</v>
      </c>
      <c r="W1000" s="14">
        <f t="shared" si="5540"/>
        <v>38</v>
      </c>
      <c r="X1000" s="14">
        <v>39</v>
      </c>
      <c r="Y1000" s="14">
        <f t="shared" si="5540"/>
        <v>39</v>
      </c>
      <c r="Z1000" s="14">
        <f t="shared" si="5540"/>
        <v>39</v>
      </c>
      <c r="AA1000" s="14">
        <v>40</v>
      </c>
      <c r="AB1000" s="14">
        <f t="shared" si="5540"/>
        <v>40</v>
      </c>
      <c r="AC1000" s="14">
        <f t="shared" si="5540"/>
        <v>40</v>
      </c>
      <c r="AD1000" s="14">
        <f t="shared" si="5540"/>
        <v>40</v>
      </c>
      <c r="AE1000" s="14">
        <f t="shared" si="5540"/>
        <v>40</v>
      </c>
      <c r="AF1000" s="14">
        <v>41</v>
      </c>
      <c r="AG1000" s="14">
        <f t="shared" si="5540"/>
        <v>41</v>
      </c>
      <c r="AH1000" s="14">
        <f t="shared" si="5540"/>
        <v>41</v>
      </c>
      <c r="AI1000" s="14">
        <f t="shared" si="5540"/>
        <v>41</v>
      </c>
      <c r="AJ1000" s="14">
        <f t="shared" si="5540"/>
        <v>41</v>
      </c>
      <c r="AK1000" s="14">
        <v>42</v>
      </c>
      <c r="AL1000" s="14">
        <f t="shared" si="5540"/>
        <v>42</v>
      </c>
      <c r="AM1000" s="14">
        <f t="shared" si="5540"/>
        <v>42</v>
      </c>
      <c r="AN1000" s="14">
        <f t="shared" si="5540"/>
        <v>42</v>
      </c>
      <c r="AO1000" s="14">
        <f t="shared" si="5540"/>
        <v>42</v>
      </c>
      <c r="AP1000" s="14">
        <f t="shared" si="5540"/>
        <v>42</v>
      </c>
      <c r="AQ1000" s="14">
        <v>43</v>
      </c>
      <c r="AR1000" s="14">
        <f t="shared" si="5540"/>
        <v>43</v>
      </c>
      <c r="AS1000" s="14">
        <f t="shared" si="5540"/>
        <v>43</v>
      </c>
      <c r="AT1000" s="14">
        <f t="shared" si="5540"/>
        <v>43</v>
      </c>
      <c r="AU1000" s="14">
        <f t="shared" si="5540"/>
        <v>43</v>
      </c>
      <c r="AV1000" s="14">
        <f t="shared" si="5540"/>
        <v>43</v>
      </c>
      <c r="AW1000" s="14">
        <v>44</v>
      </c>
      <c r="AX1000" s="14">
        <f t="shared" si="5540"/>
        <v>44</v>
      </c>
      <c r="AY1000" s="14">
        <f t="shared" si="5540"/>
        <v>44</v>
      </c>
      <c r="AZ1000" s="14">
        <f t="shared" si="5540"/>
        <v>44</v>
      </c>
      <c r="BA1000" s="14">
        <f t="shared" si="5540"/>
        <v>44</v>
      </c>
      <c r="BB1000" s="14">
        <f t="shared" si="5540"/>
        <v>44</v>
      </c>
      <c r="BC1000" s="14">
        <v>45</v>
      </c>
      <c r="BD1000" s="14">
        <f t="shared" si="5540"/>
        <v>45</v>
      </c>
      <c r="BE1000" s="14">
        <f t="shared" si="5540"/>
        <v>45</v>
      </c>
      <c r="BF1000" s="14">
        <f t="shared" si="5540"/>
        <v>45</v>
      </c>
      <c r="BG1000" s="14">
        <f t="shared" si="5540"/>
        <v>45</v>
      </c>
      <c r="BH1000" s="14">
        <f t="shared" si="5540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541">C1005+12</f>
        <v>64</v>
      </c>
      <c r="E1005" s="4">
        <f t="shared" si="5541"/>
        <v>76</v>
      </c>
      <c r="F1005" s="4">
        <f t="shared" si="5541"/>
        <v>88</v>
      </c>
      <c r="G1005" s="4">
        <f t="shared" si="5541"/>
        <v>100</v>
      </c>
      <c r="H1005" s="4">
        <f t="shared" si="5541"/>
        <v>112</v>
      </c>
      <c r="I1005" s="4">
        <f t="shared" si="5541"/>
        <v>124</v>
      </c>
      <c r="J1005" s="15">
        <f t="shared" si="5541"/>
        <v>136</v>
      </c>
      <c r="K1005" s="4">
        <f t="shared" si="5541"/>
        <v>148</v>
      </c>
      <c r="L1005" s="4">
        <f t="shared" si="5541"/>
        <v>160</v>
      </c>
      <c r="M1005" s="4">
        <f t="shared" si="5541"/>
        <v>172</v>
      </c>
      <c r="N1005" s="4">
        <f t="shared" si="5541"/>
        <v>184</v>
      </c>
      <c r="O1005" s="4">
        <f t="shared" si="5541"/>
        <v>196</v>
      </c>
      <c r="P1005" s="4">
        <f t="shared" si="5541"/>
        <v>208</v>
      </c>
      <c r="Q1005" s="4">
        <f t="shared" si="5541"/>
        <v>220</v>
      </c>
      <c r="R1005" s="15">
        <f t="shared" si="5541"/>
        <v>232</v>
      </c>
      <c r="S1005" s="4">
        <f t="shared" si="5541"/>
        <v>244</v>
      </c>
      <c r="T1005" s="4">
        <f t="shared" si="5541"/>
        <v>256</v>
      </c>
      <c r="U1005" s="4">
        <f t="shared" si="5541"/>
        <v>268</v>
      </c>
      <c r="V1005" s="4">
        <f t="shared" si="5541"/>
        <v>280</v>
      </c>
      <c r="W1005" s="4">
        <f t="shared" si="5541"/>
        <v>292</v>
      </c>
      <c r="X1005" s="15">
        <f t="shared" si="5541"/>
        <v>304</v>
      </c>
      <c r="Y1005" s="4">
        <f t="shared" si="5541"/>
        <v>316</v>
      </c>
      <c r="Z1005" s="4">
        <f t="shared" si="5541"/>
        <v>328</v>
      </c>
      <c r="AA1005" s="4">
        <f t="shared" si="5541"/>
        <v>340</v>
      </c>
      <c r="AB1005" s="4">
        <f t="shared" si="5541"/>
        <v>352</v>
      </c>
      <c r="AC1005" s="4">
        <f t="shared" si="5541"/>
        <v>364</v>
      </c>
      <c r="AD1005" s="15">
        <f t="shared" si="5541"/>
        <v>376</v>
      </c>
      <c r="AE1005" s="4">
        <f t="shared" si="5541"/>
        <v>388</v>
      </c>
      <c r="AF1005" s="4">
        <f t="shared" si="5541"/>
        <v>400</v>
      </c>
      <c r="AG1005" s="4">
        <f t="shared" si="5541"/>
        <v>412</v>
      </c>
      <c r="AH1005" s="4">
        <f t="shared" si="5541"/>
        <v>424</v>
      </c>
      <c r="AI1005" s="4">
        <f t="shared" si="5541"/>
        <v>436</v>
      </c>
      <c r="AJ1005" s="4">
        <f t="shared" si="5541"/>
        <v>448</v>
      </c>
      <c r="AK1005" s="4">
        <f t="shared" si="5541"/>
        <v>460</v>
      </c>
      <c r="AL1005" s="4">
        <f t="shared" si="5541"/>
        <v>472</v>
      </c>
      <c r="AM1005" s="4">
        <f t="shared" si="5541"/>
        <v>484</v>
      </c>
      <c r="AN1005" s="4">
        <f t="shared" si="5541"/>
        <v>496</v>
      </c>
      <c r="AO1005" s="4">
        <f t="shared" si="5541"/>
        <v>508</v>
      </c>
      <c r="AP1005" s="4">
        <f t="shared" si="5541"/>
        <v>520</v>
      </c>
      <c r="AQ1005" s="4">
        <f t="shared" si="5541"/>
        <v>532</v>
      </c>
      <c r="AR1005" s="4">
        <f t="shared" si="5541"/>
        <v>544</v>
      </c>
      <c r="AS1005" s="4">
        <f t="shared" si="5541"/>
        <v>556</v>
      </c>
      <c r="AT1005" s="4">
        <f t="shared" si="5541"/>
        <v>568</v>
      </c>
      <c r="AU1005" s="4">
        <f t="shared" si="5541"/>
        <v>580</v>
      </c>
      <c r="AV1005" s="4">
        <f t="shared" si="5541"/>
        <v>592</v>
      </c>
      <c r="AW1005" s="4">
        <f t="shared" si="5541"/>
        <v>604</v>
      </c>
      <c r="AX1005" s="4">
        <f t="shared" si="5541"/>
        <v>616</v>
      </c>
      <c r="AY1005" s="4">
        <f t="shared" si="5541"/>
        <v>628</v>
      </c>
      <c r="AZ1005" s="4">
        <f t="shared" si="5541"/>
        <v>640</v>
      </c>
      <c r="BA1005" s="4">
        <f t="shared" si="5541"/>
        <v>652</v>
      </c>
      <c r="BB1005" s="4">
        <f t="shared" si="5541"/>
        <v>664</v>
      </c>
      <c r="BC1005" s="4">
        <f t="shared" si="5541"/>
        <v>676</v>
      </c>
      <c r="BD1005" s="4">
        <f t="shared" si="5541"/>
        <v>688</v>
      </c>
      <c r="BE1005" s="4">
        <f t="shared" si="5541"/>
        <v>700</v>
      </c>
      <c r="BF1005" s="4">
        <f t="shared" si="5541"/>
        <v>712</v>
      </c>
      <c r="BG1005" s="4">
        <f t="shared" si="5541"/>
        <v>724</v>
      </c>
      <c r="BH1005" s="4">
        <f t="shared" si="5541"/>
        <v>736</v>
      </c>
      <c r="BI1005" s="4">
        <f t="shared" si="5541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542">C1006+16</f>
        <v>102</v>
      </c>
      <c r="E1006" s="4">
        <f t="shared" si="5542"/>
        <v>118</v>
      </c>
      <c r="F1006" s="4">
        <f t="shared" si="5542"/>
        <v>134</v>
      </c>
      <c r="G1006" s="4">
        <f t="shared" si="5542"/>
        <v>150</v>
      </c>
      <c r="H1006" s="4">
        <f t="shared" si="5542"/>
        <v>166</v>
      </c>
      <c r="I1006" s="4">
        <f t="shared" si="5542"/>
        <v>182</v>
      </c>
      <c r="J1006" s="4">
        <f t="shared" si="5542"/>
        <v>198</v>
      </c>
      <c r="K1006" s="4">
        <f t="shared" si="5542"/>
        <v>214</v>
      </c>
      <c r="L1006" s="4">
        <f t="shared" si="5542"/>
        <v>230</v>
      </c>
      <c r="M1006" s="4">
        <f t="shared" si="5542"/>
        <v>246</v>
      </c>
      <c r="N1006" s="4">
        <f t="shared" si="5542"/>
        <v>262</v>
      </c>
      <c r="O1006" s="4">
        <f t="shared" si="5542"/>
        <v>278</v>
      </c>
      <c r="P1006" s="4">
        <f t="shared" si="5542"/>
        <v>294</v>
      </c>
      <c r="Q1006" s="4">
        <f t="shared" si="5542"/>
        <v>310</v>
      </c>
      <c r="R1006" s="4">
        <f t="shared" si="5542"/>
        <v>326</v>
      </c>
      <c r="S1006" s="4">
        <f t="shared" si="5542"/>
        <v>342</v>
      </c>
      <c r="T1006" s="4">
        <f t="shared" si="5542"/>
        <v>358</v>
      </c>
      <c r="U1006" s="4">
        <f t="shared" si="5542"/>
        <v>374</v>
      </c>
      <c r="V1006" s="4">
        <f t="shared" si="5542"/>
        <v>390</v>
      </c>
      <c r="W1006" s="4">
        <f t="shared" si="5542"/>
        <v>406</v>
      </c>
      <c r="X1006" s="4">
        <f t="shared" si="5542"/>
        <v>422</v>
      </c>
      <c r="Y1006" s="4">
        <f t="shared" si="5542"/>
        <v>438</v>
      </c>
      <c r="Z1006" s="4">
        <f t="shared" si="5542"/>
        <v>454</v>
      </c>
      <c r="AA1006" s="4">
        <f t="shared" si="5542"/>
        <v>470</v>
      </c>
      <c r="AB1006" s="4">
        <f t="shared" si="5542"/>
        <v>486</v>
      </c>
      <c r="AC1006" s="4">
        <f t="shared" si="5542"/>
        <v>502</v>
      </c>
      <c r="AD1006" s="4">
        <f t="shared" si="5542"/>
        <v>518</v>
      </c>
      <c r="AE1006" s="4">
        <f t="shared" si="5542"/>
        <v>534</v>
      </c>
      <c r="AF1006" s="4">
        <f t="shared" si="5542"/>
        <v>550</v>
      </c>
      <c r="AG1006" s="4">
        <f t="shared" si="5542"/>
        <v>566</v>
      </c>
      <c r="AH1006" s="4">
        <f t="shared" si="5542"/>
        <v>582</v>
      </c>
      <c r="AI1006" s="4">
        <f t="shared" si="5542"/>
        <v>598</v>
      </c>
      <c r="AJ1006" s="4">
        <f t="shared" si="5542"/>
        <v>614</v>
      </c>
      <c r="AK1006" s="4">
        <f t="shared" si="5542"/>
        <v>630</v>
      </c>
      <c r="AL1006" s="4">
        <f t="shared" si="5542"/>
        <v>646</v>
      </c>
      <c r="AM1006" s="4">
        <f t="shared" si="5542"/>
        <v>662</v>
      </c>
      <c r="AN1006" s="4">
        <f t="shared" si="5542"/>
        <v>678</v>
      </c>
      <c r="AO1006" s="4">
        <f t="shared" si="5542"/>
        <v>694</v>
      </c>
      <c r="AP1006" s="4">
        <f t="shared" si="5542"/>
        <v>710</v>
      </c>
      <c r="AQ1006" s="4">
        <f t="shared" si="5542"/>
        <v>726</v>
      </c>
      <c r="AR1006" s="4">
        <f t="shared" si="5542"/>
        <v>742</v>
      </c>
      <c r="AS1006" s="4">
        <f t="shared" si="5542"/>
        <v>758</v>
      </c>
      <c r="AT1006" s="4">
        <f t="shared" si="5542"/>
        <v>774</v>
      </c>
      <c r="AU1006" s="4">
        <f t="shared" si="5542"/>
        <v>790</v>
      </c>
      <c r="AV1006" s="4">
        <f t="shared" si="5542"/>
        <v>806</v>
      </c>
      <c r="AW1006" s="4">
        <f t="shared" si="5542"/>
        <v>822</v>
      </c>
      <c r="AX1006" s="4">
        <f t="shared" si="5542"/>
        <v>838</v>
      </c>
      <c r="AY1006" s="4">
        <f t="shared" si="5542"/>
        <v>854</v>
      </c>
      <c r="AZ1006" s="4">
        <f t="shared" si="5542"/>
        <v>870</v>
      </c>
      <c r="BA1006" s="4">
        <f t="shared" si="5542"/>
        <v>886</v>
      </c>
      <c r="BB1006" s="4">
        <f t="shared" si="5542"/>
        <v>902</v>
      </c>
      <c r="BC1006" s="4">
        <f t="shared" si="5542"/>
        <v>918</v>
      </c>
      <c r="BD1006" s="4">
        <f t="shared" si="5542"/>
        <v>934</v>
      </c>
      <c r="BE1006" s="4">
        <f t="shared" si="5542"/>
        <v>950</v>
      </c>
      <c r="BF1006" s="4">
        <f t="shared" si="5542"/>
        <v>966</v>
      </c>
      <c r="BG1006" s="4">
        <f t="shared" si="5542"/>
        <v>982</v>
      </c>
      <c r="BH1006" s="4">
        <f t="shared" si="5542"/>
        <v>998</v>
      </c>
      <c r="BI1006" s="4">
        <f t="shared" si="5542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543">C1009+8</f>
        <v>76</v>
      </c>
      <c r="E1009" s="4">
        <f t="shared" si="5543"/>
        <v>84</v>
      </c>
      <c r="F1009" s="4">
        <f t="shared" si="5543"/>
        <v>92</v>
      </c>
      <c r="G1009" s="4">
        <f t="shared" si="5543"/>
        <v>100</v>
      </c>
      <c r="H1009" s="4">
        <f t="shared" si="5543"/>
        <v>108</v>
      </c>
      <c r="I1009" s="4">
        <f t="shared" si="5543"/>
        <v>116</v>
      </c>
      <c r="J1009" s="15">
        <f t="shared" si="5543"/>
        <v>124</v>
      </c>
      <c r="K1009" s="4">
        <f t="shared" si="5543"/>
        <v>132</v>
      </c>
      <c r="L1009" s="4">
        <f t="shared" si="5543"/>
        <v>140</v>
      </c>
      <c r="M1009" s="4">
        <f t="shared" si="5543"/>
        <v>148</v>
      </c>
      <c r="N1009" s="4">
        <f t="shared" si="5543"/>
        <v>156</v>
      </c>
      <c r="O1009" s="4">
        <f t="shared" si="5543"/>
        <v>164</v>
      </c>
      <c r="P1009" s="4">
        <f t="shared" si="5543"/>
        <v>172</v>
      </c>
      <c r="Q1009" s="4">
        <f t="shared" si="5543"/>
        <v>180</v>
      </c>
      <c r="R1009" s="15">
        <f t="shared" si="5543"/>
        <v>188</v>
      </c>
      <c r="S1009" s="4">
        <f t="shared" si="5543"/>
        <v>196</v>
      </c>
      <c r="T1009" s="4">
        <f t="shared" si="5543"/>
        <v>204</v>
      </c>
      <c r="U1009" s="4">
        <f t="shared" si="5543"/>
        <v>212</v>
      </c>
      <c r="V1009" s="4">
        <f t="shared" si="5543"/>
        <v>220</v>
      </c>
      <c r="W1009" s="4">
        <f t="shared" si="5543"/>
        <v>228</v>
      </c>
      <c r="X1009" s="15">
        <f t="shared" si="5543"/>
        <v>236</v>
      </c>
      <c r="Y1009" s="4">
        <f t="shared" si="5543"/>
        <v>244</v>
      </c>
      <c r="Z1009" s="4">
        <f t="shared" si="5543"/>
        <v>252</v>
      </c>
      <c r="AA1009" s="4">
        <f t="shared" si="5543"/>
        <v>260</v>
      </c>
      <c r="AB1009" s="4">
        <f t="shared" si="5543"/>
        <v>268</v>
      </c>
      <c r="AC1009" s="4">
        <f t="shared" si="5543"/>
        <v>276</v>
      </c>
      <c r="AD1009" s="15">
        <f t="shared" si="5543"/>
        <v>284</v>
      </c>
      <c r="AE1009" s="4">
        <f t="shared" si="5543"/>
        <v>292</v>
      </c>
      <c r="AF1009" s="4">
        <f t="shared" si="5543"/>
        <v>300</v>
      </c>
      <c r="AG1009" s="4">
        <f t="shared" si="5543"/>
        <v>308</v>
      </c>
      <c r="AH1009" s="4">
        <f t="shared" si="5543"/>
        <v>316</v>
      </c>
      <c r="AI1009" s="4">
        <f t="shared" si="5543"/>
        <v>324</v>
      </c>
      <c r="AJ1009" s="4">
        <f t="shared" si="5543"/>
        <v>332</v>
      </c>
      <c r="AK1009" s="4">
        <f t="shared" si="5543"/>
        <v>340</v>
      </c>
      <c r="AL1009" s="4">
        <f t="shared" si="5543"/>
        <v>348</v>
      </c>
      <c r="AM1009" s="4">
        <f t="shared" si="5543"/>
        <v>356</v>
      </c>
      <c r="AN1009" s="4">
        <f t="shared" si="5543"/>
        <v>364</v>
      </c>
      <c r="AO1009" s="4">
        <f t="shared" si="5543"/>
        <v>372</v>
      </c>
      <c r="AP1009" s="4">
        <f t="shared" si="5543"/>
        <v>380</v>
      </c>
      <c r="AQ1009" s="4">
        <f t="shared" si="5543"/>
        <v>388</v>
      </c>
      <c r="AR1009" s="4">
        <f t="shared" si="5543"/>
        <v>396</v>
      </c>
      <c r="AS1009" s="4">
        <f t="shared" si="5543"/>
        <v>404</v>
      </c>
      <c r="AT1009" s="4">
        <f t="shared" si="5543"/>
        <v>412</v>
      </c>
      <c r="AU1009" s="4">
        <f t="shared" si="5543"/>
        <v>420</v>
      </c>
      <c r="AV1009" s="4">
        <f t="shared" si="5543"/>
        <v>428</v>
      </c>
      <c r="AW1009" s="4">
        <f t="shared" si="5543"/>
        <v>436</v>
      </c>
      <c r="AX1009" s="4">
        <f t="shared" si="5543"/>
        <v>444</v>
      </c>
      <c r="AY1009" s="4">
        <f t="shared" si="5543"/>
        <v>452</v>
      </c>
      <c r="AZ1009" s="4">
        <f t="shared" si="5543"/>
        <v>460</v>
      </c>
      <c r="BA1009" s="4">
        <f t="shared" si="5543"/>
        <v>468</v>
      </c>
      <c r="BB1009" s="4">
        <f t="shared" si="5543"/>
        <v>476</v>
      </c>
      <c r="BC1009" s="4">
        <f t="shared" si="5543"/>
        <v>484</v>
      </c>
      <c r="BD1009" s="4">
        <f t="shared" si="5543"/>
        <v>492</v>
      </c>
      <c r="BE1009" s="4">
        <f t="shared" si="5543"/>
        <v>500</v>
      </c>
      <c r="BF1009" s="4">
        <f t="shared" si="5543"/>
        <v>508</v>
      </c>
      <c r="BG1009" s="4">
        <f t="shared" si="5543"/>
        <v>516</v>
      </c>
      <c r="BH1009" s="4">
        <f t="shared" si="5543"/>
        <v>524</v>
      </c>
      <c r="BI1009" s="4">
        <f t="shared" si="5543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544">C1010+15</f>
        <v>180</v>
      </c>
      <c r="E1010" s="4">
        <f t="shared" si="5544"/>
        <v>195</v>
      </c>
      <c r="F1010" s="4">
        <f t="shared" si="5544"/>
        <v>210</v>
      </c>
      <c r="G1010" s="4">
        <f t="shared" si="5544"/>
        <v>225</v>
      </c>
      <c r="H1010" s="4">
        <f t="shared" si="5544"/>
        <v>240</v>
      </c>
      <c r="I1010" s="4">
        <f t="shared" si="5544"/>
        <v>255</v>
      </c>
      <c r="J1010" s="4">
        <f t="shared" si="5544"/>
        <v>270</v>
      </c>
      <c r="K1010" s="4">
        <f t="shared" si="5544"/>
        <v>285</v>
      </c>
      <c r="L1010" s="4">
        <f t="shared" si="5544"/>
        <v>300</v>
      </c>
      <c r="M1010" s="4">
        <f t="shared" si="5544"/>
        <v>315</v>
      </c>
      <c r="N1010" s="4">
        <f t="shared" si="5544"/>
        <v>330</v>
      </c>
      <c r="O1010" s="4">
        <f t="shared" si="5544"/>
        <v>345</v>
      </c>
      <c r="P1010" s="4">
        <f t="shared" si="5544"/>
        <v>360</v>
      </c>
      <c r="Q1010" s="4">
        <f t="shared" si="5544"/>
        <v>375</v>
      </c>
      <c r="R1010" s="4">
        <f t="shared" si="5544"/>
        <v>390</v>
      </c>
      <c r="S1010" s="4">
        <f t="shared" si="5544"/>
        <v>405</v>
      </c>
      <c r="T1010" s="4">
        <f t="shared" si="5544"/>
        <v>420</v>
      </c>
      <c r="U1010" s="4">
        <f t="shared" si="5544"/>
        <v>435</v>
      </c>
      <c r="V1010" s="4">
        <f t="shared" si="5544"/>
        <v>450</v>
      </c>
      <c r="W1010" s="4">
        <f t="shared" si="5544"/>
        <v>465</v>
      </c>
      <c r="X1010" s="4">
        <f t="shared" si="5544"/>
        <v>480</v>
      </c>
      <c r="Y1010" s="4">
        <f t="shared" si="5544"/>
        <v>495</v>
      </c>
      <c r="Z1010" s="4">
        <f t="shared" si="5544"/>
        <v>510</v>
      </c>
      <c r="AA1010" s="4">
        <f t="shared" si="5544"/>
        <v>525</v>
      </c>
      <c r="AB1010" s="4">
        <f t="shared" si="5544"/>
        <v>540</v>
      </c>
      <c r="AC1010" s="4">
        <f t="shared" si="5544"/>
        <v>555</v>
      </c>
      <c r="AD1010" s="4">
        <f t="shared" si="5544"/>
        <v>570</v>
      </c>
      <c r="AE1010" s="4">
        <f t="shared" si="5544"/>
        <v>585</v>
      </c>
      <c r="AF1010" s="4">
        <f t="shared" si="5544"/>
        <v>600</v>
      </c>
      <c r="AG1010" s="4">
        <f t="shared" si="5544"/>
        <v>615</v>
      </c>
      <c r="AH1010" s="4">
        <f t="shared" si="5544"/>
        <v>630</v>
      </c>
      <c r="AI1010" s="4">
        <f t="shared" si="5544"/>
        <v>645</v>
      </c>
      <c r="AJ1010" s="4">
        <f t="shared" si="5544"/>
        <v>660</v>
      </c>
      <c r="AK1010" s="4">
        <f t="shared" si="5544"/>
        <v>675</v>
      </c>
      <c r="AL1010" s="4">
        <f t="shared" si="5544"/>
        <v>690</v>
      </c>
      <c r="AM1010" s="4">
        <f t="shared" si="5544"/>
        <v>705</v>
      </c>
      <c r="AN1010" s="4">
        <f t="shared" si="5544"/>
        <v>720</v>
      </c>
      <c r="AO1010" s="4">
        <f t="shared" si="5544"/>
        <v>735</v>
      </c>
      <c r="AP1010" s="4">
        <f t="shared" si="5544"/>
        <v>750</v>
      </c>
      <c r="AQ1010" s="4">
        <f t="shared" si="5544"/>
        <v>765</v>
      </c>
      <c r="AR1010" s="4">
        <f t="shared" si="5544"/>
        <v>780</v>
      </c>
      <c r="AS1010" s="4">
        <f t="shared" si="5544"/>
        <v>795</v>
      </c>
      <c r="AT1010" s="4">
        <f t="shared" si="5544"/>
        <v>810</v>
      </c>
      <c r="AU1010" s="4">
        <f t="shared" si="5544"/>
        <v>825</v>
      </c>
      <c r="AV1010" s="4">
        <f t="shared" si="5544"/>
        <v>840</v>
      </c>
      <c r="AW1010" s="4">
        <f t="shared" si="5544"/>
        <v>855</v>
      </c>
      <c r="AX1010" s="4">
        <f t="shared" si="5544"/>
        <v>870</v>
      </c>
      <c r="AY1010" s="4">
        <f t="shared" si="5544"/>
        <v>885</v>
      </c>
      <c r="AZ1010" s="4">
        <f t="shared" si="5544"/>
        <v>900</v>
      </c>
      <c r="BA1010" s="4">
        <f t="shared" si="5544"/>
        <v>915</v>
      </c>
      <c r="BB1010" s="4">
        <f t="shared" si="5544"/>
        <v>930</v>
      </c>
      <c r="BC1010" s="4">
        <f t="shared" si="5544"/>
        <v>945</v>
      </c>
      <c r="BD1010" s="4">
        <f t="shared" si="5544"/>
        <v>960</v>
      </c>
      <c r="BE1010" s="4">
        <f t="shared" si="5544"/>
        <v>975</v>
      </c>
      <c r="BF1010" s="4">
        <f t="shared" si="5544"/>
        <v>990</v>
      </c>
      <c r="BG1010" s="4">
        <f t="shared" si="5544"/>
        <v>1005</v>
      </c>
      <c r="BH1010" s="4">
        <f t="shared" si="5544"/>
        <v>1020</v>
      </c>
      <c r="BI1010" s="4">
        <f t="shared" si="5544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545">C1011+1</f>
        <v>7</v>
      </c>
      <c r="E1011" s="4">
        <f t="shared" si="5545"/>
        <v>8</v>
      </c>
      <c r="F1011" s="4">
        <f t="shared" si="5545"/>
        <v>9</v>
      </c>
      <c r="G1011" s="4">
        <f t="shared" si="5545"/>
        <v>10</v>
      </c>
      <c r="H1011" s="4">
        <f t="shared" si="5545"/>
        <v>11</v>
      </c>
      <c r="I1011" s="4">
        <f t="shared" si="5545"/>
        <v>12</v>
      </c>
      <c r="J1011" s="4">
        <f t="shared" si="5545"/>
        <v>13</v>
      </c>
      <c r="K1011" s="4">
        <f t="shared" si="5545"/>
        <v>14</v>
      </c>
      <c r="L1011" s="4">
        <f t="shared" si="5545"/>
        <v>15</v>
      </c>
      <c r="M1011" s="4">
        <f t="shared" si="5545"/>
        <v>16</v>
      </c>
      <c r="N1011" s="4">
        <f t="shared" si="5545"/>
        <v>17</v>
      </c>
      <c r="O1011" s="4">
        <f t="shared" si="5545"/>
        <v>18</v>
      </c>
      <c r="P1011" s="4">
        <f t="shared" si="5545"/>
        <v>19</v>
      </c>
      <c r="Q1011" s="4">
        <f t="shared" si="5545"/>
        <v>20</v>
      </c>
      <c r="R1011" s="4">
        <f t="shared" si="5545"/>
        <v>21</v>
      </c>
      <c r="S1011" s="4">
        <f t="shared" si="5545"/>
        <v>22</v>
      </c>
      <c r="T1011" s="4">
        <f t="shared" si="5545"/>
        <v>23</v>
      </c>
      <c r="U1011" s="4">
        <f t="shared" si="5545"/>
        <v>24</v>
      </c>
      <c r="V1011" s="4">
        <f t="shared" si="5545"/>
        <v>25</v>
      </c>
      <c r="W1011" s="4">
        <f t="shared" si="5545"/>
        <v>26</v>
      </c>
      <c r="X1011" s="4">
        <f t="shared" si="5545"/>
        <v>27</v>
      </c>
      <c r="Y1011" s="4">
        <f t="shared" si="5545"/>
        <v>28</v>
      </c>
      <c r="Z1011" s="4">
        <f t="shared" si="5545"/>
        <v>29</v>
      </c>
      <c r="AA1011" s="4">
        <f t="shared" si="5545"/>
        <v>30</v>
      </c>
      <c r="AB1011" s="4">
        <f t="shared" ref="AB1011" si="5546">AA1011+1</f>
        <v>31</v>
      </c>
      <c r="AC1011" s="4">
        <f t="shared" ref="AC1011" si="5547">AB1011+1</f>
        <v>32</v>
      </c>
      <c r="AD1011" s="4">
        <f t="shared" ref="AD1011" si="5548">AC1011+1</f>
        <v>33</v>
      </c>
      <c r="AE1011" s="4">
        <f t="shared" ref="AE1011" si="5549">AD1011+1</f>
        <v>34</v>
      </c>
      <c r="AF1011" s="4">
        <f t="shared" ref="AF1011" si="5550">AE1011+1</f>
        <v>35</v>
      </c>
      <c r="AG1011" s="4">
        <f t="shared" ref="AG1011" si="5551">AF1011+1</f>
        <v>36</v>
      </c>
      <c r="AH1011" s="4">
        <f t="shared" ref="AH1011" si="5552">AG1011+1</f>
        <v>37</v>
      </c>
      <c r="AI1011" s="4">
        <f t="shared" ref="AI1011" si="5553">AH1011+1</f>
        <v>38</v>
      </c>
      <c r="AJ1011" s="4">
        <f t="shared" ref="AJ1011" si="5554">AI1011+1</f>
        <v>39</v>
      </c>
      <c r="AK1011" s="4">
        <f t="shared" ref="AK1011" si="5555">AJ1011+1</f>
        <v>40</v>
      </c>
      <c r="AL1011" s="4">
        <f t="shared" ref="AL1011" si="5556">AK1011+1</f>
        <v>41</v>
      </c>
      <c r="AM1011" s="4">
        <f t="shared" ref="AM1011" si="5557">AL1011+1</f>
        <v>42</v>
      </c>
      <c r="AN1011" s="4">
        <f t="shared" ref="AN1011" si="5558">AM1011+1</f>
        <v>43</v>
      </c>
      <c r="AO1011" s="4">
        <f t="shared" ref="AO1011" si="5559">AN1011+1</f>
        <v>44</v>
      </c>
      <c r="AP1011" s="4">
        <f t="shared" ref="AP1011" si="5560">AO1011+1</f>
        <v>45</v>
      </c>
      <c r="AQ1011" s="4">
        <f t="shared" ref="AQ1011:BI1011" si="5561">AP1011</f>
        <v>45</v>
      </c>
      <c r="AR1011" s="4">
        <f t="shared" si="5561"/>
        <v>45</v>
      </c>
      <c r="AS1011" s="4">
        <f t="shared" si="5561"/>
        <v>45</v>
      </c>
      <c r="AT1011" s="4">
        <f t="shared" si="5561"/>
        <v>45</v>
      </c>
      <c r="AU1011" s="4">
        <f t="shared" si="5561"/>
        <v>45</v>
      </c>
      <c r="AV1011" s="4">
        <f t="shared" si="5561"/>
        <v>45</v>
      </c>
      <c r="AW1011" s="4">
        <f t="shared" si="5561"/>
        <v>45</v>
      </c>
      <c r="AX1011" s="4">
        <f t="shared" si="5561"/>
        <v>45</v>
      </c>
      <c r="AY1011" s="4">
        <f t="shared" si="5561"/>
        <v>45</v>
      </c>
      <c r="AZ1011" s="4">
        <f t="shared" si="5561"/>
        <v>45</v>
      </c>
      <c r="BA1011" s="4">
        <f t="shared" si="5561"/>
        <v>45</v>
      </c>
      <c r="BB1011" s="4">
        <f t="shared" si="5561"/>
        <v>45</v>
      </c>
      <c r="BC1011" s="4">
        <f t="shared" si="5561"/>
        <v>45</v>
      </c>
      <c r="BD1011" s="4">
        <f t="shared" si="5561"/>
        <v>45</v>
      </c>
      <c r="BE1011" s="4">
        <f t="shared" si="5561"/>
        <v>45</v>
      </c>
      <c r="BF1011" s="4">
        <f t="shared" si="5561"/>
        <v>45</v>
      </c>
      <c r="BG1011" s="4">
        <f t="shared" si="5561"/>
        <v>45</v>
      </c>
      <c r="BH1011" s="4">
        <f t="shared" si="5561"/>
        <v>45</v>
      </c>
      <c r="BI1011" s="4">
        <f t="shared" si="5561"/>
        <v>45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562">C1015+1</f>
        <v>4</v>
      </c>
      <c r="E1015" s="4">
        <f t="shared" si="5562"/>
        <v>5</v>
      </c>
      <c r="F1015" s="4">
        <f t="shared" si="5562"/>
        <v>6</v>
      </c>
      <c r="G1015" s="4">
        <f t="shared" si="5562"/>
        <v>7</v>
      </c>
      <c r="H1015" s="4">
        <f t="shared" si="5562"/>
        <v>8</v>
      </c>
      <c r="I1015" s="4">
        <f t="shared" si="5562"/>
        <v>9</v>
      </c>
      <c r="J1015" s="4">
        <f>I1015+2</f>
        <v>11</v>
      </c>
      <c r="K1015" s="4">
        <f t="shared" ref="K1015:Q1015" si="5563">J1015+2</f>
        <v>13</v>
      </c>
      <c r="L1015" s="4">
        <f t="shared" si="5563"/>
        <v>15</v>
      </c>
      <c r="M1015" s="4">
        <f t="shared" si="5563"/>
        <v>17</v>
      </c>
      <c r="N1015" s="4">
        <f t="shared" si="5563"/>
        <v>19</v>
      </c>
      <c r="O1015" s="4">
        <f t="shared" si="5563"/>
        <v>21</v>
      </c>
      <c r="P1015" s="4">
        <f t="shared" si="5563"/>
        <v>23</v>
      </c>
      <c r="Q1015" s="4">
        <f t="shared" si="5563"/>
        <v>25</v>
      </c>
      <c r="R1015" s="4">
        <f>Q1015+3</f>
        <v>28</v>
      </c>
      <c r="S1015" s="4">
        <f t="shared" ref="S1015:W1015" si="5564">R1015+3</f>
        <v>31</v>
      </c>
      <c r="T1015" s="4">
        <f t="shared" si="5564"/>
        <v>34</v>
      </c>
      <c r="U1015" s="4">
        <f t="shared" si="5564"/>
        <v>37</v>
      </c>
      <c r="V1015" s="4">
        <f t="shared" si="5564"/>
        <v>40</v>
      </c>
      <c r="W1015" s="4">
        <f t="shared" si="5564"/>
        <v>43</v>
      </c>
      <c r="X1015" s="4">
        <f>W1015+4</f>
        <v>47</v>
      </c>
      <c r="Y1015" s="4">
        <f t="shared" ref="Y1015:AC1015" si="5565">X1015+4</f>
        <v>51</v>
      </c>
      <c r="Z1015" s="4">
        <f t="shared" si="5565"/>
        <v>55</v>
      </c>
      <c r="AA1015" s="4">
        <f t="shared" si="5565"/>
        <v>59</v>
      </c>
      <c r="AB1015" s="4">
        <f t="shared" si="5565"/>
        <v>63</v>
      </c>
      <c r="AC1015" s="4">
        <f t="shared" si="5565"/>
        <v>67</v>
      </c>
      <c r="AD1015" s="4">
        <f>AC1015+5</f>
        <v>72</v>
      </c>
      <c r="AE1015" s="4">
        <f t="shared" ref="AE1015:BI1015" si="5566">AD1015+5</f>
        <v>77</v>
      </c>
      <c r="AF1015" s="4">
        <f t="shared" si="5566"/>
        <v>82</v>
      </c>
      <c r="AG1015" s="4">
        <f t="shared" si="5566"/>
        <v>87</v>
      </c>
      <c r="AH1015" s="4">
        <f t="shared" si="5566"/>
        <v>92</v>
      </c>
      <c r="AI1015" s="4">
        <f t="shared" si="5566"/>
        <v>97</v>
      </c>
      <c r="AJ1015" s="4">
        <f t="shared" si="5566"/>
        <v>102</v>
      </c>
      <c r="AK1015" s="4">
        <f t="shared" si="5566"/>
        <v>107</v>
      </c>
      <c r="AL1015" s="4">
        <f t="shared" si="5566"/>
        <v>112</v>
      </c>
      <c r="AM1015" s="4">
        <f t="shared" si="5566"/>
        <v>117</v>
      </c>
      <c r="AN1015" s="4">
        <f t="shared" si="5566"/>
        <v>122</v>
      </c>
      <c r="AO1015" s="4">
        <f t="shared" si="5566"/>
        <v>127</v>
      </c>
      <c r="AP1015" s="4">
        <f t="shared" si="5566"/>
        <v>132</v>
      </c>
      <c r="AQ1015" s="4">
        <f t="shared" si="5566"/>
        <v>137</v>
      </c>
      <c r="AR1015" s="4">
        <f t="shared" si="5566"/>
        <v>142</v>
      </c>
      <c r="AS1015" s="4">
        <f t="shared" si="5566"/>
        <v>147</v>
      </c>
      <c r="AT1015" s="4">
        <f t="shared" si="5566"/>
        <v>152</v>
      </c>
      <c r="AU1015" s="4">
        <f t="shared" si="5566"/>
        <v>157</v>
      </c>
      <c r="AV1015" s="4">
        <f t="shared" si="5566"/>
        <v>162</v>
      </c>
      <c r="AW1015" s="4">
        <f t="shared" si="5566"/>
        <v>167</v>
      </c>
      <c r="AX1015" s="4">
        <f t="shared" si="5566"/>
        <v>172</v>
      </c>
      <c r="AY1015" s="4">
        <f t="shared" si="5566"/>
        <v>177</v>
      </c>
      <c r="AZ1015" s="4">
        <f t="shared" si="5566"/>
        <v>182</v>
      </c>
      <c r="BA1015" s="4">
        <f t="shared" si="5566"/>
        <v>187</v>
      </c>
      <c r="BB1015" s="4">
        <f t="shared" si="5566"/>
        <v>192</v>
      </c>
      <c r="BC1015" s="4">
        <f t="shared" si="5566"/>
        <v>197</v>
      </c>
      <c r="BD1015" s="4">
        <f t="shared" si="5566"/>
        <v>202</v>
      </c>
      <c r="BE1015" s="4">
        <f t="shared" si="5566"/>
        <v>207</v>
      </c>
      <c r="BF1015" s="4">
        <f t="shared" si="5566"/>
        <v>212</v>
      </c>
      <c r="BG1015" s="4">
        <f t="shared" si="5566"/>
        <v>217</v>
      </c>
      <c r="BH1015" s="4">
        <f t="shared" si="5566"/>
        <v>222</v>
      </c>
      <c r="BI1015" s="4">
        <f t="shared" si="5566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567">C1016+2</f>
        <v>8</v>
      </c>
      <c r="E1016" s="4">
        <f t="shared" si="5567"/>
        <v>10</v>
      </c>
      <c r="F1016" s="4">
        <f t="shared" si="5567"/>
        <v>12</v>
      </c>
      <c r="G1016" s="4">
        <f t="shared" si="5567"/>
        <v>14</v>
      </c>
      <c r="H1016" s="4">
        <f t="shared" si="5567"/>
        <v>16</v>
      </c>
      <c r="I1016" s="4">
        <f t="shared" si="5567"/>
        <v>18</v>
      </c>
      <c r="J1016" s="4">
        <f>I1016+3</f>
        <v>21</v>
      </c>
      <c r="K1016" s="4">
        <f t="shared" ref="K1016:Q1016" si="5568">J1016+3</f>
        <v>24</v>
      </c>
      <c r="L1016" s="4">
        <f t="shared" si="5568"/>
        <v>27</v>
      </c>
      <c r="M1016" s="4">
        <f t="shared" si="5568"/>
        <v>30</v>
      </c>
      <c r="N1016" s="4">
        <f t="shared" si="5568"/>
        <v>33</v>
      </c>
      <c r="O1016" s="4">
        <f t="shared" si="5568"/>
        <v>36</v>
      </c>
      <c r="P1016" s="4">
        <f t="shared" si="5568"/>
        <v>39</v>
      </c>
      <c r="Q1016" s="4">
        <f t="shared" si="5568"/>
        <v>42</v>
      </c>
      <c r="R1016" s="4">
        <f>Q1016+4</f>
        <v>46</v>
      </c>
      <c r="S1016" s="4">
        <f t="shared" ref="S1016:W1016" si="5569">R1016+4</f>
        <v>50</v>
      </c>
      <c r="T1016" s="4">
        <f t="shared" si="5569"/>
        <v>54</v>
      </c>
      <c r="U1016" s="4">
        <f t="shared" si="5569"/>
        <v>58</v>
      </c>
      <c r="V1016" s="4">
        <f t="shared" si="5569"/>
        <v>62</v>
      </c>
      <c r="W1016" s="4">
        <f t="shared" si="5569"/>
        <v>66</v>
      </c>
      <c r="X1016" s="4">
        <f>W1016+5</f>
        <v>71</v>
      </c>
      <c r="Y1016" s="4">
        <f t="shared" ref="Y1016:AC1016" si="5570">X1016+5</f>
        <v>76</v>
      </c>
      <c r="Z1016" s="4">
        <f t="shared" si="5570"/>
        <v>81</v>
      </c>
      <c r="AA1016" s="4">
        <f t="shared" si="5570"/>
        <v>86</v>
      </c>
      <c r="AB1016" s="4">
        <f t="shared" si="5570"/>
        <v>91</v>
      </c>
      <c r="AC1016" s="4">
        <f t="shared" si="5570"/>
        <v>96</v>
      </c>
      <c r="AD1016" s="4">
        <f>AC1016+6</f>
        <v>102</v>
      </c>
      <c r="AE1016" s="4">
        <f t="shared" ref="AE1016:BI1016" si="5571">AD1016+6</f>
        <v>108</v>
      </c>
      <c r="AF1016" s="4">
        <f t="shared" si="5571"/>
        <v>114</v>
      </c>
      <c r="AG1016" s="4">
        <f t="shared" si="5571"/>
        <v>120</v>
      </c>
      <c r="AH1016" s="4">
        <f t="shared" si="5571"/>
        <v>126</v>
      </c>
      <c r="AI1016" s="4">
        <f t="shared" si="5571"/>
        <v>132</v>
      </c>
      <c r="AJ1016" s="4">
        <f t="shared" si="5571"/>
        <v>138</v>
      </c>
      <c r="AK1016" s="4">
        <f t="shared" si="5571"/>
        <v>144</v>
      </c>
      <c r="AL1016" s="4">
        <f t="shared" si="5571"/>
        <v>150</v>
      </c>
      <c r="AM1016" s="4">
        <f t="shared" si="5571"/>
        <v>156</v>
      </c>
      <c r="AN1016" s="4">
        <f t="shared" si="5571"/>
        <v>162</v>
      </c>
      <c r="AO1016" s="4">
        <f t="shared" si="5571"/>
        <v>168</v>
      </c>
      <c r="AP1016" s="4">
        <f t="shared" si="5571"/>
        <v>174</v>
      </c>
      <c r="AQ1016" s="4">
        <f t="shared" si="5571"/>
        <v>180</v>
      </c>
      <c r="AR1016" s="4">
        <f t="shared" si="5571"/>
        <v>186</v>
      </c>
      <c r="AS1016" s="4">
        <f t="shared" si="5571"/>
        <v>192</v>
      </c>
      <c r="AT1016" s="4">
        <f t="shared" si="5571"/>
        <v>198</v>
      </c>
      <c r="AU1016" s="4">
        <f t="shared" si="5571"/>
        <v>204</v>
      </c>
      <c r="AV1016" s="4">
        <f t="shared" si="5571"/>
        <v>210</v>
      </c>
      <c r="AW1016" s="4">
        <f t="shared" si="5571"/>
        <v>216</v>
      </c>
      <c r="AX1016" s="4">
        <f t="shared" si="5571"/>
        <v>222</v>
      </c>
      <c r="AY1016" s="4">
        <f t="shared" si="5571"/>
        <v>228</v>
      </c>
      <c r="AZ1016" s="4">
        <f t="shared" si="5571"/>
        <v>234</v>
      </c>
      <c r="BA1016" s="4">
        <f t="shared" si="5571"/>
        <v>240</v>
      </c>
      <c r="BB1016" s="4">
        <f t="shared" si="5571"/>
        <v>246</v>
      </c>
      <c r="BC1016" s="4">
        <f t="shared" si="5571"/>
        <v>252</v>
      </c>
      <c r="BD1016" s="4">
        <f t="shared" si="5571"/>
        <v>258</v>
      </c>
      <c r="BE1016" s="4">
        <f t="shared" si="5571"/>
        <v>264</v>
      </c>
      <c r="BF1016" s="4">
        <f t="shared" si="5571"/>
        <v>270</v>
      </c>
      <c r="BG1016" s="4">
        <f t="shared" si="5571"/>
        <v>276</v>
      </c>
      <c r="BH1016" s="4">
        <f t="shared" si="5571"/>
        <v>282</v>
      </c>
      <c r="BI1016" s="4">
        <f t="shared" si="5571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572">V1018+0.1</f>
        <v>3.9000000000000004</v>
      </c>
      <c r="X1018" s="4">
        <f t="shared" si="5572"/>
        <v>4</v>
      </c>
      <c r="Y1018" s="4">
        <f>X1018</f>
        <v>4</v>
      </c>
      <c r="Z1018" s="4">
        <f t="shared" si="5572"/>
        <v>4.0999999999999996</v>
      </c>
      <c r="AA1018" s="4">
        <f t="shared" si="5572"/>
        <v>4.1999999999999993</v>
      </c>
      <c r="AB1018" s="4">
        <f t="shared" si="5572"/>
        <v>4.2999999999999989</v>
      </c>
      <c r="AC1018" s="4">
        <f t="shared" si="5572"/>
        <v>4.3999999999999986</v>
      </c>
      <c r="AD1018" s="4">
        <f t="shared" ref="AD1018" si="5573">AC1018</f>
        <v>4.3999999999999986</v>
      </c>
      <c r="AE1018" s="4">
        <f t="shared" si="5572"/>
        <v>4.4999999999999982</v>
      </c>
      <c r="AF1018" s="4">
        <f t="shared" si="5572"/>
        <v>4.5999999999999979</v>
      </c>
      <c r="AG1018" s="4">
        <f t="shared" si="5572"/>
        <v>4.6999999999999975</v>
      </c>
      <c r="AH1018" s="4">
        <f t="shared" si="5572"/>
        <v>4.7999999999999972</v>
      </c>
      <c r="AI1018" s="4">
        <f t="shared" ref="AI1018" si="5574">AH1018</f>
        <v>4.7999999999999972</v>
      </c>
      <c r="AJ1018" s="4">
        <f t="shared" si="5572"/>
        <v>4.8999999999999968</v>
      </c>
      <c r="AK1018" s="4">
        <f t="shared" si="5572"/>
        <v>4.9999999999999964</v>
      </c>
      <c r="AL1018" s="4">
        <f t="shared" si="5572"/>
        <v>5.0999999999999961</v>
      </c>
      <c r="AM1018" s="4">
        <f t="shared" si="5572"/>
        <v>5.1999999999999957</v>
      </c>
      <c r="AN1018" s="4">
        <f t="shared" ref="AN1018" si="5575">AM1018</f>
        <v>5.1999999999999957</v>
      </c>
      <c r="AO1018" s="4">
        <f t="shared" si="5572"/>
        <v>5.2999999999999954</v>
      </c>
      <c r="AP1018" s="4">
        <f t="shared" si="5572"/>
        <v>5.399999999999995</v>
      </c>
      <c r="AQ1018" s="4">
        <f t="shared" si="5572"/>
        <v>5.4999999999999947</v>
      </c>
      <c r="AR1018" s="4">
        <f t="shared" si="5572"/>
        <v>5.5999999999999943</v>
      </c>
      <c r="AS1018" s="4">
        <f t="shared" ref="AS1018" si="5576">AR1018</f>
        <v>5.5999999999999943</v>
      </c>
      <c r="AT1018" s="4">
        <f t="shared" si="5572"/>
        <v>5.699999999999994</v>
      </c>
      <c r="AU1018" s="4">
        <f t="shared" si="5572"/>
        <v>5.7999999999999936</v>
      </c>
      <c r="AV1018" s="4">
        <f t="shared" si="5572"/>
        <v>5.8999999999999932</v>
      </c>
      <c r="AW1018" s="4">
        <f t="shared" si="5572"/>
        <v>5.9999999999999929</v>
      </c>
      <c r="AX1018" s="4">
        <f t="shared" ref="AX1018" si="5577">AW1018</f>
        <v>5.9999999999999929</v>
      </c>
      <c r="AY1018" s="4">
        <f t="shared" si="5572"/>
        <v>6.0999999999999925</v>
      </c>
      <c r="AZ1018" s="4">
        <f t="shared" si="5572"/>
        <v>6.1999999999999922</v>
      </c>
      <c r="BA1018" s="4">
        <f t="shared" si="5572"/>
        <v>6.2999999999999918</v>
      </c>
      <c r="BB1018" s="4">
        <f t="shared" si="5572"/>
        <v>6.3999999999999915</v>
      </c>
      <c r="BC1018" s="4">
        <f t="shared" ref="BC1018" si="5578">BB1018</f>
        <v>6.3999999999999915</v>
      </c>
      <c r="BD1018" s="4">
        <f t="shared" si="5572"/>
        <v>6.4999999999999911</v>
      </c>
      <c r="BE1018" s="4">
        <f t="shared" si="5572"/>
        <v>6.5999999999999908</v>
      </c>
      <c r="BF1018" s="4">
        <f t="shared" si="5572"/>
        <v>6.6999999999999904</v>
      </c>
      <c r="BG1018" s="4">
        <f t="shared" si="5572"/>
        <v>6.7999999999999901</v>
      </c>
      <c r="BH1018" s="4">
        <f t="shared" ref="BH1018" si="5579">BG1018</f>
        <v>6.7999999999999901</v>
      </c>
      <c r="BI1018" s="4">
        <f t="shared" si="5572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580">D1021+0.7</f>
        <v>7.3</v>
      </c>
      <c r="F1021" s="4">
        <f t="shared" si="5580"/>
        <v>8</v>
      </c>
      <c r="G1021" s="4">
        <f>F1021+0.6</f>
        <v>8.6</v>
      </c>
      <c r="H1021" s="4">
        <f t="shared" si="5580"/>
        <v>9.2999999999999989</v>
      </c>
      <c r="I1021" s="4">
        <f t="shared" si="5580"/>
        <v>9.9999999999999982</v>
      </c>
      <c r="J1021" s="15">
        <f t="shared" ref="J1021:U1021" si="5581">I1021</f>
        <v>9.9999999999999982</v>
      </c>
      <c r="K1021">
        <f t="shared" si="5581"/>
        <v>9.9999999999999982</v>
      </c>
      <c r="L1021" s="4">
        <f t="shared" si="5581"/>
        <v>9.9999999999999982</v>
      </c>
      <c r="M1021" s="4">
        <f t="shared" si="5581"/>
        <v>9.9999999999999982</v>
      </c>
      <c r="N1021" s="4">
        <f t="shared" si="5581"/>
        <v>9.9999999999999982</v>
      </c>
      <c r="O1021" s="4">
        <f t="shared" si="5581"/>
        <v>9.9999999999999982</v>
      </c>
      <c r="P1021" s="4">
        <f t="shared" si="5581"/>
        <v>9.9999999999999982</v>
      </c>
      <c r="Q1021" s="4">
        <f t="shared" si="5581"/>
        <v>9.9999999999999982</v>
      </c>
      <c r="R1021" s="15">
        <f t="shared" si="5581"/>
        <v>9.9999999999999982</v>
      </c>
      <c r="S1021" s="4">
        <f t="shared" si="5581"/>
        <v>9.9999999999999982</v>
      </c>
      <c r="T1021" s="4">
        <f t="shared" si="5581"/>
        <v>9.9999999999999982</v>
      </c>
      <c r="U1021">
        <f t="shared" si="5581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582">V1022</f>
        <v>24.6</v>
      </c>
      <c r="X1022" s="4">
        <f t="shared" si="5582"/>
        <v>24.6</v>
      </c>
      <c r="Y1022" s="4">
        <f t="shared" si="5582"/>
        <v>24.6</v>
      </c>
      <c r="Z1022" s="4">
        <f t="shared" si="5582"/>
        <v>24.6</v>
      </c>
      <c r="AA1022" s="4">
        <f t="shared" si="5582"/>
        <v>24.6</v>
      </c>
      <c r="AB1022" s="4">
        <v>25.3</v>
      </c>
      <c r="AC1022" s="4">
        <f t="shared" si="5582"/>
        <v>25.3</v>
      </c>
      <c r="AD1022" s="4">
        <f t="shared" si="5582"/>
        <v>25.3</v>
      </c>
      <c r="AE1022" s="4">
        <f t="shared" si="5582"/>
        <v>25.3</v>
      </c>
      <c r="AF1022" s="4">
        <f t="shared" si="5582"/>
        <v>25.3</v>
      </c>
      <c r="AG1022" s="4">
        <f t="shared" si="5582"/>
        <v>25.3</v>
      </c>
      <c r="AH1022" s="4">
        <f t="shared" si="5582"/>
        <v>25.3</v>
      </c>
      <c r="AI1022" s="4">
        <f t="shared" si="5582"/>
        <v>25.3</v>
      </c>
      <c r="AJ1022" s="4">
        <f t="shared" si="5582"/>
        <v>25.3</v>
      </c>
      <c r="AK1022" s="4">
        <f t="shared" si="5582"/>
        <v>25.3</v>
      </c>
      <c r="AL1022" s="4">
        <f t="shared" si="5582"/>
        <v>25.3</v>
      </c>
      <c r="AM1022" s="4">
        <v>26</v>
      </c>
      <c r="AN1022" s="4">
        <f t="shared" si="5582"/>
        <v>26</v>
      </c>
      <c r="AO1022" s="4">
        <f t="shared" si="5582"/>
        <v>26</v>
      </c>
      <c r="AP1022" s="4">
        <f>AO1022</f>
        <v>26</v>
      </c>
      <c r="AQ1022" s="4">
        <f t="shared" si="5582"/>
        <v>26</v>
      </c>
      <c r="AR1022" s="4">
        <f t="shared" si="5582"/>
        <v>26</v>
      </c>
      <c r="AS1022" s="4">
        <f t="shared" si="5582"/>
        <v>26</v>
      </c>
      <c r="AT1022" s="4">
        <f t="shared" si="5582"/>
        <v>26</v>
      </c>
      <c r="AU1022" s="4">
        <f t="shared" si="5582"/>
        <v>26</v>
      </c>
      <c r="AV1022" s="4">
        <f t="shared" si="5582"/>
        <v>26</v>
      </c>
      <c r="AW1022" s="4">
        <f t="shared" ref="AW1022" si="5583">AV1022</f>
        <v>26</v>
      </c>
      <c r="AX1022" s="4">
        <f t="shared" ref="AX1022" si="5584">AW1022</f>
        <v>26</v>
      </c>
      <c r="AY1022" s="4">
        <f t="shared" ref="AY1022" si="5585">AX1022</f>
        <v>26</v>
      </c>
      <c r="AZ1022" s="4">
        <f t="shared" ref="AZ1022" si="5586">AY1022</f>
        <v>26</v>
      </c>
      <c r="BA1022" s="4">
        <f t="shared" ref="BA1022" si="5587">AZ1022</f>
        <v>26</v>
      </c>
      <c r="BB1022" s="4">
        <f t="shared" ref="BB1022" si="5588">BA1022</f>
        <v>26</v>
      </c>
      <c r="BC1022" s="4">
        <f t="shared" ref="BC1022" si="5589">BB1022</f>
        <v>26</v>
      </c>
      <c r="BD1022" s="4">
        <f t="shared" ref="BD1022" si="5590">BC1022</f>
        <v>26</v>
      </c>
      <c r="BE1022" s="4">
        <f t="shared" ref="BE1022" si="5591">BD1022</f>
        <v>26</v>
      </c>
      <c r="BF1022" s="4">
        <f t="shared" ref="BF1022" si="5592">BE1022</f>
        <v>26</v>
      </c>
      <c r="BG1022" s="4">
        <f t="shared" ref="BG1022" si="5593">BF1022</f>
        <v>26</v>
      </c>
      <c r="BH1022" s="4">
        <f t="shared" ref="BH1022" si="5594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595">C1023+0.5</f>
        <v>6</v>
      </c>
      <c r="E1023" s="4">
        <f t="shared" si="5595"/>
        <v>6.5</v>
      </c>
      <c r="F1023" s="4">
        <f t="shared" si="5595"/>
        <v>7</v>
      </c>
      <c r="G1023" s="4">
        <f t="shared" si="5595"/>
        <v>7.5</v>
      </c>
      <c r="H1023" s="4">
        <f t="shared" si="5595"/>
        <v>8</v>
      </c>
      <c r="I1023" s="4">
        <f t="shared" si="5595"/>
        <v>8.5</v>
      </c>
      <c r="J1023" s="4">
        <f t="shared" si="5595"/>
        <v>9</v>
      </c>
      <c r="K1023" s="4">
        <f t="shared" si="5595"/>
        <v>9.5</v>
      </c>
      <c r="L1023" s="4">
        <f t="shared" si="5595"/>
        <v>10</v>
      </c>
      <c r="M1023" s="4">
        <f t="shared" si="5595"/>
        <v>10.5</v>
      </c>
      <c r="N1023" s="4">
        <f t="shared" si="5595"/>
        <v>11</v>
      </c>
      <c r="O1023" s="4">
        <f t="shared" si="5595"/>
        <v>11.5</v>
      </c>
      <c r="P1023" s="4">
        <f t="shared" si="5595"/>
        <v>12</v>
      </c>
      <c r="Q1023" s="4">
        <f t="shared" si="5595"/>
        <v>12.5</v>
      </c>
      <c r="R1023" s="4">
        <f t="shared" si="5595"/>
        <v>13</v>
      </c>
      <c r="S1023" s="4">
        <f t="shared" si="5595"/>
        <v>13.5</v>
      </c>
      <c r="T1023" s="4">
        <f t="shared" si="5595"/>
        <v>14</v>
      </c>
      <c r="U1023" s="4">
        <f t="shared" si="5595"/>
        <v>14.5</v>
      </c>
      <c r="V1023" s="4">
        <f t="shared" si="5595"/>
        <v>15</v>
      </c>
      <c r="W1023" s="4">
        <f t="shared" si="5595"/>
        <v>15.5</v>
      </c>
      <c r="X1023" s="4">
        <f t="shared" si="5595"/>
        <v>16</v>
      </c>
      <c r="Y1023" s="4">
        <f t="shared" si="5595"/>
        <v>16.5</v>
      </c>
      <c r="Z1023" s="4">
        <f t="shared" si="5595"/>
        <v>17</v>
      </c>
      <c r="AA1023" s="4">
        <f t="shared" si="5595"/>
        <v>17.5</v>
      </c>
      <c r="AB1023" s="4">
        <f t="shared" si="5595"/>
        <v>18</v>
      </c>
      <c r="AC1023" s="4">
        <f t="shared" si="5595"/>
        <v>18.5</v>
      </c>
      <c r="AD1023" s="4">
        <f t="shared" si="5595"/>
        <v>19</v>
      </c>
      <c r="AE1023" s="4">
        <f t="shared" si="5595"/>
        <v>19.5</v>
      </c>
      <c r="AF1023" s="4">
        <f t="shared" si="5595"/>
        <v>20</v>
      </c>
      <c r="AG1023" s="4">
        <f t="shared" si="5595"/>
        <v>20.5</v>
      </c>
      <c r="AH1023" s="4">
        <f t="shared" si="5595"/>
        <v>21</v>
      </c>
      <c r="AI1023" s="4">
        <f t="shared" si="5595"/>
        <v>21.5</v>
      </c>
      <c r="AJ1023" s="4">
        <f t="shared" si="5595"/>
        <v>22</v>
      </c>
      <c r="AK1023" s="4">
        <f t="shared" si="5595"/>
        <v>22.5</v>
      </c>
      <c r="AL1023" s="4">
        <f t="shared" si="5595"/>
        <v>23</v>
      </c>
      <c r="AM1023" s="4">
        <f t="shared" si="5595"/>
        <v>23.5</v>
      </c>
      <c r="AN1023" s="4">
        <f t="shared" si="5595"/>
        <v>24</v>
      </c>
      <c r="AO1023" s="4">
        <f t="shared" si="5595"/>
        <v>24.5</v>
      </c>
      <c r="AP1023" s="4">
        <f t="shared" si="5595"/>
        <v>25</v>
      </c>
      <c r="AQ1023" s="4">
        <f t="shared" si="5595"/>
        <v>25.5</v>
      </c>
      <c r="AR1023" s="4">
        <f t="shared" si="5595"/>
        <v>26</v>
      </c>
      <c r="AS1023" s="4">
        <f t="shared" si="5595"/>
        <v>26.5</v>
      </c>
      <c r="AT1023" s="4">
        <f t="shared" si="5595"/>
        <v>27</v>
      </c>
      <c r="AU1023" s="4">
        <f t="shared" si="5595"/>
        <v>27.5</v>
      </c>
      <c r="AV1023" s="4">
        <f t="shared" si="5595"/>
        <v>28</v>
      </c>
      <c r="AW1023" s="4">
        <f t="shared" si="5595"/>
        <v>28.5</v>
      </c>
      <c r="AX1023" s="4">
        <f t="shared" si="5595"/>
        <v>29</v>
      </c>
      <c r="AY1023" s="4">
        <f t="shared" si="5595"/>
        <v>29.5</v>
      </c>
      <c r="AZ1023" s="4">
        <f t="shared" si="5595"/>
        <v>30</v>
      </c>
      <c r="BA1023" s="4">
        <f t="shared" si="5595"/>
        <v>30.5</v>
      </c>
      <c r="BB1023" s="4">
        <f t="shared" si="5595"/>
        <v>31</v>
      </c>
      <c r="BC1023" s="4">
        <f t="shared" si="5595"/>
        <v>31.5</v>
      </c>
      <c r="BD1023" s="4">
        <f t="shared" si="5595"/>
        <v>32</v>
      </c>
      <c r="BE1023" s="4">
        <f t="shared" si="5595"/>
        <v>32.5</v>
      </c>
      <c r="BF1023" s="4">
        <f t="shared" si="5595"/>
        <v>33</v>
      </c>
      <c r="BG1023" s="4">
        <f t="shared" si="5595"/>
        <v>33.5</v>
      </c>
      <c r="BH1023" s="4">
        <f t="shared" si="5595"/>
        <v>34</v>
      </c>
      <c r="BI1023" s="4">
        <f t="shared" si="5595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596">C1026+8</f>
        <v>61</v>
      </c>
      <c r="E1026" s="4">
        <f t="shared" si="5596"/>
        <v>69</v>
      </c>
      <c r="F1026" s="4">
        <f t="shared" si="5596"/>
        <v>77</v>
      </c>
      <c r="G1026" s="4">
        <f t="shared" si="5596"/>
        <v>85</v>
      </c>
      <c r="H1026" s="4">
        <f t="shared" si="5596"/>
        <v>93</v>
      </c>
      <c r="I1026" s="4">
        <f t="shared" si="5596"/>
        <v>101</v>
      </c>
      <c r="J1026" s="4">
        <f t="shared" si="5596"/>
        <v>109</v>
      </c>
      <c r="K1026" s="4">
        <f t="shared" si="5596"/>
        <v>117</v>
      </c>
      <c r="L1026" s="4">
        <f t="shared" si="5596"/>
        <v>125</v>
      </c>
      <c r="M1026" s="4">
        <f t="shared" si="5596"/>
        <v>133</v>
      </c>
      <c r="N1026" s="4">
        <f t="shared" si="5596"/>
        <v>141</v>
      </c>
      <c r="O1026" s="4">
        <f t="shared" si="5596"/>
        <v>149</v>
      </c>
      <c r="P1026" s="4">
        <f t="shared" si="5596"/>
        <v>157</v>
      </c>
      <c r="Q1026" s="4">
        <f t="shared" si="5596"/>
        <v>165</v>
      </c>
      <c r="R1026" s="4">
        <f t="shared" si="5596"/>
        <v>173</v>
      </c>
      <c r="S1026" s="4">
        <f t="shared" si="5596"/>
        <v>181</v>
      </c>
      <c r="T1026" s="4">
        <f t="shared" si="5596"/>
        <v>189</v>
      </c>
      <c r="U1026" s="4">
        <f t="shared" si="5596"/>
        <v>197</v>
      </c>
      <c r="V1026" s="4">
        <f t="shared" si="5596"/>
        <v>205</v>
      </c>
      <c r="W1026" s="4">
        <f t="shared" si="5596"/>
        <v>213</v>
      </c>
      <c r="X1026" s="4">
        <f t="shared" si="5596"/>
        <v>221</v>
      </c>
      <c r="Y1026" s="4">
        <f t="shared" si="5596"/>
        <v>229</v>
      </c>
      <c r="Z1026" s="4">
        <f t="shared" si="5596"/>
        <v>237</v>
      </c>
      <c r="AA1026" s="4">
        <f t="shared" si="5596"/>
        <v>245</v>
      </c>
      <c r="AB1026" s="4">
        <f t="shared" si="5596"/>
        <v>253</v>
      </c>
      <c r="AC1026" s="4">
        <f t="shared" si="5596"/>
        <v>261</v>
      </c>
      <c r="AD1026" s="4">
        <f t="shared" si="5596"/>
        <v>269</v>
      </c>
      <c r="AE1026" s="4">
        <f t="shared" si="5596"/>
        <v>277</v>
      </c>
      <c r="AF1026" s="4">
        <f t="shared" si="5596"/>
        <v>285</v>
      </c>
      <c r="AG1026" s="4">
        <f t="shared" si="5596"/>
        <v>293</v>
      </c>
      <c r="AH1026" s="4">
        <f t="shared" si="5596"/>
        <v>301</v>
      </c>
      <c r="AI1026" s="4">
        <f t="shared" si="5596"/>
        <v>309</v>
      </c>
      <c r="AJ1026" s="4">
        <f t="shared" si="5596"/>
        <v>317</v>
      </c>
      <c r="AK1026" s="4">
        <f t="shared" si="5596"/>
        <v>325</v>
      </c>
      <c r="AL1026" s="4">
        <f t="shared" si="5596"/>
        <v>333</v>
      </c>
      <c r="AM1026" s="4">
        <f t="shared" si="5596"/>
        <v>341</v>
      </c>
      <c r="AN1026" s="4">
        <f t="shared" si="5596"/>
        <v>349</v>
      </c>
      <c r="AO1026" s="4">
        <f t="shared" si="5596"/>
        <v>357</v>
      </c>
      <c r="AP1026" s="4">
        <f t="shared" si="5596"/>
        <v>365</v>
      </c>
      <c r="AQ1026" s="4">
        <f t="shared" si="5596"/>
        <v>373</v>
      </c>
      <c r="AR1026" s="4">
        <f t="shared" si="5596"/>
        <v>381</v>
      </c>
      <c r="AS1026" s="4">
        <f t="shared" si="5596"/>
        <v>389</v>
      </c>
      <c r="AT1026" s="4">
        <f t="shared" si="5596"/>
        <v>397</v>
      </c>
      <c r="AU1026" s="4">
        <f t="shared" si="5596"/>
        <v>405</v>
      </c>
      <c r="AV1026" s="4">
        <f t="shared" si="5596"/>
        <v>413</v>
      </c>
      <c r="AW1026" s="4">
        <f t="shared" si="5596"/>
        <v>421</v>
      </c>
      <c r="AX1026" s="4">
        <f t="shared" si="5596"/>
        <v>429</v>
      </c>
      <c r="AY1026" s="4">
        <f t="shared" si="5596"/>
        <v>437</v>
      </c>
      <c r="AZ1026" s="4">
        <f t="shared" si="5596"/>
        <v>445</v>
      </c>
      <c r="BA1026" s="4">
        <f t="shared" si="5596"/>
        <v>453</v>
      </c>
      <c r="BB1026" s="4">
        <f t="shared" si="5596"/>
        <v>461</v>
      </c>
      <c r="BC1026" s="4">
        <f t="shared" si="5596"/>
        <v>469</v>
      </c>
      <c r="BD1026" s="4">
        <f t="shared" si="5596"/>
        <v>477</v>
      </c>
      <c r="BE1026" s="4">
        <f t="shared" si="5596"/>
        <v>485</v>
      </c>
      <c r="BF1026" s="4">
        <f t="shared" si="5596"/>
        <v>493</v>
      </c>
      <c r="BG1026" s="4">
        <f t="shared" si="5596"/>
        <v>501</v>
      </c>
      <c r="BH1026" s="4">
        <f t="shared" si="5596"/>
        <v>509</v>
      </c>
      <c r="BI1026" s="4">
        <f t="shared" si="5596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597">C1028+10</f>
        <v>55</v>
      </c>
      <c r="E1028" s="4">
        <f t="shared" si="5597"/>
        <v>65</v>
      </c>
      <c r="F1028" s="4">
        <f t="shared" si="5597"/>
        <v>75</v>
      </c>
      <c r="G1028" s="4">
        <f t="shared" si="5597"/>
        <v>85</v>
      </c>
      <c r="H1028" s="4">
        <f t="shared" si="5597"/>
        <v>95</v>
      </c>
      <c r="I1028" s="4">
        <f t="shared" si="5597"/>
        <v>105</v>
      </c>
      <c r="J1028" s="15">
        <f t="shared" si="5597"/>
        <v>115</v>
      </c>
      <c r="K1028" s="4">
        <f t="shared" si="5597"/>
        <v>125</v>
      </c>
      <c r="L1028" s="4">
        <f t="shared" si="5597"/>
        <v>135</v>
      </c>
      <c r="M1028" s="4">
        <f t="shared" si="5597"/>
        <v>145</v>
      </c>
      <c r="N1028" s="4">
        <f t="shared" si="5597"/>
        <v>155</v>
      </c>
      <c r="O1028" s="4">
        <f t="shared" si="5597"/>
        <v>165</v>
      </c>
      <c r="P1028" s="4">
        <f t="shared" si="5597"/>
        <v>175</v>
      </c>
      <c r="Q1028" s="4">
        <f t="shared" si="5597"/>
        <v>185</v>
      </c>
      <c r="R1028" s="15">
        <f t="shared" si="5597"/>
        <v>195</v>
      </c>
      <c r="S1028" s="4">
        <f t="shared" si="5597"/>
        <v>205</v>
      </c>
      <c r="T1028" s="4">
        <f t="shared" si="5597"/>
        <v>215</v>
      </c>
      <c r="U1028" s="4">
        <f t="shared" si="5597"/>
        <v>225</v>
      </c>
      <c r="V1028" s="4">
        <f t="shared" si="5597"/>
        <v>235</v>
      </c>
      <c r="W1028" s="4">
        <f t="shared" si="5597"/>
        <v>245</v>
      </c>
      <c r="X1028" s="15">
        <f t="shared" si="5597"/>
        <v>255</v>
      </c>
      <c r="Y1028" s="4">
        <f t="shared" si="5597"/>
        <v>265</v>
      </c>
      <c r="Z1028" s="4">
        <f t="shared" si="5597"/>
        <v>275</v>
      </c>
      <c r="AA1028" s="4">
        <f t="shared" si="5597"/>
        <v>285</v>
      </c>
      <c r="AB1028" s="4">
        <f t="shared" si="5597"/>
        <v>295</v>
      </c>
      <c r="AC1028" s="4">
        <f t="shared" si="5597"/>
        <v>305</v>
      </c>
      <c r="AD1028" s="15">
        <f t="shared" si="5597"/>
        <v>315</v>
      </c>
      <c r="AE1028" s="4">
        <f t="shared" si="5597"/>
        <v>325</v>
      </c>
      <c r="AF1028" s="4">
        <f t="shared" si="5597"/>
        <v>335</v>
      </c>
      <c r="AG1028" s="4">
        <f t="shared" si="5597"/>
        <v>345</v>
      </c>
      <c r="AH1028" s="4">
        <f t="shared" si="5597"/>
        <v>355</v>
      </c>
      <c r="AI1028" s="4">
        <f t="shared" si="5597"/>
        <v>365</v>
      </c>
      <c r="AJ1028" s="4">
        <f t="shared" si="5597"/>
        <v>375</v>
      </c>
      <c r="AK1028" s="4">
        <f t="shared" si="5597"/>
        <v>385</v>
      </c>
      <c r="AL1028" s="4">
        <f t="shared" si="5597"/>
        <v>395</v>
      </c>
      <c r="AM1028" s="4">
        <f t="shared" si="5597"/>
        <v>405</v>
      </c>
      <c r="AN1028" s="4">
        <f t="shared" si="5597"/>
        <v>415</v>
      </c>
      <c r="AO1028" s="4">
        <f t="shared" si="5597"/>
        <v>425</v>
      </c>
      <c r="AP1028" s="4">
        <f t="shared" si="5597"/>
        <v>435</v>
      </c>
      <c r="AQ1028" s="4">
        <f t="shared" si="5597"/>
        <v>445</v>
      </c>
      <c r="AR1028" s="4">
        <f t="shared" si="5597"/>
        <v>455</v>
      </c>
      <c r="AS1028" s="4">
        <f t="shared" si="5597"/>
        <v>465</v>
      </c>
      <c r="AT1028" s="4">
        <f t="shared" si="5597"/>
        <v>475</v>
      </c>
      <c r="AU1028" s="4">
        <f t="shared" si="5597"/>
        <v>485</v>
      </c>
      <c r="AV1028" s="4">
        <f t="shared" si="5597"/>
        <v>495</v>
      </c>
      <c r="AW1028" s="4">
        <f t="shared" si="5597"/>
        <v>505</v>
      </c>
      <c r="AX1028" s="4">
        <f t="shared" si="5597"/>
        <v>515</v>
      </c>
      <c r="AY1028" s="4">
        <f t="shared" si="5597"/>
        <v>525</v>
      </c>
      <c r="AZ1028" s="4">
        <f t="shared" si="5597"/>
        <v>535</v>
      </c>
      <c r="BA1028" s="4">
        <f t="shared" si="5597"/>
        <v>545</v>
      </c>
      <c r="BB1028" s="4">
        <f t="shared" si="5597"/>
        <v>555</v>
      </c>
      <c r="BC1028" s="4">
        <f t="shared" si="5597"/>
        <v>565</v>
      </c>
      <c r="BD1028" s="4">
        <f t="shared" si="5597"/>
        <v>575</v>
      </c>
      <c r="BE1028" s="4">
        <f t="shared" si="5597"/>
        <v>585</v>
      </c>
      <c r="BF1028" s="4">
        <f t="shared" si="5597"/>
        <v>595</v>
      </c>
      <c r="BG1028" s="4">
        <f t="shared" si="5597"/>
        <v>605</v>
      </c>
      <c r="BH1028" s="4">
        <f t="shared" si="5597"/>
        <v>615</v>
      </c>
      <c r="BI1028" s="4">
        <f t="shared" si="5597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598">C1032+12</f>
        <v>51</v>
      </c>
      <c r="E1032" s="4">
        <f t="shared" si="5598"/>
        <v>63</v>
      </c>
      <c r="F1032" s="4">
        <f t="shared" si="5598"/>
        <v>75</v>
      </c>
      <c r="G1032" s="4">
        <f t="shared" si="5598"/>
        <v>87</v>
      </c>
      <c r="H1032" s="4">
        <f t="shared" si="5598"/>
        <v>99</v>
      </c>
      <c r="I1032" s="4">
        <f t="shared" si="5598"/>
        <v>111</v>
      </c>
      <c r="J1032" s="4">
        <f t="shared" si="5598"/>
        <v>123</v>
      </c>
      <c r="K1032" s="4">
        <f t="shared" si="5598"/>
        <v>135</v>
      </c>
      <c r="L1032" s="4">
        <f t="shared" si="5598"/>
        <v>147</v>
      </c>
      <c r="M1032" s="4">
        <f t="shared" si="5598"/>
        <v>159</v>
      </c>
      <c r="N1032" s="4">
        <f t="shared" si="5598"/>
        <v>171</v>
      </c>
      <c r="O1032" s="4">
        <f t="shared" si="5598"/>
        <v>183</v>
      </c>
      <c r="P1032" s="4">
        <f t="shared" si="5598"/>
        <v>195</v>
      </c>
      <c r="Q1032" s="4">
        <f t="shared" si="5598"/>
        <v>207</v>
      </c>
      <c r="R1032" s="4">
        <f t="shared" si="5598"/>
        <v>219</v>
      </c>
      <c r="S1032" s="4">
        <f t="shared" si="5598"/>
        <v>231</v>
      </c>
      <c r="T1032" s="4">
        <f t="shared" si="5598"/>
        <v>243</v>
      </c>
      <c r="U1032" s="4">
        <f t="shared" si="5598"/>
        <v>255</v>
      </c>
      <c r="V1032" s="4">
        <f t="shared" si="5598"/>
        <v>267</v>
      </c>
      <c r="W1032" s="4">
        <f t="shared" si="5598"/>
        <v>279</v>
      </c>
      <c r="X1032" s="4">
        <f t="shared" si="5598"/>
        <v>291</v>
      </c>
      <c r="Y1032" s="4">
        <f t="shared" si="5598"/>
        <v>303</v>
      </c>
      <c r="Z1032" s="4">
        <f t="shared" si="5598"/>
        <v>315</v>
      </c>
      <c r="AA1032" s="4">
        <f t="shared" si="5598"/>
        <v>327</v>
      </c>
      <c r="AB1032" s="4">
        <f t="shared" si="5598"/>
        <v>339</v>
      </c>
      <c r="AC1032" s="4">
        <f t="shared" si="5598"/>
        <v>351</v>
      </c>
      <c r="AD1032" s="4">
        <f t="shared" si="5598"/>
        <v>363</v>
      </c>
      <c r="AE1032" s="4">
        <f t="shared" si="5598"/>
        <v>375</v>
      </c>
      <c r="AF1032" s="4">
        <f t="shared" si="5598"/>
        <v>387</v>
      </c>
      <c r="AG1032" s="4">
        <f t="shared" si="5598"/>
        <v>399</v>
      </c>
      <c r="AH1032" s="4">
        <f t="shared" si="5598"/>
        <v>411</v>
      </c>
      <c r="AI1032" s="4">
        <f t="shared" si="5598"/>
        <v>423</v>
      </c>
      <c r="AJ1032" s="4">
        <f t="shared" si="5598"/>
        <v>435</v>
      </c>
      <c r="AK1032" s="4">
        <f t="shared" si="5598"/>
        <v>447</v>
      </c>
      <c r="AL1032" s="4">
        <f t="shared" si="5598"/>
        <v>459</v>
      </c>
      <c r="AM1032" s="4">
        <f t="shared" si="5598"/>
        <v>471</v>
      </c>
      <c r="AN1032" s="4">
        <f t="shared" si="5598"/>
        <v>483</v>
      </c>
      <c r="AO1032" s="4">
        <f t="shared" si="5598"/>
        <v>495</v>
      </c>
      <c r="AP1032" s="4">
        <f t="shared" si="5598"/>
        <v>507</v>
      </c>
      <c r="AQ1032" s="4">
        <f t="shared" si="5598"/>
        <v>519</v>
      </c>
      <c r="AR1032" s="4">
        <f t="shared" si="5598"/>
        <v>531</v>
      </c>
      <c r="AS1032" s="4">
        <f t="shared" si="5598"/>
        <v>543</v>
      </c>
      <c r="AT1032" s="4">
        <f t="shared" si="5598"/>
        <v>555</v>
      </c>
      <c r="AU1032" s="4">
        <f t="shared" si="5598"/>
        <v>567</v>
      </c>
      <c r="AV1032" s="4">
        <f t="shared" si="5598"/>
        <v>579</v>
      </c>
      <c r="AW1032" s="4">
        <f t="shared" si="5598"/>
        <v>591</v>
      </c>
      <c r="AX1032" s="4">
        <f t="shared" si="5598"/>
        <v>603</v>
      </c>
      <c r="AY1032" s="4">
        <f t="shared" si="5598"/>
        <v>615</v>
      </c>
      <c r="AZ1032" s="4">
        <f t="shared" si="5598"/>
        <v>627</v>
      </c>
      <c r="BA1032" s="4">
        <f t="shared" si="5598"/>
        <v>639</v>
      </c>
      <c r="BB1032" s="4">
        <f t="shared" si="5598"/>
        <v>651</v>
      </c>
      <c r="BC1032" s="4">
        <f t="shared" si="5598"/>
        <v>663</v>
      </c>
      <c r="BD1032" s="4">
        <f t="shared" si="5598"/>
        <v>675</v>
      </c>
      <c r="BE1032" s="4">
        <f t="shared" si="5598"/>
        <v>687</v>
      </c>
      <c r="BF1032" s="4">
        <f t="shared" si="5598"/>
        <v>699</v>
      </c>
      <c r="BG1032" s="4">
        <f t="shared" si="5598"/>
        <v>711</v>
      </c>
      <c r="BH1032" s="4">
        <f t="shared" si="5598"/>
        <v>723</v>
      </c>
      <c r="BI1032" s="4">
        <f t="shared" si="5598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599">C1033+25</f>
        <v>100</v>
      </c>
      <c r="E1033" s="4">
        <f t="shared" si="5599"/>
        <v>125</v>
      </c>
      <c r="F1033" s="4">
        <f t="shared" si="5599"/>
        <v>150</v>
      </c>
      <c r="G1033" s="4">
        <f t="shared" si="5599"/>
        <v>175</v>
      </c>
      <c r="H1033" s="4">
        <f t="shared" si="5599"/>
        <v>200</v>
      </c>
      <c r="I1033" s="4">
        <f t="shared" si="5599"/>
        <v>225</v>
      </c>
      <c r="J1033" s="4">
        <f t="shared" si="5599"/>
        <v>250</v>
      </c>
      <c r="K1033" s="4">
        <f t="shared" si="5599"/>
        <v>275</v>
      </c>
      <c r="L1033" s="4">
        <f t="shared" si="5599"/>
        <v>300</v>
      </c>
      <c r="M1033" s="4">
        <f t="shared" si="5599"/>
        <v>325</v>
      </c>
      <c r="N1033" s="4">
        <f t="shared" si="5599"/>
        <v>350</v>
      </c>
      <c r="O1033" s="4">
        <f t="shared" si="5599"/>
        <v>375</v>
      </c>
      <c r="P1033" s="4">
        <f t="shared" si="5599"/>
        <v>400</v>
      </c>
      <c r="Q1033" s="4">
        <f t="shared" si="5599"/>
        <v>425</v>
      </c>
      <c r="R1033" s="4">
        <f t="shared" si="5599"/>
        <v>450</v>
      </c>
      <c r="S1033" s="4">
        <f t="shared" si="5599"/>
        <v>475</v>
      </c>
      <c r="T1033" s="4">
        <f t="shared" si="5599"/>
        <v>500</v>
      </c>
      <c r="U1033" s="4">
        <f t="shared" si="5599"/>
        <v>525</v>
      </c>
      <c r="V1033" s="4">
        <f t="shared" si="5599"/>
        <v>550</v>
      </c>
      <c r="W1033" s="4">
        <f t="shared" si="5599"/>
        <v>575</v>
      </c>
      <c r="X1033" s="4">
        <f t="shared" si="5599"/>
        <v>600</v>
      </c>
      <c r="Y1033" s="4">
        <f t="shared" si="5599"/>
        <v>625</v>
      </c>
      <c r="Z1033" s="4">
        <f t="shared" si="5599"/>
        <v>650</v>
      </c>
      <c r="AA1033" s="4">
        <f t="shared" si="5599"/>
        <v>675</v>
      </c>
      <c r="AB1033" s="4">
        <f t="shared" si="5599"/>
        <v>700</v>
      </c>
      <c r="AC1033" s="4">
        <f t="shared" si="5599"/>
        <v>725</v>
      </c>
      <c r="AD1033" s="4">
        <f t="shared" si="5599"/>
        <v>750</v>
      </c>
      <c r="AE1033" s="4">
        <f t="shared" si="5599"/>
        <v>775</v>
      </c>
      <c r="AF1033" s="4">
        <f t="shared" si="5599"/>
        <v>800</v>
      </c>
      <c r="AG1033" s="4">
        <f t="shared" si="5599"/>
        <v>825</v>
      </c>
      <c r="AH1033" s="4">
        <f t="shared" si="5599"/>
        <v>850</v>
      </c>
      <c r="AI1033" s="4">
        <f t="shared" si="5599"/>
        <v>875</v>
      </c>
      <c r="AJ1033" s="4">
        <f t="shared" si="5599"/>
        <v>900</v>
      </c>
      <c r="AK1033" s="4">
        <f t="shared" si="5599"/>
        <v>925</v>
      </c>
      <c r="AL1033" s="4">
        <f t="shared" si="5599"/>
        <v>950</v>
      </c>
      <c r="AM1033" s="4">
        <f t="shared" si="5599"/>
        <v>975</v>
      </c>
      <c r="AN1033" s="4">
        <f t="shared" si="5599"/>
        <v>1000</v>
      </c>
      <c r="AO1033" s="4">
        <f t="shared" si="5599"/>
        <v>1025</v>
      </c>
      <c r="AP1033" s="4">
        <f t="shared" si="5599"/>
        <v>1050</v>
      </c>
      <c r="AQ1033" s="4">
        <f t="shared" si="5599"/>
        <v>1075</v>
      </c>
      <c r="AR1033" s="4">
        <f t="shared" si="5599"/>
        <v>1100</v>
      </c>
      <c r="AS1033" s="4">
        <f t="shared" si="5599"/>
        <v>1125</v>
      </c>
      <c r="AT1033" s="4">
        <f t="shared" si="5599"/>
        <v>1150</v>
      </c>
      <c r="AU1033" s="4">
        <f t="shared" si="5599"/>
        <v>1175</v>
      </c>
      <c r="AV1033" s="4">
        <f t="shared" si="5599"/>
        <v>1200</v>
      </c>
      <c r="AW1033" s="4">
        <f t="shared" si="5599"/>
        <v>1225</v>
      </c>
      <c r="AX1033" s="4">
        <f t="shared" si="5599"/>
        <v>1250</v>
      </c>
      <c r="AY1033" s="4">
        <f t="shared" si="5599"/>
        <v>1275</v>
      </c>
      <c r="AZ1033" s="4">
        <f t="shared" si="5599"/>
        <v>1300</v>
      </c>
      <c r="BA1033" s="4">
        <f t="shared" si="5599"/>
        <v>1325</v>
      </c>
      <c r="BB1033" s="4">
        <f t="shared" si="5599"/>
        <v>1350</v>
      </c>
      <c r="BC1033" s="4">
        <f t="shared" si="5599"/>
        <v>1375</v>
      </c>
      <c r="BD1033" s="4">
        <f t="shared" si="5599"/>
        <v>1400</v>
      </c>
      <c r="BE1033" s="4">
        <f t="shared" si="5599"/>
        <v>1425</v>
      </c>
      <c r="BF1033" s="4">
        <f t="shared" si="5599"/>
        <v>1450</v>
      </c>
      <c r="BG1033" s="4">
        <f t="shared" si="5599"/>
        <v>1475</v>
      </c>
      <c r="BH1033" s="4">
        <f t="shared" si="5599"/>
        <v>1500</v>
      </c>
      <c r="BI1033" s="4">
        <f t="shared" si="5599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00">C1038+12</f>
        <v>54</v>
      </c>
      <c r="E1038" s="4">
        <f t="shared" si="5600"/>
        <v>66</v>
      </c>
      <c r="F1038" s="4">
        <f t="shared" si="5600"/>
        <v>78</v>
      </c>
      <c r="G1038" s="4">
        <f t="shared" si="5600"/>
        <v>90</v>
      </c>
      <c r="H1038" s="4">
        <f t="shared" si="5600"/>
        <v>102</v>
      </c>
      <c r="I1038" s="4">
        <f t="shared" si="5600"/>
        <v>114</v>
      </c>
      <c r="J1038" s="15">
        <f t="shared" si="5600"/>
        <v>126</v>
      </c>
      <c r="K1038" s="4">
        <f t="shared" si="5600"/>
        <v>138</v>
      </c>
      <c r="L1038" s="4">
        <f t="shared" si="5600"/>
        <v>150</v>
      </c>
      <c r="M1038" s="4">
        <f t="shared" si="5600"/>
        <v>162</v>
      </c>
      <c r="N1038" s="4">
        <f t="shared" si="5600"/>
        <v>174</v>
      </c>
      <c r="O1038" s="4">
        <f t="shared" si="5600"/>
        <v>186</v>
      </c>
      <c r="P1038" s="4">
        <f t="shared" si="5600"/>
        <v>198</v>
      </c>
      <c r="Q1038" s="4">
        <f t="shared" si="5600"/>
        <v>210</v>
      </c>
      <c r="R1038" s="15">
        <f t="shared" si="5600"/>
        <v>222</v>
      </c>
      <c r="S1038" s="4">
        <f t="shared" si="5600"/>
        <v>234</v>
      </c>
      <c r="T1038" s="4">
        <f t="shared" si="5600"/>
        <v>246</v>
      </c>
      <c r="U1038" s="4">
        <f t="shared" si="5600"/>
        <v>258</v>
      </c>
      <c r="V1038" s="4">
        <f t="shared" si="5600"/>
        <v>270</v>
      </c>
      <c r="W1038" s="4">
        <f t="shared" si="5600"/>
        <v>282</v>
      </c>
      <c r="X1038" s="15">
        <f t="shared" si="5600"/>
        <v>294</v>
      </c>
      <c r="Y1038" s="4">
        <f t="shared" si="5600"/>
        <v>306</v>
      </c>
      <c r="Z1038" s="4">
        <f t="shared" si="5600"/>
        <v>318</v>
      </c>
      <c r="AA1038" s="4">
        <f t="shared" si="5600"/>
        <v>330</v>
      </c>
      <c r="AB1038" s="4">
        <f t="shared" si="5600"/>
        <v>342</v>
      </c>
      <c r="AC1038" s="4">
        <f t="shared" si="5600"/>
        <v>354</v>
      </c>
      <c r="AD1038" s="15">
        <f t="shared" si="5600"/>
        <v>366</v>
      </c>
      <c r="AE1038" s="4">
        <f t="shared" si="5600"/>
        <v>378</v>
      </c>
      <c r="AF1038" s="4">
        <f t="shared" si="5600"/>
        <v>390</v>
      </c>
      <c r="AG1038" s="4">
        <f t="shared" si="5600"/>
        <v>402</v>
      </c>
      <c r="AH1038" s="4">
        <f t="shared" si="5600"/>
        <v>414</v>
      </c>
      <c r="AI1038" s="4">
        <f t="shared" si="5600"/>
        <v>426</v>
      </c>
      <c r="AJ1038" s="4">
        <f t="shared" si="5600"/>
        <v>438</v>
      </c>
      <c r="AK1038" s="4">
        <f t="shared" si="5600"/>
        <v>450</v>
      </c>
      <c r="AL1038" s="4">
        <f t="shared" si="5600"/>
        <v>462</v>
      </c>
      <c r="AM1038" s="4">
        <f t="shared" si="5600"/>
        <v>474</v>
      </c>
      <c r="AN1038" s="4">
        <f t="shared" si="5600"/>
        <v>486</v>
      </c>
      <c r="AO1038" s="4">
        <f t="shared" si="5600"/>
        <v>498</v>
      </c>
      <c r="AP1038" s="4">
        <f t="shared" si="5600"/>
        <v>510</v>
      </c>
      <c r="AQ1038" s="4">
        <f t="shared" si="5600"/>
        <v>522</v>
      </c>
      <c r="AR1038" s="4">
        <f t="shared" si="5600"/>
        <v>534</v>
      </c>
      <c r="AS1038" s="4">
        <f t="shared" si="5600"/>
        <v>546</v>
      </c>
      <c r="AT1038" s="4">
        <f t="shared" si="5600"/>
        <v>558</v>
      </c>
      <c r="AU1038" s="4">
        <f t="shared" si="5600"/>
        <v>570</v>
      </c>
      <c r="AV1038" s="4">
        <f t="shared" si="5600"/>
        <v>582</v>
      </c>
      <c r="AW1038" s="4">
        <f t="shared" si="5600"/>
        <v>594</v>
      </c>
      <c r="AX1038" s="4">
        <f t="shared" si="5600"/>
        <v>606</v>
      </c>
      <c r="AY1038" s="4">
        <f t="shared" si="5600"/>
        <v>618</v>
      </c>
      <c r="AZ1038" s="4">
        <f t="shared" si="5600"/>
        <v>630</v>
      </c>
      <c r="BA1038" s="4">
        <f t="shared" si="5600"/>
        <v>642</v>
      </c>
      <c r="BB1038" s="4">
        <f t="shared" si="5600"/>
        <v>654</v>
      </c>
      <c r="BC1038" s="4">
        <f t="shared" si="5600"/>
        <v>666</v>
      </c>
      <c r="BD1038" s="4">
        <f t="shared" si="5600"/>
        <v>678</v>
      </c>
      <c r="BE1038" s="4">
        <f t="shared" si="5600"/>
        <v>690</v>
      </c>
      <c r="BF1038" s="4">
        <f t="shared" si="5600"/>
        <v>702</v>
      </c>
      <c r="BG1038" s="4">
        <f t="shared" si="5600"/>
        <v>714</v>
      </c>
      <c r="BH1038" s="4">
        <f t="shared" si="5600"/>
        <v>726</v>
      </c>
      <c r="BI1038" s="4">
        <f t="shared" si="5600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01">C1044+4</f>
        <v>38</v>
      </c>
      <c r="E1044" s="4">
        <f t="shared" si="5601"/>
        <v>42</v>
      </c>
      <c r="F1044" s="4">
        <f t="shared" si="5601"/>
        <v>46</v>
      </c>
      <c r="G1044" s="4">
        <f t="shared" si="5601"/>
        <v>50</v>
      </c>
      <c r="H1044" s="4">
        <f t="shared" si="5601"/>
        <v>54</v>
      </c>
      <c r="I1044" s="4">
        <f t="shared" si="5601"/>
        <v>58</v>
      </c>
      <c r="J1044" s="4">
        <f t="shared" si="5601"/>
        <v>62</v>
      </c>
      <c r="K1044" s="4">
        <f t="shared" si="5601"/>
        <v>66</v>
      </c>
      <c r="L1044" s="4">
        <f t="shared" si="5601"/>
        <v>70</v>
      </c>
      <c r="M1044" s="4">
        <f t="shared" si="5601"/>
        <v>74</v>
      </c>
      <c r="N1044" s="4">
        <f t="shared" si="5601"/>
        <v>78</v>
      </c>
      <c r="O1044" s="4">
        <f t="shared" si="5601"/>
        <v>82</v>
      </c>
      <c r="P1044" s="4">
        <f t="shared" si="5601"/>
        <v>86</v>
      </c>
      <c r="Q1044" s="4">
        <f t="shared" si="5601"/>
        <v>90</v>
      </c>
      <c r="R1044" s="4">
        <f t="shared" si="5601"/>
        <v>94</v>
      </c>
      <c r="S1044" s="4">
        <f t="shared" si="5601"/>
        <v>98</v>
      </c>
      <c r="T1044" s="4">
        <f t="shared" si="5601"/>
        <v>102</v>
      </c>
      <c r="U1044" s="4">
        <f t="shared" si="5601"/>
        <v>106</v>
      </c>
      <c r="V1044" s="4">
        <f t="shared" si="5601"/>
        <v>110</v>
      </c>
      <c r="W1044" s="4">
        <f t="shared" si="5601"/>
        <v>114</v>
      </c>
      <c r="X1044" s="4">
        <f t="shared" si="5601"/>
        <v>118</v>
      </c>
      <c r="Y1044" s="4">
        <f t="shared" si="5601"/>
        <v>122</v>
      </c>
      <c r="Z1044" s="4">
        <f t="shared" si="5601"/>
        <v>126</v>
      </c>
      <c r="AA1044" s="4">
        <f t="shared" si="5601"/>
        <v>130</v>
      </c>
      <c r="AB1044" s="4">
        <f t="shared" si="5601"/>
        <v>134</v>
      </c>
      <c r="AC1044" s="4">
        <f t="shared" si="5601"/>
        <v>138</v>
      </c>
      <c r="AD1044" s="4">
        <f t="shared" si="5601"/>
        <v>142</v>
      </c>
      <c r="AE1044" s="4">
        <f t="shared" si="5601"/>
        <v>146</v>
      </c>
      <c r="AF1044" s="4">
        <f t="shared" si="5601"/>
        <v>150</v>
      </c>
      <c r="AG1044" s="4">
        <f t="shared" si="5601"/>
        <v>154</v>
      </c>
      <c r="AH1044" s="4">
        <f t="shared" si="5601"/>
        <v>158</v>
      </c>
      <c r="AI1044" s="4">
        <f t="shared" si="5601"/>
        <v>162</v>
      </c>
      <c r="AJ1044" s="4">
        <f t="shared" si="5601"/>
        <v>166</v>
      </c>
      <c r="AK1044" s="4">
        <f t="shared" si="5601"/>
        <v>170</v>
      </c>
      <c r="AL1044" s="4">
        <f t="shared" si="5601"/>
        <v>174</v>
      </c>
      <c r="AM1044" s="4">
        <f t="shared" si="5601"/>
        <v>178</v>
      </c>
      <c r="AN1044" s="4">
        <f t="shared" si="5601"/>
        <v>182</v>
      </c>
      <c r="AO1044" s="4">
        <f t="shared" si="5601"/>
        <v>186</v>
      </c>
      <c r="AP1044" s="4">
        <f t="shared" si="5601"/>
        <v>190</v>
      </c>
      <c r="AQ1044" s="4">
        <f t="shared" si="5601"/>
        <v>194</v>
      </c>
      <c r="AR1044" s="4">
        <f t="shared" si="5601"/>
        <v>198</v>
      </c>
      <c r="AS1044" s="4">
        <f t="shared" si="5601"/>
        <v>202</v>
      </c>
      <c r="AT1044" s="4">
        <f t="shared" si="5601"/>
        <v>206</v>
      </c>
      <c r="AU1044" s="4">
        <f t="shared" si="5601"/>
        <v>210</v>
      </c>
      <c r="AV1044" s="4">
        <f t="shared" si="5601"/>
        <v>214</v>
      </c>
      <c r="AW1044" s="4">
        <f t="shared" si="5601"/>
        <v>218</v>
      </c>
      <c r="AX1044" s="4">
        <f t="shared" si="5601"/>
        <v>222</v>
      </c>
      <c r="AY1044" s="4">
        <f t="shared" si="5601"/>
        <v>226</v>
      </c>
      <c r="AZ1044" s="4">
        <f t="shared" si="5601"/>
        <v>230</v>
      </c>
      <c r="BA1044" s="4">
        <f t="shared" si="5601"/>
        <v>234</v>
      </c>
      <c r="BB1044" s="4">
        <f t="shared" si="5601"/>
        <v>238</v>
      </c>
      <c r="BC1044" s="4">
        <f t="shared" si="5601"/>
        <v>242</v>
      </c>
      <c r="BD1044" s="4">
        <f t="shared" si="5601"/>
        <v>246</v>
      </c>
      <c r="BE1044" s="4">
        <f t="shared" si="5601"/>
        <v>250</v>
      </c>
      <c r="BF1044" s="4">
        <f t="shared" si="5601"/>
        <v>254</v>
      </c>
      <c r="BG1044" s="4">
        <f t="shared" si="5601"/>
        <v>258</v>
      </c>
      <c r="BH1044" s="4">
        <f t="shared" si="5601"/>
        <v>262</v>
      </c>
      <c r="BI1044" s="4">
        <f t="shared" si="5601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02">C1045+6</f>
        <v>102</v>
      </c>
      <c r="E1045" s="4">
        <f t="shared" si="5602"/>
        <v>108</v>
      </c>
      <c r="F1045" s="4">
        <f t="shared" si="5602"/>
        <v>114</v>
      </c>
      <c r="G1045" s="4">
        <f t="shared" si="5602"/>
        <v>120</v>
      </c>
      <c r="H1045" s="4">
        <f t="shared" si="5602"/>
        <v>126</v>
      </c>
      <c r="I1045" s="4">
        <f t="shared" si="5602"/>
        <v>132</v>
      </c>
      <c r="J1045" s="4">
        <f t="shared" si="5602"/>
        <v>138</v>
      </c>
      <c r="K1045" s="4">
        <f t="shared" si="5602"/>
        <v>144</v>
      </c>
      <c r="L1045" s="4">
        <f t="shared" si="5602"/>
        <v>150</v>
      </c>
      <c r="M1045" s="4">
        <f t="shared" si="5602"/>
        <v>156</v>
      </c>
      <c r="N1045" s="4">
        <f t="shared" si="5602"/>
        <v>162</v>
      </c>
      <c r="O1045" s="4">
        <f t="shared" si="5602"/>
        <v>168</v>
      </c>
      <c r="P1045" s="4">
        <f t="shared" si="5602"/>
        <v>174</v>
      </c>
      <c r="Q1045" s="4">
        <f t="shared" si="5602"/>
        <v>180</v>
      </c>
      <c r="R1045" s="4">
        <f t="shared" si="5602"/>
        <v>186</v>
      </c>
      <c r="S1045" s="4">
        <f t="shared" si="5602"/>
        <v>192</v>
      </c>
      <c r="T1045" s="4">
        <f t="shared" si="5602"/>
        <v>198</v>
      </c>
      <c r="U1045" s="4">
        <f t="shared" si="5602"/>
        <v>204</v>
      </c>
      <c r="V1045" s="4">
        <f t="shared" si="5602"/>
        <v>210</v>
      </c>
      <c r="W1045" s="4">
        <f t="shared" si="5602"/>
        <v>216</v>
      </c>
      <c r="X1045" s="4">
        <f t="shared" si="5602"/>
        <v>222</v>
      </c>
      <c r="Y1045" s="4">
        <f t="shared" si="5602"/>
        <v>228</v>
      </c>
      <c r="Z1045" s="4">
        <f t="shared" si="5602"/>
        <v>234</v>
      </c>
      <c r="AA1045" s="4">
        <f t="shared" si="5602"/>
        <v>240</v>
      </c>
      <c r="AB1045" s="4">
        <f t="shared" si="5602"/>
        <v>246</v>
      </c>
      <c r="AC1045" s="4">
        <f t="shared" si="5602"/>
        <v>252</v>
      </c>
      <c r="AD1045" s="4">
        <f t="shared" si="5602"/>
        <v>258</v>
      </c>
      <c r="AE1045" s="4">
        <f t="shared" si="5602"/>
        <v>264</v>
      </c>
      <c r="AF1045" s="4">
        <f t="shared" si="5602"/>
        <v>270</v>
      </c>
      <c r="AG1045" s="4">
        <f t="shared" si="5602"/>
        <v>276</v>
      </c>
      <c r="AH1045" s="4">
        <f t="shared" si="5602"/>
        <v>282</v>
      </c>
      <c r="AI1045" s="4">
        <f t="shared" si="5602"/>
        <v>288</v>
      </c>
      <c r="AJ1045" s="4">
        <f t="shared" si="5602"/>
        <v>294</v>
      </c>
      <c r="AK1045" s="4">
        <f t="shared" si="5602"/>
        <v>300</v>
      </c>
      <c r="AL1045" s="4">
        <f t="shared" si="5602"/>
        <v>306</v>
      </c>
      <c r="AM1045" s="4">
        <f t="shared" si="5602"/>
        <v>312</v>
      </c>
      <c r="AN1045" s="4">
        <f t="shared" si="5602"/>
        <v>318</v>
      </c>
      <c r="AO1045" s="4">
        <f t="shared" si="5602"/>
        <v>324</v>
      </c>
      <c r="AP1045" s="4">
        <f t="shared" si="5602"/>
        <v>330</v>
      </c>
      <c r="AQ1045" s="4">
        <f t="shared" si="5602"/>
        <v>336</v>
      </c>
      <c r="AR1045" s="4">
        <f t="shared" si="5602"/>
        <v>342</v>
      </c>
      <c r="AS1045" s="4">
        <f t="shared" si="5602"/>
        <v>348</v>
      </c>
      <c r="AT1045" s="4">
        <f t="shared" si="5602"/>
        <v>354</v>
      </c>
      <c r="AU1045" s="4">
        <f t="shared" si="5602"/>
        <v>360</v>
      </c>
      <c r="AV1045" s="4">
        <f t="shared" si="5602"/>
        <v>366</v>
      </c>
      <c r="AW1045" s="4">
        <f t="shared" si="5602"/>
        <v>372</v>
      </c>
      <c r="AX1045" s="4">
        <f t="shared" si="5602"/>
        <v>378</v>
      </c>
      <c r="AY1045" s="4">
        <f t="shared" si="5602"/>
        <v>384</v>
      </c>
      <c r="AZ1045" s="4">
        <f t="shared" si="5602"/>
        <v>390</v>
      </c>
      <c r="BA1045" s="4">
        <f t="shared" si="5602"/>
        <v>396</v>
      </c>
      <c r="BB1045" s="4">
        <f t="shared" si="5602"/>
        <v>402</v>
      </c>
      <c r="BC1045" s="4">
        <f t="shared" si="5602"/>
        <v>408</v>
      </c>
      <c r="BD1045" s="4">
        <f t="shared" si="5602"/>
        <v>414</v>
      </c>
      <c r="BE1045" s="4">
        <f t="shared" si="5602"/>
        <v>420</v>
      </c>
      <c r="BF1045" s="4">
        <f t="shared" si="5602"/>
        <v>426</v>
      </c>
      <c r="BG1045" s="4">
        <f t="shared" si="5602"/>
        <v>432</v>
      </c>
      <c r="BH1045" s="4">
        <f t="shared" si="5602"/>
        <v>438</v>
      </c>
      <c r="BI1045" s="4">
        <f t="shared" si="5602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03">C1049+18</f>
        <v>56</v>
      </c>
      <c r="E1049" s="4">
        <f t="shared" si="5603"/>
        <v>74</v>
      </c>
      <c r="F1049" s="4">
        <f t="shared" si="5603"/>
        <v>92</v>
      </c>
      <c r="G1049" s="4">
        <f t="shared" si="5603"/>
        <v>110</v>
      </c>
      <c r="H1049" s="4">
        <f t="shared" si="5603"/>
        <v>128</v>
      </c>
      <c r="I1049" s="4">
        <f t="shared" si="5603"/>
        <v>146</v>
      </c>
      <c r="J1049" s="4">
        <f t="shared" si="5603"/>
        <v>164</v>
      </c>
      <c r="K1049" s="4">
        <f t="shared" si="5603"/>
        <v>182</v>
      </c>
      <c r="L1049" s="4">
        <f t="shared" si="5603"/>
        <v>200</v>
      </c>
      <c r="M1049" s="4">
        <f t="shared" si="5603"/>
        <v>218</v>
      </c>
      <c r="N1049" s="4">
        <f t="shared" si="5603"/>
        <v>236</v>
      </c>
      <c r="O1049" s="4">
        <f t="shared" si="5603"/>
        <v>254</v>
      </c>
      <c r="P1049" s="4">
        <f t="shared" si="5603"/>
        <v>272</v>
      </c>
      <c r="Q1049" s="4">
        <f t="shared" si="5603"/>
        <v>290</v>
      </c>
      <c r="R1049" s="4">
        <f t="shared" si="5603"/>
        <v>308</v>
      </c>
      <c r="S1049" s="4">
        <f t="shared" si="5603"/>
        <v>326</v>
      </c>
      <c r="T1049" s="4">
        <f t="shared" si="5603"/>
        <v>344</v>
      </c>
      <c r="U1049" s="4">
        <f t="shared" si="5603"/>
        <v>362</v>
      </c>
      <c r="V1049" s="4">
        <f t="shared" si="5603"/>
        <v>380</v>
      </c>
      <c r="W1049" s="4">
        <f t="shared" si="5603"/>
        <v>398</v>
      </c>
      <c r="X1049" s="4">
        <f t="shared" si="5603"/>
        <v>416</v>
      </c>
      <c r="Y1049" s="4">
        <f t="shared" si="5603"/>
        <v>434</v>
      </c>
      <c r="Z1049" s="4">
        <f t="shared" si="5603"/>
        <v>452</v>
      </c>
      <c r="AA1049" s="4">
        <f t="shared" si="5603"/>
        <v>470</v>
      </c>
      <c r="AB1049" s="4">
        <f t="shared" si="5603"/>
        <v>488</v>
      </c>
      <c r="AC1049" s="4">
        <f t="shared" si="5603"/>
        <v>506</v>
      </c>
      <c r="AD1049" s="4">
        <f t="shared" si="5603"/>
        <v>524</v>
      </c>
      <c r="AE1049" s="4">
        <f t="shared" si="5603"/>
        <v>542</v>
      </c>
      <c r="AF1049" s="4">
        <f t="shared" si="5603"/>
        <v>560</v>
      </c>
      <c r="AG1049" s="4">
        <f t="shared" si="5603"/>
        <v>578</v>
      </c>
      <c r="AH1049" s="4">
        <f t="shared" si="5603"/>
        <v>596</v>
      </c>
      <c r="AI1049" s="4">
        <f t="shared" si="5603"/>
        <v>614</v>
      </c>
      <c r="AJ1049" s="4">
        <f t="shared" si="5603"/>
        <v>632</v>
      </c>
      <c r="AK1049" s="4">
        <f t="shared" si="5603"/>
        <v>650</v>
      </c>
      <c r="AL1049" s="4">
        <f t="shared" si="5603"/>
        <v>668</v>
      </c>
      <c r="AM1049" s="4">
        <f t="shared" si="5603"/>
        <v>686</v>
      </c>
      <c r="AN1049" s="4">
        <f t="shared" si="5603"/>
        <v>704</v>
      </c>
      <c r="AO1049" s="4">
        <f t="shared" si="5603"/>
        <v>722</v>
      </c>
      <c r="AP1049" s="4">
        <f t="shared" si="5603"/>
        <v>740</v>
      </c>
      <c r="AQ1049" s="4">
        <f t="shared" si="5603"/>
        <v>758</v>
      </c>
      <c r="AR1049" s="4">
        <f t="shared" si="5603"/>
        <v>776</v>
      </c>
      <c r="AS1049" s="4">
        <f t="shared" si="5603"/>
        <v>794</v>
      </c>
      <c r="AT1049" s="4">
        <f t="shared" si="5603"/>
        <v>812</v>
      </c>
      <c r="AU1049" s="4">
        <f t="shared" si="5603"/>
        <v>830</v>
      </c>
      <c r="AV1049" s="4">
        <f t="shared" si="5603"/>
        <v>848</v>
      </c>
      <c r="AW1049" s="4">
        <f t="shared" si="5603"/>
        <v>866</v>
      </c>
      <c r="AX1049" s="4">
        <f t="shared" si="5603"/>
        <v>884</v>
      </c>
      <c r="AY1049" s="4">
        <f t="shared" si="5603"/>
        <v>902</v>
      </c>
      <c r="AZ1049" s="4">
        <f t="shared" si="5603"/>
        <v>920</v>
      </c>
      <c r="BA1049" s="4">
        <f t="shared" si="5603"/>
        <v>938</v>
      </c>
      <c r="BB1049" s="4">
        <f t="shared" si="5603"/>
        <v>956</v>
      </c>
      <c r="BC1049" s="4">
        <f t="shared" si="5603"/>
        <v>974</v>
      </c>
      <c r="BD1049" s="4">
        <f t="shared" si="5603"/>
        <v>992</v>
      </c>
      <c r="BE1049" s="4">
        <f t="shared" si="5603"/>
        <v>1010</v>
      </c>
      <c r="BF1049" s="4">
        <f t="shared" si="5603"/>
        <v>1028</v>
      </c>
      <c r="BG1049" s="4">
        <f t="shared" si="5603"/>
        <v>1046</v>
      </c>
      <c r="BH1049" s="4">
        <f t="shared" si="5603"/>
        <v>1064</v>
      </c>
      <c r="BI1049" s="4">
        <f t="shared" si="5603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04">C1050+12</f>
        <v>44</v>
      </c>
      <c r="E1050" s="4">
        <f t="shared" si="5604"/>
        <v>56</v>
      </c>
      <c r="F1050" s="4">
        <f t="shared" si="5604"/>
        <v>68</v>
      </c>
      <c r="G1050" s="4">
        <f t="shared" si="5604"/>
        <v>80</v>
      </c>
      <c r="H1050" s="4">
        <f t="shared" si="5604"/>
        <v>92</v>
      </c>
      <c r="I1050" s="4">
        <f t="shared" si="5604"/>
        <v>104</v>
      </c>
      <c r="J1050" s="15">
        <f t="shared" si="5604"/>
        <v>116</v>
      </c>
      <c r="K1050" s="4">
        <f t="shared" si="5604"/>
        <v>128</v>
      </c>
      <c r="L1050" s="4">
        <f t="shared" si="5604"/>
        <v>140</v>
      </c>
      <c r="M1050" s="4">
        <f t="shared" si="5604"/>
        <v>152</v>
      </c>
      <c r="N1050" s="4">
        <f t="shared" si="5604"/>
        <v>164</v>
      </c>
      <c r="O1050" s="4">
        <f t="shared" si="5604"/>
        <v>176</v>
      </c>
      <c r="P1050" s="4">
        <f t="shared" si="5604"/>
        <v>188</v>
      </c>
      <c r="Q1050" s="4">
        <f t="shared" si="5604"/>
        <v>200</v>
      </c>
      <c r="R1050" s="15">
        <f t="shared" si="5604"/>
        <v>212</v>
      </c>
      <c r="S1050" s="4">
        <f t="shared" si="5604"/>
        <v>224</v>
      </c>
      <c r="T1050" s="4">
        <f t="shared" si="5604"/>
        <v>236</v>
      </c>
      <c r="U1050" s="4">
        <f t="shared" si="5604"/>
        <v>248</v>
      </c>
      <c r="V1050" s="4">
        <f t="shared" si="5604"/>
        <v>260</v>
      </c>
      <c r="W1050" s="4">
        <f t="shared" si="5604"/>
        <v>272</v>
      </c>
      <c r="X1050" s="15">
        <f t="shared" si="5604"/>
        <v>284</v>
      </c>
      <c r="Y1050" s="4">
        <f t="shared" si="5604"/>
        <v>296</v>
      </c>
      <c r="Z1050" s="4">
        <f t="shared" si="5604"/>
        <v>308</v>
      </c>
      <c r="AA1050" s="4">
        <f t="shared" si="5604"/>
        <v>320</v>
      </c>
      <c r="AB1050" s="4">
        <f t="shared" si="5604"/>
        <v>332</v>
      </c>
      <c r="AC1050" s="4">
        <f t="shared" si="5604"/>
        <v>344</v>
      </c>
      <c r="AD1050" s="15">
        <f t="shared" si="5604"/>
        <v>356</v>
      </c>
      <c r="AE1050" s="4">
        <f t="shared" si="5604"/>
        <v>368</v>
      </c>
      <c r="AF1050" s="4">
        <f t="shared" si="5604"/>
        <v>380</v>
      </c>
      <c r="AG1050" s="4">
        <f t="shared" si="5604"/>
        <v>392</v>
      </c>
      <c r="AH1050" s="4">
        <f t="shared" si="5604"/>
        <v>404</v>
      </c>
      <c r="AI1050" s="4">
        <f t="shared" si="5604"/>
        <v>416</v>
      </c>
      <c r="AJ1050" s="4">
        <f t="shared" si="5604"/>
        <v>428</v>
      </c>
      <c r="AK1050" s="4">
        <f t="shared" si="5604"/>
        <v>440</v>
      </c>
      <c r="AL1050" s="4">
        <f t="shared" si="5604"/>
        <v>452</v>
      </c>
      <c r="AM1050" s="4">
        <f t="shared" si="5604"/>
        <v>464</v>
      </c>
      <c r="AN1050" s="4">
        <f t="shared" si="5604"/>
        <v>476</v>
      </c>
      <c r="AO1050" s="4">
        <f t="shared" si="5604"/>
        <v>488</v>
      </c>
      <c r="AP1050" s="4">
        <f t="shared" si="5604"/>
        <v>500</v>
      </c>
      <c r="AQ1050" s="4">
        <f t="shared" si="5604"/>
        <v>512</v>
      </c>
      <c r="AR1050" s="4">
        <f t="shared" si="5604"/>
        <v>524</v>
      </c>
      <c r="AS1050" s="4">
        <f t="shared" si="5604"/>
        <v>536</v>
      </c>
      <c r="AT1050" s="4">
        <f t="shared" si="5604"/>
        <v>548</v>
      </c>
      <c r="AU1050" s="4">
        <f t="shared" si="5604"/>
        <v>560</v>
      </c>
      <c r="AV1050" s="4">
        <f t="shared" si="5604"/>
        <v>572</v>
      </c>
      <c r="AW1050" s="4">
        <f t="shared" si="5604"/>
        <v>584</v>
      </c>
      <c r="AX1050" s="4">
        <f t="shared" si="5604"/>
        <v>596</v>
      </c>
      <c r="AY1050" s="4">
        <f t="shared" si="5604"/>
        <v>608</v>
      </c>
      <c r="AZ1050" s="4">
        <f t="shared" si="5604"/>
        <v>620</v>
      </c>
      <c r="BA1050" s="4">
        <f t="shared" si="5604"/>
        <v>632</v>
      </c>
      <c r="BB1050" s="4">
        <f t="shared" si="5604"/>
        <v>644</v>
      </c>
      <c r="BC1050" s="4">
        <f t="shared" si="5604"/>
        <v>656</v>
      </c>
      <c r="BD1050" s="4">
        <f t="shared" si="5604"/>
        <v>668</v>
      </c>
      <c r="BE1050" s="4">
        <f t="shared" si="5604"/>
        <v>680</v>
      </c>
      <c r="BF1050" s="4">
        <f t="shared" si="5604"/>
        <v>692</v>
      </c>
      <c r="BG1050" s="4">
        <f t="shared" si="5604"/>
        <v>704</v>
      </c>
      <c r="BH1050" s="4">
        <f t="shared" si="5604"/>
        <v>716</v>
      </c>
      <c r="BI1050" s="4">
        <f t="shared" si="5604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05">F1051</f>
        <v>2</v>
      </c>
      <c r="H1051" s="4">
        <f t="shared" si="5605"/>
        <v>2</v>
      </c>
      <c r="I1051" s="4">
        <f t="shared" si="5605"/>
        <v>2</v>
      </c>
      <c r="J1051" s="15">
        <f t="shared" ref="J1051" si="5606">I1051+1</f>
        <v>3</v>
      </c>
      <c r="K1051" s="4">
        <f t="shared" ref="K1051:M1051" si="5607">J1051</f>
        <v>3</v>
      </c>
      <c r="L1051" s="4">
        <f t="shared" si="5607"/>
        <v>3</v>
      </c>
      <c r="M1051" s="4">
        <f t="shared" si="5607"/>
        <v>3</v>
      </c>
      <c r="N1051" s="4">
        <f t="shared" ref="N1051" si="5608">M1051+1</f>
        <v>4</v>
      </c>
      <c r="O1051" s="4">
        <f t="shared" ref="O1051:Q1051" si="5609">N1051</f>
        <v>4</v>
      </c>
      <c r="P1051" s="4">
        <f t="shared" si="5609"/>
        <v>4</v>
      </c>
      <c r="Q1051" s="4">
        <f t="shared" si="5609"/>
        <v>4</v>
      </c>
      <c r="R1051" s="15">
        <f t="shared" ref="R1051" si="5610">Q1051+1</f>
        <v>5</v>
      </c>
      <c r="S1051" s="4">
        <f t="shared" ref="S1051:U1051" si="5611">R1051</f>
        <v>5</v>
      </c>
      <c r="T1051" s="4">
        <f t="shared" si="5611"/>
        <v>5</v>
      </c>
      <c r="U1051" s="4">
        <f t="shared" si="5611"/>
        <v>5</v>
      </c>
      <c r="V1051" s="4">
        <f t="shared" ref="V1051" si="5612">U1051+1</f>
        <v>6</v>
      </c>
      <c r="W1051" s="4">
        <f t="shared" ref="W1051:Y1051" si="5613">V1051</f>
        <v>6</v>
      </c>
      <c r="X1051" s="15">
        <f t="shared" si="5613"/>
        <v>6</v>
      </c>
      <c r="Y1051" s="4">
        <f t="shared" si="5613"/>
        <v>6</v>
      </c>
      <c r="Z1051" s="4">
        <f t="shared" ref="Z1051" si="5614">Y1051+1</f>
        <v>7</v>
      </c>
      <c r="AA1051" s="4">
        <f t="shared" ref="AA1051:AC1051" si="5615">Z1051</f>
        <v>7</v>
      </c>
      <c r="AB1051" s="4">
        <f t="shared" si="5615"/>
        <v>7</v>
      </c>
      <c r="AC1051" s="4">
        <f t="shared" si="5615"/>
        <v>7</v>
      </c>
      <c r="AD1051" s="15">
        <f t="shared" ref="AD1051" si="5616">AC1051+1</f>
        <v>8</v>
      </c>
      <c r="AE1051" s="4">
        <f t="shared" ref="AE1051:AG1051" si="5617">AD1051</f>
        <v>8</v>
      </c>
      <c r="AF1051" s="4">
        <f t="shared" si="5617"/>
        <v>8</v>
      </c>
      <c r="AG1051" s="4">
        <f t="shared" si="5617"/>
        <v>8</v>
      </c>
      <c r="AH1051" s="4">
        <f t="shared" ref="AH1051" si="5618">AG1051+1</f>
        <v>9</v>
      </c>
      <c r="AI1051" s="4">
        <f t="shared" ref="AI1051:AK1051" si="5619">AH1051</f>
        <v>9</v>
      </c>
      <c r="AJ1051" s="4">
        <f t="shared" si="5619"/>
        <v>9</v>
      </c>
      <c r="AK1051" s="4">
        <f t="shared" si="5619"/>
        <v>9</v>
      </c>
      <c r="AL1051" s="4">
        <f t="shared" ref="AL1051" si="5620">AK1051+1</f>
        <v>10</v>
      </c>
      <c r="AM1051" s="4">
        <f t="shared" ref="AM1051:AO1051" si="5621">AL1051</f>
        <v>10</v>
      </c>
      <c r="AN1051" s="4">
        <f t="shared" si="5621"/>
        <v>10</v>
      </c>
      <c r="AO1051" s="4">
        <f t="shared" si="5621"/>
        <v>10</v>
      </c>
      <c r="AP1051" s="4">
        <f t="shared" ref="AP1051" si="5622">AO1051+1</f>
        <v>11</v>
      </c>
      <c r="AQ1051" s="4">
        <f t="shared" ref="AQ1051:AS1051" si="5623">AP1051</f>
        <v>11</v>
      </c>
      <c r="AR1051" s="4">
        <f t="shared" si="5623"/>
        <v>11</v>
      </c>
      <c r="AS1051" s="4">
        <f t="shared" si="5623"/>
        <v>11</v>
      </c>
      <c r="AT1051" s="4">
        <f t="shared" ref="AT1051" si="5624">AS1051+1</f>
        <v>12</v>
      </c>
      <c r="AU1051" s="4">
        <f t="shared" ref="AU1051:AW1051" si="5625">AT1051</f>
        <v>12</v>
      </c>
      <c r="AV1051" s="4">
        <f t="shared" si="5625"/>
        <v>12</v>
      </c>
      <c r="AW1051" s="4">
        <f t="shared" si="5625"/>
        <v>12</v>
      </c>
      <c r="AX1051" s="4">
        <f t="shared" ref="AX1051" si="5626">AW1051+1</f>
        <v>13</v>
      </c>
      <c r="AY1051" s="4">
        <f t="shared" ref="AY1051:BA1051" si="5627">AX1051</f>
        <v>13</v>
      </c>
      <c r="AZ1051" s="4">
        <f t="shared" si="5627"/>
        <v>13</v>
      </c>
      <c r="BA1051" s="4">
        <f t="shared" si="5627"/>
        <v>13</v>
      </c>
      <c r="BB1051" s="4">
        <f t="shared" ref="BB1051" si="5628">BA1051+1</f>
        <v>14</v>
      </c>
      <c r="BC1051" s="4">
        <f t="shared" ref="BC1051:BE1051" si="5629">BB1051</f>
        <v>14</v>
      </c>
      <c r="BD1051" s="4">
        <f t="shared" si="5629"/>
        <v>14</v>
      </c>
      <c r="BE1051" s="4">
        <f t="shared" si="5629"/>
        <v>14</v>
      </c>
      <c r="BF1051" s="4">
        <f t="shared" ref="BF1051" si="5630">BE1051+1</f>
        <v>15</v>
      </c>
      <c r="BG1051" s="4">
        <f t="shared" ref="BG1051:BI1051" si="5631">BF1051</f>
        <v>15</v>
      </c>
      <c r="BH1051" s="4">
        <f t="shared" si="5631"/>
        <v>15</v>
      </c>
      <c r="BI1051" s="4">
        <f t="shared" si="5631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632">C1059+25</f>
        <v>100</v>
      </c>
      <c r="E1059" s="4">
        <f t="shared" si="5632"/>
        <v>125</v>
      </c>
      <c r="F1059" s="4">
        <f t="shared" si="5632"/>
        <v>150</v>
      </c>
      <c r="G1059" s="4">
        <f t="shared" si="5632"/>
        <v>175</v>
      </c>
      <c r="H1059" s="4">
        <f t="shared" si="5632"/>
        <v>200</v>
      </c>
      <c r="I1059" s="4">
        <f t="shared" si="5632"/>
        <v>225</v>
      </c>
      <c r="J1059" s="4">
        <f t="shared" si="5632"/>
        <v>250</v>
      </c>
      <c r="K1059" s="4">
        <f t="shared" si="5632"/>
        <v>275</v>
      </c>
      <c r="L1059" s="4">
        <f t="shared" si="5632"/>
        <v>300</v>
      </c>
      <c r="M1059" s="4">
        <f t="shared" si="5632"/>
        <v>325</v>
      </c>
      <c r="N1059" s="4">
        <f t="shared" si="5632"/>
        <v>350</v>
      </c>
      <c r="O1059" s="4">
        <f t="shared" si="5632"/>
        <v>375</v>
      </c>
      <c r="P1059" s="4">
        <f t="shared" si="5632"/>
        <v>400</v>
      </c>
      <c r="Q1059" s="4">
        <f t="shared" si="5632"/>
        <v>425</v>
      </c>
      <c r="R1059" s="4">
        <f t="shared" si="5632"/>
        <v>450</v>
      </c>
      <c r="S1059" s="4">
        <f t="shared" si="5632"/>
        <v>475</v>
      </c>
      <c r="T1059" s="4">
        <f t="shared" si="5632"/>
        <v>500</v>
      </c>
      <c r="U1059" s="4">
        <f t="shared" si="5632"/>
        <v>525</v>
      </c>
      <c r="V1059" s="4">
        <f t="shared" si="5632"/>
        <v>550</v>
      </c>
      <c r="W1059" s="4">
        <f t="shared" si="5632"/>
        <v>575</v>
      </c>
      <c r="X1059" s="4">
        <f t="shared" si="5632"/>
        <v>600</v>
      </c>
      <c r="Y1059" s="4">
        <f t="shared" si="5632"/>
        <v>625</v>
      </c>
      <c r="Z1059" s="4">
        <f t="shared" si="5632"/>
        <v>650</v>
      </c>
      <c r="AA1059" s="4">
        <f t="shared" si="5632"/>
        <v>675</v>
      </c>
      <c r="AB1059" s="4">
        <f t="shared" si="5632"/>
        <v>700</v>
      </c>
      <c r="AC1059" s="4">
        <f t="shared" si="5632"/>
        <v>725</v>
      </c>
      <c r="AD1059" s="4">
        <f t="shared" si="5632"/>
        <v>750</v>
      </c>
      <c r="AE1059" s="4">
        <f t="shared" si="5632"/>
        <v>775</v>
      </c>
      <c r="AF1059" s="4">
        <f t="shared" si="5632"/>
        <v>800</v>
      </c>
      <c r="AG1059" s="4">
        <f t="shared" si="5632"/>
        <v>825</v>
      </c>
      <c r="AH1059" s="4">
        <f t="shared" si="5632"/>
        <v>850</v>
      </c>
      <c r="AI1059" s="4">
        <f t="shared" si="5632"/>
        <v>875</v>
      </c>
      <c r="AJ1059" s="4">
        <f t="shared" si="5632"/>
        <v>900</v>
      </c>
      <c r="AK1059" s="4">
        <f t="shared" si="5632"/>
        <v>925</v>
      </c>
      <c r="AL1059" s="4">
        <f t="shared" si="5632"/>
        <v>950</v>
      </c>
      <c r="AM1059" s="4">
        <f t="shared" si="5632"/>
        <v>975</v>
      </c>
      <c r="AN1059" s="4">
        <f t="shared" si="5632"/>
        <v>1000</v>
      </c>
      <c r="AO1059" s="4">
        <f t="shared" si="5632"/>
        <v>1025</v>
      </c>
      <c r="AP1059" s="4">
        <f t="shared" si="5632"/>
        <v>1050</v>
      </c>
      <c r="AQ1059" s="4">
        <f t="shared" si="5632"/>
        <v>1075</v>
      </c>
      <c r="AR1059" s="4">
        <f t="shared" si="5632"/>
        <v>1100</v>
      </c>
      <c r="AS1059" s="4">
        <f t="shared" si="5632"/>
        <v>1125</v>
      </c>
      <c r="AT1059" s="4">
        <f t="shared" si="5632"/>
        <v>1150</v>
      </c>
      <c r="AU1059" s="4">
        <f t="shared" si="5632"/>
        <v>1175</v>
      </c>
      <c r="AV1059" s="4">
        <f t="shared" si="5632"/>
        <v>1200</v>
      </c>
      <c r="AW1059" s="4">
        <f t="shared" si="5632"/>
        <v>1225</v>
      </c>
      <c r="AX1059" s="4">
        <f t="shared" si="5632"/>
        <v>1250</v>
      </c>
      <c r="AY1059" s="4">
        <f t="shared" si="5632"/>
        <v>1275</v>
      </c>
      <c r="AZ1059" s="4">
        <f t="shared" si="5632"/>
        <v>1300</v>
      </c>
      <c r="BA1059" s="4">
        <f t="shared" si="5632"/>
        <v>1325</v>
      </c>
      <c r="BB1059" s="4">
        <f t="shared" si="5632"/>
        <v>1350</v>
      </c>
      <c r="BC1059" s="4">
        <f t="shared" si="5632"/>
        <v>1375</v>
      </c>
      <c r="BD1059" s="4">
        <f t="shared" si="5632"/>
        <v>1400</v>
      </c>
      <c r="BE1059" s="4">
        <f t="shared" si="5632"/>
        <v>1425</v>
      </c>
      <c r="BF1059" s="4">
        <f t="shared" si="5632"/>
        <v>1450</v>
      </c>
      <c r="BG1059" s="4">
        <f t="shared" si="5632"/>
        <v>1475</v>
      </c>
      <c r="BH1059" s="4">
        <f t="shared" si="5632"/>
        <v>1500</v>
      </c>
      <c r="BI1059" s="4">
        <f t="shared" si="5632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633">C1060+50</f>
        <v>200</v>
      </c>
      <c r="E1060" s="4">
        <f t="shared" si="5633"/>
        <v>250</v>
      </c>
      <c r="F1060" s="4">
        <f t="shared" si="5633"/>
        <v>300</v>
      </c>
      <c r="G1060" s="4">
        <f t="shared" si="5633"/>
        <v>350</v>
      </c>
      <c r="H1060" s="4">
        <f t="shared" si="5633"/>
        <v>400</v>
      </c>
      <c r="I1060" s="4">
        <f t="shared" si="5633"/>
        <v>450</v>
      </c>
      <c r="J1060" s="4">
        <f t="shared" si="5633"/>
        <v>500</v>
      </c>
      <c r="K1060" s="4">
        <f t="shared" si="5633"/>
        <v>550</v>
      </c>
      <c r="L1060" s="4">
        <f t="shared" si="5633"/>
        <v>600</v>
      </c>
      <c r="M1060" s="4">
        <f t="shared" si="5633"/>
        <v>650</v>
      </c>
      <c r="N1060" s="4">
        <f t="shared" si="5633"/>
        <v>700</v>
      </c>
      <c r="O1060" s="4">
        <f t="shared" si="5633"/>
        <v>750</v>
      </c>
      <c r="P1060" s="4">
        <f t="shared" si="5633"/>
        <v>800</v>
      </c>
      <c r="Q1060" s="4">
        <f t="shared" si="5633"/>
        <v>850</v>
      </c>
      <c r="R1060" s="4">
        <f t="shared" si="5633"/>
        <v>900</v>
      </c>
      <c r="S1060" s="4">
        <f t="shared" si="5633"/>
        <v>950</v>
      </c>
      <c r="T1060" s="4">
        <f t="shared" si="5633"/>
        <v>1000</v>
      </c>
      <c r="U1060" s="4">
        <f t="shared" si="5633"/>
        <v>1050</v>
      </c>
      <c r="V1060" s="4">
        <f t="shared" si="5633"/>
        <v>1100</v>
      </c>
      <c r="W1060" s="4">
        <f t="shared" si="5633"/>
        <v>1150</v>
      </c>
      <c r="X1060" s="4">
        <f t="shared" si="5633"/>
        <v>1200</v>
      </c>
      <c r="Y1060" s="4">
        <f t="shared" si="5633"/>
        <v>1250</v>
      </c>
      <c r="Z1060" s="4">
        <f t="shared" si="5633"/>
        <v>1300</v>
      </c>
      <c r="AA1060" s="4">
        <f t="shared" si="5633"/>
        <v>1350</v>
      </c>
      <c r="AB1060" s="4">
        <f t="shared" si="5633"/>
        <v>1400</v>
      </c>
      <c r="AC1060" s="4">
        <f t="shared" si="5633"/>
        <v>1450</v>
      </c>
      <c r="AD1060" s="4">
        <f t="shared" si="5633"/>
        <v>1500</v>
      </c>
      <c r="AE1060" s="4">
        <f t="shared" si="5633"/>
        <v>1550</v>
      </c>
      <c r="AF1060" s="4">
        <f t="shared" si="5633"/>
        <v>1600</v>
      </c>
      <c r="AG1060" s="4">
        <f t="shared" si="5633"/>
        <v>1650</v>
      </c>
      <c r="AH1060" s="4">
        <f t="shared" si="5633"/>
        <v>1700</v>
      </c>
      <c r="AI1060" s="4">
        <f t="shared" si="5633"/>
        <v>1750</v>
      </c>
      <c r="AJ1060" s="4">
        <f t="shared" si="5633"/>
        <v>1800</v>
      </c>
      <c r="AK1060" s="4">
        <f t="shared" si="5633"/>
        <v>1850</v>
      </c>
      <c r="AL1060" s="4">
        <f t="shared" si="5633"/>
        <v>1900</v>
      </c>
      <c r="AM1060" s="4">
        <f t="shared" si="5633"/>
        <v>1950</v>
      </c>
      <c r="AN1060" s="4">
        <f t="shared" si="5633"/>
        <v>2000</v>
      </c>
      <c r="AO1060" s="4">
        <f t="shared" si="5633"/>
        <v>2050</v>
      </c>
      <c r="AP1060" s="4">
        <f t="shared" si="5633"/>
        <v>2100</v>
      </c>
      <c r="AQ1060" s="4">
        <f t="shared" si="5633"/>
        <v>2150</v>
      </c>
      <c r="AR1060" s="4">
        <f t="shared" si="5633"/>
        <v>2200</v>
      </c>
      <c r="AS1060" s="4">
        <f t="shared" si="5633"/>
        <v>2250</v>
      </c>
      <c r="AT1060" s="4">
        <f t="shared" si="5633"/>
        <v>2300</v>
      </c>
      <c r="AU1060" s="4">
        <f t="shared" si="5633"/>
        <v>2350</v>
      </c>
      <c r="AV1060" s="4">
        <f t="shared" si="5633"/>
        <v>2400</v>
      </c>
      <c r="AW1060" s="4">
        <f t="shared" si="5633"/>
        <v>2450</v>
      </c>
      <c r="AX1060" s="4">
        <f t="shared" si="5633"/>
        <v>2500</v>
      </c>
      <c r="AY1060" s="4">
        <f t="shared" si="5633"/>
        <v>2550</v>
      </c>
      <c r="AZ1060" s="4">
        <f t="shared" si="5633"/>
        <v>2600</v>
      </c>
      <c r="BA1060" s="4">
        <f t="shared" si="5633"/>
        <v>2650</v>
      </c>
      <c r="BB1060" s="4">
        <f t="shared" si="5633"/>
        <v>2700</v>
      </c>
      <c r="BC1060" s="4">
        <f t="shared" si="5633"/>
        <v>2750</v>
      </c>
      <c r="BD1060" s="4">
        <f t="shared" si="5633"/>
        <v>2800</v>
      </c>
      <c r="BE1060" s="4">
        <f t="shared" si="5633"/>
        <v>2850</v>
      </c>
      <c r="BF1060" s="4">
        <f t="shared" si="5633"/>
        <v>2900</v>
      </c>
      <c r="BG1060" s="4">
        <f t="shared" si="5633"/>
        <v>2950</v>
      </c>
      <c r="BH1060" s="4">
        <f t="shared" si="5633"/>
        <v>3000</v>
      </c>
      <c r="BI1060" s="4">
        <f t="shared" si="5633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634">C1061+75</f>
        <v>300</v>
      </c>
      <c r="E1061" s="4">
        <f t="shared" si="5634"/>
        <v>375</v>
      </c>
      <c r="F1061" s="4">
        <f t="shared" si="5634"/>
        <v>450</v>
      </c>
      <c r="G1061" s="4">
        <f t="shared" si="5634"/>
        <v>525</v>
      </c>
      <c r="H1061" s="4">
        <f t="shared" si="5634"/>
        <v>600</v>
      </c>
      <c r="I1061" s="4">
        <f t="shared" si="5634"/>
        <v>675</v>
      </c>
      <c r="J1061" s="4">
        <f t="shared" si="5634"/>
        <v>750</v>
      </c>
      <c r="K1061" s="4">
        <f t="shared" si="5634"/>
        <v>825</v>
      </c>
      <c r="L1061" s="4">
        <f t="shared" si="5634"/>
        <v>900</v>
      </c>
      <c r="M1061" s="4">
        <f t="shared" si="5634"/>
        <v>975</v>
      </c>
      <c r="N1061" s="4">
        <f t="shared" si="5634"/>
        <v>1050</v>
      </c>
      <c r="O1061" s="4">
        <f t="shared" si="5634"/>
        <v>1125</v>
      </c>
      <c r="P1061" s="4">
        <f t="shared" si="5634"/>
        <v>1200</v>
      </c>
      <c r="Q1061" s="4">
        <f t="shared" si="5634"/>
        <v>1275</v>
      </c>
      <c r="R1061" s="4">
        <f t="shared" si="5634"/>
        <v>1350</v>
      </c>
      <c r="S1061" s="4">
        <f t="shared" si="5634"/>
        <v>1425</v>
      </c>
      <c r="T1061" s="4">
        <f t="shared" si="5634"/>
        <v>1500</v>
      </c>
      <c r="U1061" s="4">
        <f t="shared" si="5634"/>
        <v>1575</v>
      </c>
      <c r="V1061" s="4">
        <f t="shared" si="5634"/>
        <v>1650</v>
      </c>
      <c r="W1061" s="4">
        <f t="shared" si="5634"/>
        <v>1725</v>
      </c>
      <c r="X1061" s="4">
        <f t="shared" si="5634"/>
        <v>1800</v>
      </c>
      <c r="Y1061" s="4">
        <f t="shared" si="5634"/>
        <v>1875</v>
      </c>
      <c r="Z1061" s="4">
        <f t="shared" si="5634"/>
        <v>1950</v>
      </c>
      <c r="AA1061" s="4">
        <f t="shared" si="5634"/>
        <v>2025</v>
      </c>
      <c r="AB1061" s="4">
        <f t="shared" si="5634"/>
        <v>2100</v>
      </c>
      <c r="AC1061" s="4">
        <f t="shared" si="5634"/>
        <v>2175</v>
      </c>
      <c r="AD1061" s="4">
        <f t="shared" si="5634"/>
        <v>2250</v>
      </c>
      <c r="AE1061" s="4">
        <f t="shared" si="5634"/>
        <v>2325</v>
      </c>
      <c r="AF1061" s="4">
        <f t="shared" si="5634"/>
        <v>2400</v>
      </c>
      <c r="AG1061" s="4">
        <f t="shared" si="5634"/>
        <v>2475</v>
      </c>
      <c r="AH1061" s="4">
        <f t="shared" si="5634"/>
        <v>2550</v>
      </c>
      <c r="AI1061" s="4">
        <f t="shared" si="5634"/>
        <v>2625</v>
      </c>
      <c r="AJ1061" s="4">
        <f t="shared" si="5634"/>
        <v>2700</v>
      </c>
      <c r="AK1061" s="4">
        <f t="shared" si="5634"/>
        <v>2775</v>
      </c>
      <c r="AL1061" s="4">
        <f t="shared" si="5634"/>
        <v>2850</v>
      </c>
      <c r="AM1061" s="4">
        <f t="shared" si="5634"/>
        <v>2925</v>
      </c>
      <c r="AN1061" s="4">
        <f t="shared" si="5634"/>
        <v>3000</v>
      </c>
      <c r="AO1061" s="4">
        <f t="shared" si="5634"/>
        <v>3075</v>
      </c>
      <c r="AP1061" s="4">
        <f t="shared" si="5634"/>
        <v>3150</v>
      </c>
      <c r="AQ1061" s="4">
        <f t="shared" si="5634"/>
        <v>3225</v>
      </c>
      <c r="AR1061" s="4">
        <f t="shared" si="5634"/>
        <v>3300</v>
      </c>
      <c r="AS1061" s="4">
        <f t="shared" si="5634"/>
        <v>3375</v>
      </c>
      <c r="AT1061" s="4">
        <f t="shared" si="5634"/>
        <v>3450</v>
      </c>
      <c r="AU1061" s="4">
        <f t="shared" si="5634"/>
        <v>3525</v>
      </c>
      <c r="AV1061" s="4">
        <f t="shared" si="5634"/>
        <v>3600</v>
      </c>
      <c r="AW1061" s="4">
        <f t="shared" si="5634"/>
        <v>3675</v>
      </c>
      <c r="AX1061" s="4">
        <f t="shared" si="5634"/>
        <v>3750</v>
      </c>
      <c r="AY1061" s="4">
        <f t="shared" si="5634"/>
        <v>3825</v>
      </c>
      <c r="AZ1061" s="4">
        <f t="shared" si="5634"/>
        <v>3900</v>
      </c>
      <c r="BA1061" s="4">
        <f t="shared" si="5634"/>
        <v>3975</v>
      </c>
      <c r="BB1061" s="4">
        <f t="shared" si="5634"/>
        <v>4050</v>
      </c>
      <c r="BC1061" s="4">
        <f t="shared" si="5634"/>
        <v>4125</v>
      </c>
      <c r="BD1061" s="4">
        <f t="shared" si="5634"/>
        <v>4200</v>
      </c>
      <c r="BE1061" s="4">
        <f t="shared" si="5634"/>
        <v>4275</v>
      </c>
      <c r="BF1061" s="4">
        <f t="shared" si="5634"/>
        <v>4350</v>
      </c>
      <c r="BG1061" s="4">
        <f t="shared" si="5634"/>
        <v>4425</v>
      </c>
      <c r="BH1061" s="4">
        <f t="shared" si="5634"/>
        <v>4500</v>
      </c>
      <c r="BI1061" s="4">
        <f t="shared" si="5634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635">C1062+15</f>
        <v>55</v>
      </c>
      <c r="E1062" s="4">
        <f t="shared" si="5635"/>
        <v>70</v>
      </c>
      <c r="F1062" s="4">
        <f t="shared" si="5635"/>
        <v>85</v>
      </c>
      <c r="G1062" s="4">
        <f t="shared" si="5635"/>
        <v>100</v>
      </c>
      <c r="H1062" s="4">
        <f t="shared" si="5635"/>
        <v>115</v>
      </c>
      <c r="I1062" s="4">
        <f t="shared" si="5635"/>
        <v>130</v>
      </c>
      <c r="J1062" s="4">
        <f t="shared" si="5635"/>
        <v>145</v>
      </c>
      <c r="K1062" s="4">
        <f t="shared" si="5635"/>
        <v>160</v>
      </c>
      <c r="L1062" s="4">
        <f t="shared" si="5635"/>
        <v>175</v>
      </c>
      <c r="M1062" s="4">
        <f t="shared" si="5635"/>
        <v>190</v>
      </c>
      <c r="N1062" s="4">
        <f t="shared" si="5635"/>
        <v>205</v>
      </c>
      <c r="O1062" s="4">
        <f t="shared" si="5635"/>
        <v>220</v>
      </c>
      <c r="P1062" s="4">
        <f t="shared" si="5635"/>
        <v>235</v>
      </c>
      <c r="Q1062" s="4">
        <f t="shared" si="5635"/>
        <v>250</v>
      </c>
      <c r="R1062" s="4">
        <f t="shared" si="5635"/>
        <v>265</v>
      </c>
      <c r="S1062" s="4">
        <f t="shared" si="5635"/>
        <v>280</v>
      </c>
      <c r="T1062" s="4">
        <f t="shared" si="5635"/>
        <v>295</v>
      </c>
      <c r="U1062" s="4">
        <f t="shared" si="5635"/>
        <v>310</v>
      </c>
      <c r="V1062" s="4">
        <f t="shared" si="5635"/>
        <v>325</v>
      </c>
      <c r="W1062" s="4">
        <f t="shared" si="5635"/>
        <v>340</v>
      </c>
      <c r="X1062" s="4">
        <f t="shared" si="5635"/>
        <v>355</v>
      </c>
      <c r="Y1062" s="4">
        <f t="shared" si="5635"/>
        <v>370</v>
      </c>
      <c r="Z1062" s="4">
        <f t="shared" si="5635"/>
        <v>385</v>
      </c>
      <c r="AA1062" s="4">
        <f t="shared" si="5635"/>
        <v>400</v>
      </c>
      <c r="AB1062" s="4">
        <f t="shared" si="5635"/>
        <v>415</v>
      </c>
      <c r="AC1062" s="4">
        <f t="shared" si="5635"/>
        <v>430</v>
      </c>
      <c r="AD1062" s="4">
        <f t="shared" si="5635"/>
        <v>445</v>
      </c>
      <c r="AE1062" s="4">
        <f t="shared" si="5635"/>
        <v>460</v>
      </c>
      <c r="AF1062" s="4">
        <f t="shared" si="5635"/>
        <v>475</v>
      </c>
      <c r="AG1062" s="4">
        <f t="shared" si="5635"/>
        <v>490</v>
      </c>
      <c r="AH1062" s="4">
        <f t="shared" si="5635"/>
        <v>505</v>
      </c>
      <c r="AI1062" s="4">
        <f t="shared" si="5635"/>
        <v>520</v>
      </c>
      <c r="AJ1062" s="4">
        <f t="shared" si="5635"/>
        <v>535</v>
      </c>
      <c r="AK1062" s="4">
        <f t="shared" si="5635"/>
        <v>550</v>
      </c>
      <c r="AL1062" s="4">
        <f t="shared" si="5635"/>
        <v>565</v>
      </c>
      <c r="AM1062" s="4">
        <f t="shared" si="5635"/>
        <v>580</v>
      </c>
      <c r="AN1062" s="4">
        <f t="shared" si="5635"/>
        <v>595</v>
      </c>
      <c r="AO1062" s="4">
        <f t="shared" si="5635"/>
        <v>610</v>
      </c>
      <c r="AP1062" s="4">
        <f t="shared" si="5635"/>
        <v>625</v>
      </c>
      <c r="AQ1062" s="4">
        <f t="shared" si="5635"/>
        <v>640</v>
      </c>
      <c r="AR1062" s="4">
        <f t="shared" si="5635"/>
        <v>655</v>
      </c>
      <c r="AS1062" s="4">
        <f t="shared" si="5635"/>
        <v>670</v>
      </c>
      <c r="AT1062" s="4">
        <f t="shared" si="5635"/>
        <v>685</v>
      </c>
      <c r="AU1062" s="4">
        <f t="shared" si="5635"/>
        <v>700</v>
      </c>
      <c r="AV1062" s="4">
        <f t="shared" si="5635"/>
        <v>715</v>
      </c>
      <c r="AW1062" s="4">
        <f t="shared" si="5635"/>
        <v>730</v>
      </c>
      <c r="AX1062" s="4">
        <f t="shared" si="5635"/>
        <v>745</v>
      </c>
      <c r="AY1062" s="4">
        <f t="shared" si="5635"/>
        <v>760</v>
      </c>
      <c r="AZ1062" s="4">
        <f t="shared" si="5635"/>
        <v>775</v>
      </c>
      <c r="BA1062" s="4">
        <f t="shared" si="5635"/>
        <v>790</v>
      </c>
      <c r="BB1062" s="4">
        <f t="shared" si="5635"/>
        <v>805</v>
      </c>
      <c r="BC1062" s="4">
        <f t="shared" si="5635"/>
        <v>820</v>
      </c>
      <c r="BD1062" s="4">
        <f t="shared" si="5635"/>
        <v>835</v>
      </c>
      <c r="BE1062" s="4">
        <f t="shared" si="5635"/>
        <v>850</v>
      </c>
      <c r="BF1062" s="4">
        <f t="shared" si="5635"/>
        <v>865</v>
      </c>
      <c r="BG1062" s="4">
        <f t="shared" si="5635"/>
        <v>880</v>
      </c>
      <c r="BH1062" s="4">
        <f t="shared" si="5635"/>
        <v>895</v>
      </c>
      <c r="BI1062" s="4">
        <f t="shared" si="5635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636">C1066+20</f>
        <v>65</v>
      </c>
      <c r="E1066" s="4">
        <f t="shared" si="5636"/>
        <v>85</v>
      </c>
      <c r="F1066" s="4">
        <f t="shared" si="5636"/>
        <v>105</v>
      </c>
      <c r="G1066" s="4">
        <f t="shared" si="5636"/>
        <v>125</v>
      </c>
      <c r="H1066" s="4">
        <f t="shared" si="5636"/>
        <v>145</v>
      </c>
      <c r="I1066" s="4">
        <f t="shared" si="5636"/>
        <v>165</v>
      </c>
      <c r="J1066" s="4">
        <f t="shared" si="5636"/>
        <v>185</v>
      </c>
      <c r="K1066" s="4">
        <f t="shared" si="5636"/>
        <v>205</v>
      </c>
      <c r="L1066" s="4">
        <f t="shared" si="5636"/>
        <v>225</v>
      </c>
      <c r="M1066" s="4">
        <f t="shared" si="5636"/>
        <v>245</v>
      </c>
      <c r="N1066" s="4">
        <f t="shared" si="5636"/>
        <v>265</v>
      </c>
      <c r="O1066" s="4">
        <f t="shared" si="5636"/>
        <v>285</v>
      </c>
      <c r="P1066" s="4">
        <f t="shared" si="5636"/>
        <v>305</v>
      </c>
      <c r="Q1066" s="4">
        <f t="shared" si="5636"/>
        <v>325</v>
      </c>
      <c r="R1066" s="4">
        <f t="shared" si="5636"/>
        <v>345</v>
      </c>
      <c r="S1066" s="4">
        <f t="shared" si="5636"/>
        <v>365</v>
      </c>
      <c r="T1066" s="4">
        <f t="shared" si="5636"/>
        <v>385</v>
      </c>
      <c r="U1066" s="4">
        <f t="shared" si="5636"/>
        <v>405</v>
      </c>
      <c r="V1066" s="4">
        <f t="shared" si="5636"/>
        <v>425</v>
      </c>
      <c r="W1066" s="4">
        <f t="shared" si="5636"/>
        <v>445</v>
      </c>
      <c r="X1066" s="4">
        <f t="shared" si="5636"/>
        <v>465</v>
      </c>
      <c r="Y1066" s="4">
        <f t="shared" si="5636"/>
        <v>485</v>
      </c>
      <c r="Z1066" s="4">
        <f t="shared" si="5636"/>
        <v>505</v>
      </c>
      <c r="AA1066" s="4">
        <f t="shared" si="5636"/>
        <v>525</v>
      </c>
      <c r="AB1066" s="4">
        <f t="shared" si="5636"/>
        <v>545</v>
      </c>
      <c r="AC1066" s="4">
        <f t="shared" si="5636"/>
        <v>565</v>
      </c>
      <c r="AD1066" s="4">
        <f t="shared" si="5636"/>
        <v>585</v>
      </c>
      <c r="AE1066" s="4">
        <f t="shared" si="5636"/>
        <v>605</v>
      </c>
      <c r="AF1066" s="4">
        <f t="shared" si="5636"/>
        <v>625</v>
      </c>
      <c r="AG1066" s="4">
        <f t="shared" si="5636"/>
        <v>645</v>
      </c>
      <c r="AH1066" s="4">
        <f t="shared" si="5636"/>
        <v>665</v>
      </c>
      <c r="AI1066" s="4">
        <f t="shared" si="5636"/>
        <v>685</v>
      </c>
      <c r="AJ1066" s="4">
        <f t="shared" si="5636"/>
        <v>705</v>
      </c>
      <c r="AK1066" s="4">
        <f t="shared" si="5636"/>
        <v>725</v>
      </c>
      <c r="AL1066" s="4">
        <f t="shared" si="5636"/>
        <v>745</v>
      </c>
      <c r="AM1066" s="4">
        <f t="shared" si="5636"/>
        <v>765</v>
      </c>
      <c r="AN1066" s="4">
        <f t="shared" si="5636"/>
        <v>785</v>
      </c>
      <c r="AO1066" s="4">
        <f t="shared" si="5636"/>
        <v>805</v>
      </c>
      <c r="AP1066" s="4">
        <f t="shared" si="5636"/>
        <v>825</v>
      </c>
      <c r="AQ1066" s="4">
        <f t="shared" si="5636"/>
        <v>845</v>
      </c>
      <c r="AR1066" s="4">
        <f t="shared" si="5636"/>
        <v>865</v>
      </c>
      <c r="AS1066" s="4">
        <f t="shared" si="5636"/>
        <v>885</v>
      </c>
      <c r="AT1066" s="4">
        <f t="shared" si="5636"/>
        <v>905</v>
      </c>
      <c r="AU1066" s="4">
        <f t="shared" si="5636"/>
        <v>925</v>
      </c>
      <c r="AV1066" s="4">
        <f t="shared" si="5636"/>
        <v>945</v>
      </c>
      <c r="AW1066" s="4">
        <f t="shared" si="5636"/>
        <v>965</v>
      </c>
      <c r="AX1066" s="4">
        <f t="shared" si="5636"/>
        <v>985</v>
      </c>
      <c r="AY1066" s="4">
        <f t="shared" si="5636"/>
        <v>1005</v>
      </c>
      <c r="AZ1066" s="4">
        <f t="shared" si="5636"/>
        <v>1025</v>
      </c>
      <c r="BA1066" s="4">
        <f t="shared" si="5636"/>
        <v>1045</v>
      </c>
      <c r="BB1066" s="4">
        <f t="shared" si="5636"/>
        <v>1065</v>
      </c>
      <c r="BC1066" s="4">
        <f t="shared" si="5636"/>
        <v>1085</v>
      </c>
      <c r="BD1066" s="4">
        <f t="shared" si="5636"/>
        <v>1105</v>
      </c>
      <c r="BE1066" s="4">
        <f t="shared" si="5636"/>
        <v>1125</v>
      </c>
      <c r="BF1066" s="4">
        <f t="shared" si="5636"/>
        <v>1145</v>
      </c>
      <c r="BG1066" s="4">
        <f t="shared" si="5636"/>
        <v>1165</v>
      </c>
      <c r="BH1066" s="4">
        <f t="shared" si="5636"/>
        <v>1185</v>
      </c>
      <c r="BI1066" s="4">
        <f t="shared" si="5636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637">C1067+25</f>
        <v>70</v>
      </c>
      <c r="E1067" s="4">
        <f t="shared" si="5637"/>
        <v>95</v>
      </c>
      <c r="F1067" s="4">
        <f t="shared" si="5637"/>
        <v>120</v>
      </c>
      <c r="G1067" s="4">
        <f t="shared" si="5637"/>
        <v>145</v>
      </c>
      <c r="H1067" s="4">
        <f t="shared" si="5637"/>
        <v>170</v>
      </c>
      <c r="I1067" s="4">
        <f t="shared" si="5637"/>
        <v>195</v>
      </c>
      <c r="J1067" s="4">
        <f t="shared" si="5637"/>
        <v>220</v>
      </c>
      <c r="K1067" s="4">
        <f t="shared" si="5637"/>
        <v>245</v>
      </c>
      <c r="L1067" s="4">
        <f t="shared" si="5637"/>
        <v>270</v>
      </c>
      <c r="M1067" s="4">
        <f t="shared" si="5637"/>
        <v>295</v>
      </c>
      <c r="N1067" s="4">
        <f t="shared" si="5637"/>
        <v>320</v>
      </c>
      <c r="O1067" s="4">
        <f t="shared" si="5637"/>
        <v>345</v>
      </c>
      <c r="P1067" s="4">
        <f t="shared" si="5637"/>
        <v>370</v>
      </c>
      <c r="Q1067" s="4">
        <f t="shared" si="5637"/>
        <v>395</v>
      </c>
      <c r="R1067" s="4">
        <f t="shared" si="5637"/>
        <v>420</v>
      </c>
      <c r="S1067" s="4">
        <f t="shared" si="5637"/>
        <v>445</v>
      </c>
      <c r="T1067" s="4">
        <f t="shared" si="5637"/>
        <v>470</v>
      </c>
      <c r="U1067" s="4">
        <f t="shared" si="5637"/>
        <v>495</v>
      </c>
      <c r="V1067" s="4">
        <f t="shared" si="5637"/>
        <v>520</v>
      </c>
      <c r="W1067" s="4">
        <f t="shared" si="5637"/>
        <v>545</v>
      </c>
      <c r="X1067" s="4">
        <f t="shared" si="5637"/>
        <v>570</v>
      </c>
      <c r="Y1067" s="4">
        <f t="shared" si="5637"/>
        <v>595</v>
      </c>
      <c r="Z1067" s="4">
        <f t="shared" si="5637"/>
        <v>620</v>
      </c>
      <c r="AA1067" s="4">
        <f t="shared" si="5637"/>
        <v>645</v>
      </c>
      <c r="AB1067" s="4">
        <f t="shared" si="5637"/>
        <v>670</v>
      </c>
      <c r="AC1067" s="4">
        <f t="shared" si="5637"/>
        <v>695</v>
      </c>
      <c r="AD1067" s="4">
        <f t="shared" si="5637"/>
        <v>720</v>
      </c>
      <c r="AE1067" s="4">
        <f t="shared" si="5637"/>
        <v>745</v>
      </c>
      <c r="AF1067" s="4">
        <f t="shared" si="5637"/>
        <v>770</v>
      </c>
      <c r="AG1067" s="4">
        <f t="shared" si="5637"/>
        <v>795</v>
      </c>
      <c r="AH1067" s="4">
        <f t="shared" si="5637"/>
        <v>820</v>
      </c>
      <c r="AI1067" s="4">
        <f t="shared" si="5637"/>
        <v>845</v>
      </c>
      <c r="AJ1067" s="4">
        <f t="shared" si="5637"/>
        <v>870</v>
      </c>
      <c r="AK1067" s="4">
        <f t="shared" si="5637"/>
        <v>895</v>
      </c>
      <c r="AL1067" s="4">
        <f t="shared" si="5637"/>
        <v>920</v>
      </c>
      <c r="AM1067" s="4">
        <f t="shared" si="5637"/>
        <v>945</v>
      </c>
      <c r="AN1067" s="4">
        <f t="shared" si="5637"/>
        <v>970</v>
      </c>
      <c r="AO1067" s="4">
        <f t="shared" si="5637"/>
        <v>995</v>
      </c>
      <c r="AP1067" s="4">
        <f t="shared" si="5637"/>
        <v>1020</v>
      </c>
      <c r="AQ1067" s="4">
        <f t="shared" si="5637"/>
        <v>1045</v>
      </c>
      <c r="AR1067" s="4">
        <f t="shared" si="5637"/>
        <v>1070</v>
      </c>
      <c r="AS1067" s="4">
        <f t="shared" si="5637"/>
        <v>1095</v>
      </c>
      <c r="AT1067" s="4">
        <f t="shared" si="5637"/>
        <v>1120</v>
      </c>
      <c r="AU1067" s="4">
        <f t="shared" si="5637"/>
        <v>1145</v>
      </c>
      <c r="AV1067" s="4">
        <f t="shared" si="5637"/>
        <v>1170</v>
      </c>
      <c r="AW1067" s="4">
        <f t="shared" si="5637"/>
        <v>1195</v>
      </c>
      <c r="AX1067" s="4">
        <f t="shared" si="5637"/>
        <v>1220</v>
      </c>
      <c r="AY1067" s="4">
        <f t="shared" si="5637"/>
        <v>1245</v>
      </c>
      <c r="AZ1067" s="4">
        <f t="shared" si="5637"/>
        <v>1270</v>
      </c>
      <c r="BA1067" s="4">
        <f t="shared" si="5637"/>
        <v>1295</v>
      </c>
      <c r="BB1067" s="4">
        <f t="shared" si="5637"/>
        <v>1320</v>
      </c>
      <c r="BC1067" s="4">
        <f t="shared" si="5637"/>
        <v>1345</v>
      </c>
      <c r="BD1067" s="4">
        <f t="shared" si="5637"/>
        <v>1370</v>
      </c>
      <c r="BE1067" s="4">
        <f t="shared" si="5637"/>
        <v>1395</v>
      </c>
      <c r="BF1067" s="4">
        <f t="shared" si="5637"/>
        <v>1420</v>
      </c>
      <c r="BG1067" s="4">
        <f t="shared" si="5637"/>
        <v>1445</v>
      </c>
      <c r="BH1067" s="4">
        <f t="shared" si="5637"/>
        <v>1470</v>
      </c>
      <c r="BI1067" s="4">
        <f t="shared" si="5637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638">C1070+1</f>
        <v>3</v>
      </c>
      <c r="E1070" s="9">
        <f t="shared" si="5638"/>
        <v>4</v>
      </c>
      <c r="F1070" s="9">
        <f t="shared" si="5638"/>
        <v>5</v>
      </c>
      <c r="G1070" s="9">
        <f t="shared" si="5638"/>
        <v>6</v>
      </c>
      <c r="H1070" s="9">
        <f t="shared" si="5638"/>
        <v>7</v>
      </c>
      <c r="I1070" s="9">
        <f t="shared" si="5638"/>
        <v>8</v>
      </c>
      <c r="J1070" s="9">
        <f>I1070+2</f>
        <v>10</v>
      </c>
      <c r="K1070" s="9">
        <f t="shared" ref="K1070:Q1070" si="5639">J1070+2</f>
        <v>12</v>
      </c>
      <c r="L1070" s="9">
        <f t="shared" si="5639"/>
        <v>14</v>
      </c>
      <c r="M1070" s="9">
        <f t="shared" si="5639"/>
        <v>16</v>
      </c>
      <c r="N1070" s="9">
        <f t="shared" si="5639"/>
        <v>18</v>
      </c>
      <c r="O1070" s="9">
        <f t="shared" si="5639"/>
        <v>20</v>
      </c>
      <c r="P1070" s="9">
        <f t="shared" si="5639"/>
        <v>22</v>
      </c>
      <c r="Q1070" s="9">
        <f t="shared" si="5639"/>
        <v>24</v>
      </c>
      <c r="R1070" s="9">
        <f>Q1070+3</f>
        <v>27</v>
      </c>
      <c r="S1070" s="9">
        <f t="shared" ref="S1070:W1070" si="5640">R1070+3</f>
        <v>30</v>
      </c>
      <c r="T1070" s="9">
        <f t="shared" si="5640"/>
        <v>33</v>
      </c>
      <c r="U1070" s="9">
        <f t="shared" si="5640"/>
        <v>36</v>
      </c>
      <c r="V1070" s="9">
        <f t="shared" si="5640"/>
        <v>39</v>
      </c>
      <c r="W1070" s="9">
        <f t="shared" si="5640"/>
        <v>42</v>
      </c>
      <c r="X1070" s="9">
        <f>W1070+4</f>
        <v>46</v>
      </c>
      <c r="Y1070" s="9">
        <f t="shared" ref="Y1070:AC1070" si="5641">X1070+4</f>
        <v>50</v>
      </c>
      <c r="Z1070" s="9">
        <f t="shared" si="5641"/>
        <v>54</v>
      </c>
      <c r="AA1070" s="9">
        <f t="shared" si="5641"/>
        <v>58</v>
      </c>
      <c r="AB1070" s="9">
        <f t="shared" si="5641"/>
        <v>62</v>
      </c>
      <c r="AC1070" s="9">
        <f t="shared" si="5641"/>
        <v>66</v>
      </c>
      <c r="AD1070" s="9">
        <f>AC1070+5</f>
        <v>71</v>
      </c>
      <c r="AE1070" s="9">
        <f t="shared" ref="AE1070:BI1070" si="5642">AD1070+5</f>
        <v>76</v>
      </c>
      <c r="AF1070" s="9">
        <f t="shared" si="5642"/>
        <v>81</v>
      </c>
      <c r="AG1070" s="9">
        <f t="shared" si="5642"/>
        <v>86</v>
      </c>
      <c r="AH1070" s="9">
        <f t="shared" si="5642"/>
        <v>91</v>
      </c>
      <c r="AI1070" s="9">
        <f t="shared" si="5642"/>
        <v>96</v>
      </c>
      <c r="AJ1070" s="9">
        <f t="shared" si="5642"/>
        <v>101</v>
      </c>
      <c r="AK1070" s="9">
        <f t="shared" si="5642"/>
        <v>106</v>
      </c>
      <c r="AL1070" s="9">
        <f t="shared" si="5642"/>
        <v>111</v>
      </c>
      <c r="AM1070" s="9">
        <f t="shared" si="5642"/>
        <v>116</v>
      </c>
      <c r="AN1070" s="9">
        <f t="shared" si="5642"/>
        <v>121</v>
      </c>
      <c r="AO1070" s="9">
        <f t="shared" si="5642"/>
        <v>126</v>
      </c>
      <c r="AP1070" s="9">
        <f t="shared" si="5642"/>
        <v>131</v>
      </c>
      <c r="AQ1070" s="9">
        <f t="shared" si="5642"/>
        <v>136</v>
      </c>
      <c r="AR1070" s="9">
        <f t="shared" si="5642"/>
        <v>141</v>
      </c>
      <c r="AS1070" s="9">
        <f t="shared" si="5642"/>
        <v>146</v>
      </c>
      <c r="AT1070" s="9">
        <f t="shared" si="5642"/>
        <v>151</v>
      </c>
      <c r="AU1070" s="9">
        <f t="shared" si="5642"/>
        <v>156</v>
      </c>
      <c r="AV1070" s="9">
        <f t="shared" si="5642"/>
        <v>161</v>
      </c>
      <c r="AW1070" s="9">
        <f t="shared" si="5642"/>
        <v>166</v>
      </c>
      <c r="AX1070" s="9">
        <f t="shared" si="5642"/>
        <v>171</v>
      </c>
      <c r="AY1070" s="9">
        <f t="shared" si="5642"/>
        <v>176</v>
      </c>
      <c r="AZ1070" s="9">
        <f t="shared" si="5642"/>
        <v>181</v>
      </c>
      <c r="BA1070" s="9">
        <f t="shared" si="5642"/>
        <v>186</v>
      </c>
      <c r="BB1070" s="9">
        <f t="shared" si="5642"/>
        <v>191</v>
      </c>
      <c r="BC1070" s="9">
        <f t="shared" si="5642"/>
        <v>196</v>
      </c>
      <c r="BD1070" s="9">
        <f t="shared" si="5642"/>
        <v>201</v>
      </c>
      <c r="BE1070" s="9">
        <f t="shared" si="5642"/>
        <v>206</v>
      </c>
      <c r="BF1070" s="9">
        <f t="shared" si="5642"/>
        <v>211</v>
      </c>
      <c r="BG1070" s="9">
        <f t="shared" si="5642"/>
        <v>216</v>
      </c>
      <c r="BH1070" s="9">
        <f t="shared" si="5642"/>
        <v>221</v>
      </c>
      <c r="BI1070" s="9">
        <f t="shared" si="5642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643">B1071+1</f>
        <v>3</v>
      </c>
      <c r="D1071" s="9">
        <f t="shared" si="5643"/>
        <v>4</v>
      </c>
      <c r="E1071" s="9">
        <f t="shared" si="5643"/>
        <v>5</v>
      </c>
      <c r="F1071" s="9">
        <f t="shared" si="5643"/>
        <v>6</v>
      </c>
      <c r="G1071" s="9">
        <f t="shared" si="5643"/>
        <v>7</v>
      </c>
      <c r="H1071" s="9">
        <f t="shared" si="5643"/>
        <v>8</v>
      </c>
      <c r="I1071" s="9">
        <f t="shared" si="5643"/>
        <v>9</v>
      </c>
      <c r="J1071" s="9">
        <f>I1071+3</f>
        <v>12</v>
      </c>
      <c r="K1071" s="9">
        <f t="shared" ref="K1071:Q1071" si="5644">J1071+3</f>
        <v>15</v>
      </c>
      <c r="L1071" s="9">
        <f t="shared" si="5644"/>
        <v>18</v>
      </c>
      <c r="M1071" s="9">
        <f t="shared" si="5644"/>
        <v>21</v>
      </c>
      <c r="N1071" s="9">
        <f t="shared" si="5644"/>
        <v>24</v>
      </c>
      <c r="O1071" s="9">
        <f t="shared" si="5644"/>
        <v>27</v>
      </c>
      <c r="P1071" s="9">
        <f t="shared" si="5644"/>
        <v>30</v>
      </c>
      <c r="Q1071" s="9">
        <f t="shared" si="5644"/>
        <v>33</v>
      </c>
      <c r="R1071" s="9">
        <f>Q1071+4</f>
        <v>37</v>
      </c>
      <c r="S1071" s="9">
        <f t="shared" ref="S1071:W1071" si="5645">R1071+4</f>
        <v>41</v>
      </c>
      <c r="T1071" s="9">
        <f t="shared" si="5645"/>
        <v>45</v>
      </c>
      <c r="U1071" s="9">
        <f t="shared" si="5645"/>
        <v>49</v>
      </c>
      <c r="V1071" s="9">
        <f t="shared" si="5645"/>
        <v>53</v>
      </c>
      <c r="W1071" s="9">
        <f t="shared" si="5645"/>
        <v>57</v>
      </c>
      <c r="X1071" s="9">
        <f>W1071+5</f>
        <v>62</v>
      </c>
      <c r="Y1071" s="9">
        <f t="shared" ref="Y1071:AC1071" si="5646">X1071+5</f>
        <v>67</v>
      </c>
      <c r="Z1071" s="9">
        <f t="shared" si="5646"/>
        <v>72</v>
      </c>
      <c r="AA1071" s="9">
        <f t="shared" si="5646"/>
        <v>77</v>
      </c>
      <c r="AB1071" s="9">
        <f t="shared" si="5646"/>
        <v>82</v>
      </c>
      <c r="AC1071" s="9">
        <f t="shared" si="5646"/>
        <v>87</v>
      </c>
      <c r="AD1071" s="9">
        <f>AC1071+6</f>
        <v>93</v>
      </c>
      <c r="AE1071" s="9">
        <f t="shared" ref="AE1071:BI1071" si="5647">AD1071+6</f>
        <v>99</v>
      </c>
      <c r="AF1071" s="9">
        <f t="shared" si="5647"/>
        <v>105</v>
      </c>
      <c r="AG1071" s="9">
        <f t="shared" si="5647"/>
        <v>111</v>
      </c>
      <c r="AH1071" s="9">
        <f t="shared" si="5647"/>
        <v>117</v>
      </c>
      <c r="AI1071" s="9">
        <f t="shared" si="5647"/>
        <v>123</v>
      </c>
      <c r="AJ1071" s="9">
        <f t="shared" si="5647"/>
        <v>129</v>
      </c>
      <c r="AK1071" s="9">
        <f t="shared" si="5647"/>
        <v>135</v>
      </c>
      <c r="AL1071" s="9">
        <f t="shared" si="5647"/>
        <v>141</v>
      </c>
      <c r="AM1071" s="9">
        <f t="shared" si="5647"/>
        <v>147</v>
      </c>
      <c r="AN1071" s="9">
        <f t="shared" si="5647"/>
        <v>153</v>
      </c>
      <c r="AO1071" s="9">
        <f t="shared" si="5647"/>
        <v>159</v>
      </c>
      <c r="AP1071" s="9">
        <f t="shared" si="5647"/>
        <v>165</v>
      </c>
      <c r="AQ1071" s="9">
        <f t="shared" si="5647"/>
        <v>171</v>
      </c>
      <c r="AR1071" s="9">
        <f t="shared" si="5647"/>
        <v>177</v>
      </c>
      <c r="AS1071" s="9">
        <f t="shared" si="5647"/>
        <v>183</v>
      </c>
      <c r="AT1071" s="9">
        <f t="shared" si="5647"/>
        <v>189</v>
      </c>
      <c r="AU1071" s="9">
        <f t="shared" si="5647"/>
        <v>195</v>
      </c>
      <c r="AV1071" s="9">
        <f t="shared" si="5647"/>
        <v>201</v>
      </c>
      <c r="AW1071" s="9">
        <f t="shared" si="5647"/>
        <v>207</v>
      </c>
      <c r="AX1071" s="9">
        <f t="shared" si="5647"/>
        <v>213</v>
      </c>
      <c r="AY1071" s="9">
        <f t="shared" si="5647"/>
        <v>219</v>
      </c>
      <c r="AZ1071" s="9">
        <f t="shared" si="5647"/>
        <v>225</v>
      </c>
      <c r="BA1071" s="9">
        <f t="shared" si="5647"/>
        <v>231</v>
      </c>
      <c r="BB1071" s="9">
        <f t="shared" si="5647"/>
        <v>237</v>
      </c>
      <c r="BC1071" s="9">
        <f t="shared" si="5647"/>
        <v>243</v>
      </c>
      <c r="BD1071" s="9">
        <f t="shared" si="5647"/>
        <v>249</v>
      </c>
      <c r="BE1071" s="9">
        <f t="shared" si="5647"/>
        <v>255</v>
      </c>
      <c r="BF1071" s="9">
        <f t="shared" si="5647"/>
        <v>261</v>
      </c>
      <c r="BG1071" s="9">
        <f t="shared" si="5647"/>
        <v>267</v>
      </c>
      <c r="BH1071" s="9">
        <f t="shared" si="5647"/>
        <v>273</v>
      </c>
      <c r="BI1071" s="9">
        <f t="shared" si="5647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648">C1070</f>
        <v>2</v>
      </c>
      <c r="D1072" s="4">
        <f t="shared" ref="D1072:Q1072" si="5649">D1070</f>
        <v>3</v>
      </c>
      <c r="E1072" s="4">
        <f t="shared" si="5649"/>
        <v>4</v>
      </c>
      <c r="F1072" s="4">
        <f t="shared" si="5649"/>
        <v>5</v>
      </c>
      <c r="G1072" s="4">
        <f t="shared" si="5649"/>
        <v>6</v>
      </c>
      <c r="H1072" s="4">
        <f t="shared" si="5649"/>
        <v>7</v>
      </c>
      <c r="I1072" s="4">
        <f t="shared" si="5649"/>
        <v>8</v>
      </c>
      <c r="J1072" s="4">
        <f t="shared" si="5649"/>
        <v>10</v>
      </c>
      <c r="K1072" s="4">
        <f t="shared" si="5649"/>
        <v>12</v>
      </c>
      <c r="L1072" s="4">
        <f t="shared" si="5649"/>
        <v>14</v>
      </c>
      <c r="M1072" s="4">
        <f t="shared" si="5649"/>
        <v>16</v>
      </c>
      <c r="N1072" s="4">
        <f t="shared" si="5649"/>
        <v>18</v>
      </c>
      <c r="O1072" s="4">
        <f t="shared" si="5649"/>
        <v>20</v>
      </c>
      <c r="P1072" s="4">
        <f t="shared" si="5649"/>
        <v>22</v>
      </c>
      <c r="Q1072" s="4">
        <f t="shared" si="5649"/>
        <v>24</v>
      </c>
      <c r="R1072" s="4">
        <f>Q1072+15</f>
        <v>39</v>
      </c>
      <c r="S1072" s="4">
        <f t="shared" ref="S1072:W1072" si="5650">R1072+15</f>
        <v>54</v>
      </c>
      <c r="T1072" s="4">
        <f t="shared" si="5650"/>
        <v>69</v>
      </c>
      <c r="U1072" s="4">
        <f t="shared" si="5650"/>
        <v>84</v>
      </c>
      <c r="V1072" s="4">
        <f t="shared" si="5650"/>
        <v>99</v>
      </c>
      <c r="W1072" s="4">
        <f t="shared" si="5650"/>
        <v>114</v>
      </c>
      <c r="X1072" s="4">
        <f>W1072+27</f>
        <v>141</v>
      </c>
      <c r="Y1072" s="4">
        <f t="shared" ref="Y1072:AC1072" si="5651">X1072+27</f>
        <v>168</v>
      </c>
      <c r="Z1072" s="4">
        <f t="shared" si="5651"/>
        <v>195</v>
      </c>
      <c r="AA1072" s="4">
        <f t="shared" si="5651"/>
        <v>222</v>
      </c>
      <c r="AB1072" s="4">
        <f t="shared" si="5651"/>
        <v>249</v>
      </c>
      <c r="AC1072" s="4">
        <f t="shared" si="5651"/>
        <v>276</v>
      </c>
      <c r="AD1072" s="4">
        <f>AC1072+33</f>
        <v>309</v>
      </c>
      <c r="AE1072" s="4">
        <f t="shared" ref="AE1072:BI1072" si="5652">AD1072+33</f>
        <v>342</v>
      </c>
      <c r="AF1072" s="4">
        <f t="shared" si="5652"/>
        <v>375</v>
      </c>
      <c r="AG1072" s="4">
        <f t="shared" si="5652"/>
        <v>408</v>
      </c>
      <c r="AH1072" s="4">
        <f t="shared" si="5652"/>
        <v>441</v>
      </c>
      <c r="AI1072" s="4">
        <f t="shared" si="5652"/>
        <v>474</v>
      </c>
      <c r="AJ1072" s="4">
        <f t="shared" si="5652"/>
        <v>507</v>
      </c>
      <c r="AK1072" s="4">
        <f t="shared" si="5652"/>
        <v>540</v>
      </c>
      <c r="AL1072" s="4">
        <f t="shared" si="5652"/>
        <v>573</v>
      </c>
      <c r="AM1072" s="4">
        <f t="shared" si="5652"/>
        <v>606</v>
      </c>
      <c r="AN1072" s="4">
        <f t="shared" si="5652"/>
        <v>639</v>
      </c>
      <c r="AO1072" s="4">
        <f t="shared" si="5652"/>
        <v>672</v>
      </c>
      <c r="AP1072" s="4">
        <f t="shared" si="5652"/>
        <v>705</v>
      </c>
      <c r="AQ1072" s="4">
        <f t="shared" si="5652"/>
        <v>738</v>
      </c>
      <c r="AR1072" s="4">
        <f t="shared" si="5652"/>
        <v>771</v>
      </c>
      <c r="AS1072" s="4">
        <f t="shared" si="5652"/>
        <v>804</v>
      </c>
      <c r="AT1072" s="4">
        <f t="shared" si="5652"/>
        <v>837</v>
      </c>
      <c r="AU1072" s="4">
        <f t="shared" si="5652"/>
        <v>870</v>
      </c>
      <c r="AV1072" s="4">
        <f t="shared" si="5652"/>
        <v>903</v>
      </c>
      <c r="AW1072" s="4">
        <f t="shared" si="5652"/>
        <v>936</v>
      </c>
      <c r="AX1072" s="4">
        <f t="shared" si="5652"/>
        <v>969</v>
      </c>
      <c r="AY1072" s="4">
        <f t="shared" si="5652"/>
        <v>1002</v>
      </c>
      <c r="AZ1072" s="4">
        <f t="shared" si="5652"/>
        <v>1035</v>
      </c>
      <c r="BA1072" s="4">
        <f t="shared" si="5652"/>
        <v>1068</v>
      </c>
      <c r="BB1072" s="4">
        <f t="shared" si="5652"/>
        <v>1101</v>
      </c>
      <c r="BC1072" s="4">
        <f t="shared" si="5652"/>
        <v>1134</v>
      </c>
      <c r="BD1072" s="4">
        <f t="shared" si="5652"/>
        <v>1167</v>
      </c>
      <c r="BE1072" s="4">
        <f t="shared" si="5652"/>
        <v>1200</v>
      </c>
      <c r="BF1072" s="4">
        <f t="shared" si="5652"/>
        <v>1233</v>
      </c>
      <c r="BG1072" s="4">
        <f t="shared" si="5652"/>
        <v>1266</v>
      </c>
      <c r="BH1072" s="4">
        <f t="shared" si="5652"/>
        <v>1299</v>
      </c>
      <c r="BI1072" s="4">
        <f t="shared" si="5652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653">C1071</f>
        <v>3</v>
      </c>
      <c r="D1073" s="4">
        <f t="shared" ref="D1073:Q1073" si="5654">D1071</f>
        <v>4</v>
      </c>
      <c r="E1073" s="4">
        <f t="shared" si="5654"/>
        <v>5</v>
      </c>
      <c r="F1073" s="4">
        <f t="shared" si="5654"/>
        <v>6</v>
      </c>
      <c r="G1073" s="4">
        <f t="shared" si="5654"/>
        <v>7</v>
      </c>
      <c r="H1073" s="4">
        <f t="shared" si="5654"/>
        <v>8</v>
      </c>
      <c r="I1073" s="4">
        <f t="shared" si="5654"/>
        <v>9</v>
      </c>
      <c r="J1073" s="4">
        <f t="shared" si="5654"/>
        <v>12</v>
      </c>
      <c r="K1073" s="4">
        <f t="shared" si="5654"/>
        <v>15</v>
      </c>
      <c r="L1073" s="4">
        <f t="shared" si="5654"/>
        <v>18</v>
      </c>
      <c r="M1073" s="4">
        <f t="shared" si="5654"/>
        <v>21</v>
      </c>
      <c r="N1073" s="4">
        <f t="shared" si="5654"/>
        <v>24</v>
      </c>
      <c r="O1073" s="4">
        <f t="shared" si="5654"/>
        <v>27</v>
      </c>
      <c r="P1073" s="4">
        <f t="shared" si="5654"/>
        <v>30</v>
      </c>
      <c r="Q1073" s="4">
        <f t="shared" si="5654"/>
        <v>33</v>
      </c>
      <c r="R1073" s="4">
        <f>Q1073+18</f>
        <v>51</v>
      </c>
      <c r="S1073" s="4">
        <f t="shared" ref="S1073:W1073" si="5655">R1073+18</f>
        <v>69</v>
      </c>
      <c r="T1073" s="4">
        <f t="shared" si="5655"/>
        <v>87</v>
      </c>
      <c r="U1073" s="4">
        <f t="shared" si="5655"/>
        <v>105</v>
      </c>
      <c r="V1073" s="4">
        <f t="shared" si="5655"/>
        <v>123</v>
      </c>
      <c r="W1073" s="4">
        <f t="shared" si="5655"/>
        <v>141</v>
      </c>
      <c r="X1073" s="4">
        <f>W1073+33</f>
        <v>174</v>
      </c>
      <c r="Y1073" s="4">
        <f t="shared" ref="Y1073:AC1073" si="5656">X1073+33</f>
        <v>207</v>
      </c>
      <c r="Z1073" s="4">
        <f t="shared" si="5656"/>
        <v>240</v>
      </c>
      <c r="AA1073" s="4">
        <f t="shared" si="5656"/>
        <v>273</v>
      </c>
      <c r="AB1073" s="4">
        <f t="shared" si="5656"/>
        <v>306</v>
      </c>
      <c r="AC1073" s="4">
        <f t="shared" si="5656"/>
        <v>339</v>
      </c>
      <c r="AD1073" s="4">
        <f>AC1073+40</f>
        <v>379</v>
      </c>
      <c r="AE1073" s="4">
        <f t="shared" ref="AE1073:BI1073" si="5657">AD1073+40</f>
        <v>419</v>
      </c>
      <c r="AF1073" s="4">
        <f t="shared" si="5657"/>
        <v>459</v>
      </c>
      <c r="AG1073" s="4">
        <f t="shared" si="5657"/>
        <v>499</v>
      </c>
      <c r="AH1073" s="4">
        <f t="shared" si="5657"/>
        <v>539</v>
      </c>
      <c r="AI1073" s="4">
        <f t="shared" si="5657"/>
        <v>579</v>
      </c>
      <c r="AJ1073" s="4">
        <f t="shared" si="5657"/>
        <v>619</v>
      </c>
      <c r="AK1073" s="4">
        <f t="shared" si="5657"/>
        <v>659</v>
      </c>
      <c r="AL1073" s="4">
        <f t="shared" si="5657"/>
        <v>699</v>
      </c>
      <c r="AM1073" s="4">
        <f t="shared" si="5657"/>
        <v>739</v>
      </c>
      <c r="AN1073" s="4">
        <f t="shared" si="5657"/>
        <v>779</v>
      </c>
      <c r="AO1073" s="4">
        <f t="shared" si="5657"/>
        <v>819</v>
      </c>
      <c r="AP1073" s="4">
        <f t="shared" si="5657"/>
        <v>859</v>
      </c>
      <c r="AQ1073" s="4">
        <f t="shared" si="5657"/>
        <v>899</v>
      </c>
      <c r="AR1073" s="4">
        <f t="shared" si="5657"/>
        <v>939</v>
      </c>
      <c r="AS1073" s="4">
        <f t="shared" si="5657"/>
        <v>979</v>
      </c>
      <c r="AT1073" s="4">
        <f t="shared" si="5657"/>
        <v>1019</v>
      </c>
      <c r="AU1073" s="4">
        <f t="shared" si="5657"/>
        <v>1059</v>
      </c>
      <c r="AV1073" s="4">
        <f t="shared" si="5657"/>
        <v>1099</v>
      </c>
      <c r="AW1073" s="4">
        <f t="shared" si="5657"/>
        <v>1139</v>
      </c>
      <c r="AX1073" s="4">
        <f t="shared" si="5657"/>
        <v>1179</v>
      </c>
      <c r="AY1073" s="4">
        <f t="shared" si="5657"/>
        <v>1219</v>
      </c>
      <c r="AZ1073" s="4">
        <f t="shared" si="5657"/>
        <v>1259</v>
      </c>
      <c r="BA1073" s="4">
        <f t="shared" si="5657"/>
        <v>1299</v>
      </c>
      <c r="BB1073" s="4">
        <f t="shared" si="5657"/>
        <v>1339</v>
      </c>
      <c r="BC1073" s="4">
        <f t="shared" si="5657"/>
        <v>1379</v>
      </c>
      <c r="BD1073" s="4">
        <f t="shared" si="5657"/>
        <v>1419</v>
      </c>
      <c r="BE1073" s="4">
        <f t="shared" si="5657"/>
        <v>1459</v>
      </c>
      <c r="BF1073" s="4">
        <f t="shared" si="5657"/>
        <v>1499</v>
      </c>
      <c r="BG1073" s="4">
        <f t="shared" si="5657"/>
        <v>1539</v>
      </c>
      <c r="BH1073" s="4">
        <f t="shared" si="5657"/>
        <v>1579</v>
      </c>
      <c r="BI1073" s="4">
        <f t="shared" si="5657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658">C1074+2</f>
        <v>6</v>
      </c>
      <c r="E1074" s="9">
        <f t="shared" si="5658"/>
        <v>8</v>
      </c>
      <c r="F1074" s="9">
        <f t="shared" si="5658"/>
        <v>10</v>
      </c>
      <c r="G1074" s="9">
        <f t="shared" si="5658"/>
        <v>12</v>
      </c>
      <c r="H1074" s="9">
        <f t="shared" si="5658"/>
        <v>14</v>
      </c>
      <c r="I1074" s="9">
        <f t="shared" si="5658"/>
        <v>16</v>
      </c>
      <c r="J1074" s="9">
        <f t="shared" si="5658"/>
        <v>18</v>
      </c>
      <c r="K1074" s="9">
        <f t="shared" ref="K1074:Q1074" si="5659">J1074+2</f>
        <v>20</v>
      </c>
      <c r="L1074" s="9">
        <f t="shared" si="5659"/>
        <v>22</v>
      </c>
      <c r="M1074" s="9">
        <f t="shared" si="5659"/>
        <v>24</v>
      </c>
      <c r="N1074" s="9">
        <f t="shared" si="5659"/>
        <v>26</v>
      </c>
      <c r="O1074" s="9">
        <f t="shared" si="5659"/>
        <v>28</v>
      </c>
      <c r="P1074" s="9">
        <f t="shared" si="5659"/>
        <v>30</v>
      </c>
      <c r="Q1074" s="9">
        <f t="shared" si="5659"/>
        <v>32</v>
      </c>
      <c r="R1074" s="9">
        <f>Q1074+18</f>
        <v>50</v>
      </c>
      <c r="S1074" s="9">
        <f t="shared" ref="S1074:W1074" si="5660">R1074+18</f>
        <v>68</v>
      </c>
      <c r="T1074" s="9">
        <f t="shared" si="5660"/>
        <v>86</v>
      </c>
      <c r="U1074" s="9">
        <f t="shared" si="5660"/>
        <v>104</v>
      </c>
      <c r="V1074" s="9">
        <f t="shared" si="5660"/>
        <v>122</v>
      </c>
      <c r="W1074" s="9">
        <f t="shared" si="5660"/>
        <v>140</v>
      </c>
      <c r="X1074" s="9">
        <f>W1074+32</f>
        <v>172</v>
      </c>
      <c r="Y1074" s="9">
        <f t="shared" ref="Y1074:AC1074" si="5661">X1074+32</f>
        <v>204</v>
      </c>
      <c r="Z1074" s="9">
        <f t="shared" si="5661"/>
        <v>236</v>
      </c>
      <c r="AA1074" s="9">
        <f t="shared" si="5661"/>
        <v>268</v>
      </c>
      <c r="AB1074" s="9">
        <f t="shared" si="5661"/>
        <v>300</v>
      </c>
      <c r="AC1074" s="9">
        <f t="shared" si="5661"/>
        <v>332</v>
      </c>
      <c r="AD1074" s="9">
        <f>AC1074+44</f>
        <v>376</v>
      </c>
      <c r="AE1074" s="9">
        <f t="shared" ref="AE1074:BI1074" si="5662">AD1074+44</f>
        <v>420</v>
      </c>
      <c r="AF1074" s="9">
        <f t="shared" si="5662"/>
        <v>464</v>
      </c>
      <c r="AG1074" s="9">
        <f t="shared" si="5662"/>
        <v>508</v>
      </c>
      <c r="AH1074" s="9">
        <f t="shared" si="5662"/>
        <v>552</v>
      </c>
      <c r="AI1074" s="9">
        <f t="shared" si="5662"/>
        <v>596</v>
      </c>
      <c r="AJ1074" s="9">
        <f t="shared" si="5662"/>
        <v>640</v>
      </c>
      <c r="AK1074" s="9">
        <f t="shared" si="5662"/>
        <v>684</v>
      </c>
      <c r="AL1074" s="9">
        <f t="shared" si="5662"/>
        <v>728</v>
      </c>
      <c r="AM1074" s="9">
        <f t="shared" si="5662"/>
        <v>772</v>
      </c>
      <c r="AN1074" s="9">
        <f t="shared" si="5662"/>
        <v>816</v>
      </c>
      <c r="AO1074" s="9">
        <f t="shared" si="5662"/>
        <v>860</v>
      </c>
      <c r="AP1074" s="9">
        <f t="shared" si="5662"/>
        <v>904</v>
      </c>
      <c r="AQ1074" s="9">
        <f t="shared" si="5662"/>
        <v>948</v>
      </c>
      <c r="AR1074" s="9">
        <f t="shared" si="5662"/>
        <v>992</v>
      </c>
      <c r="AS1074" s="9">
        <f t="shared" si="5662"/>
        <v>1036</v>
      </c>
      <c r="AT1074" s="9">
        <f t="shared" si="5662"/>
        <v>1080</v>
      </c>
      <c r="AU1074" s="9">
        <f t="shared" si="5662"/>
        <v>1124</v>
      </c>
      <c r="AV1074" s="9">
        <f t="shared" si="5662"/>
        <v>1168</v>
      </c>
      <c r="AW1074" s="9">
        <f t="shared" si="5662"/>
        <v>1212</v>
      </c>
      <c r="AX1074" s="9">
        <f t="shared" si="5662"/>
        <v>1256</v>
      </c>
      <c r="AY1074" s="9">
        <f t="shared" si="5662"/>
        <v>1300</v>
      </c>
      <c r="AZ1074" s="9">
        <f t="shared" si="5662"/>
        <v>1344</v>
      </c>
      <c r="BA1074" s="9">
        <f t="shared" si="5662"/>
        <v>1388</v>
      </c>
      <c r="BB1074" s="9">
        <f t="shared" si="5662"/>
        <v>1432</v>
      </c>
      <c r="BC1074" s="9">
        <f t="shared" si="5662"/>
        <v>1476</v>
      </c>
      <c r="BD1074" s="9">
        <f t="shared" si="5662"/>
        <v>1520</v>
      </c>
      <c r="BE1074" s="9">
        <f t="shared" si="5662"/>
        <v>1564</v>
      </c>
      <c r="BF1074" s="9">
        <f t="shared" si="5662"/>
        <v>1608</v>
      </c>
      <c r="BG1074" s="9">
        <f t="shared" si="5662"/>
        <v>1652</v>
      </c>
      <c r="BH1074" s="9">
        <f t="shared" si="5662"/>
        <v>1696</v>
      </c>
      <c r="BI1074" s="9">
        <f t="shared" si="5662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663">C1075+2</f>
        <v>8</v>
      </c>
      <c r="E1075" s="9">
        <f t="shared" si="5663"/>
        <v>10</v>
      </c>
      <c r="F1075" s="9">
        <f t="shared" si="5663"/>
        <v>12</v>
      </c>
      <c r="G1075" s="9">
        <f t="shared" si="5663"/>
        <v>14</v>
      </c>
      <c r="H1075" s="9">
        <f t="shared" si="5663"/>
        <v>16</v>
      </c>
      <c r="I1075" s="9">
        <f t="shared" si="5663"/>
        <v>18</v>
      </c>
      <c r="J1075" s="9">
        <f>I1075+4</f>
        <v>22</v>
      </c>
      <c r="K1075" s="9">
        <f t="shared" ref="K1075:Q1075" si="5664">J1075+4</f>
        <v>26</v>
      </c>
      <c r="L1075" s="9">
        <f t="shared" si="5664"/>
        <v>30</v>
      </c>
      <c r="M1075" s="9">
        <f t="shared" si="5664"/>
        <v>34</v>
      </c>
      <c r="N1075" s="9">
        <f t="shared" si="5664"/>
        <v>38</v>
      </c>
      <c r="O1075" s="9">
        <f t="shared" si="5664"/>
        <v>42</v>
      </c>
      <c r="P1075" s="9">
        <f t="shared" si="5664"/>
        <v>46</v>
      </c>
      <c r="Q1075" s="9">
        <f t="shared" si="5664"/>
        <v>50</v>
      </c>
      <c r="R1075" s="9">
        <f>Q1075+20</f>
        <v>70</v>
      </c>
      <c r="S1075" s="9">
        <f t="shared" ref="S1075:W1075" si="5665">R1075+20</f>
        <v>90</v>
      </c>
      <c r="T1075" s="9">
        <f t="shared" si="5665"/>
        <v>110</v>
      </c>
      <c r="U1075" s="9">
        <f t="shared" si="5665"/>
        <v>130</v>
      </c>
      <c r="V1075" s="9">
        <f t="shared" si="5665"/>
        <v>150</v>
      </c>
      <c r="W1075" s="9">
        <f t="shared" si="5665"/>
        <v>170</v>
      </c>
      <c r="X1075" s="9">
        <f>W1075+34</f>
        <v>204</v>
      </c>
      <c r="Y1075" s="9">
        <f t="shared" ref="Y1075:AC1075" si="5666">X1075+34</f>
        <v>238</v>
      </c>
      <c r="Z1075" s="9">
        <f t="shared" si="5666"/>
        <v>272</v>
      </c>
      <c r="AA1075" s="9">
        <f t="shared" si="5666"/>
        <v>306</v>
      </c>
      <c r="AB1075" s="9">
        <f t="shared" si="5666"/>
        <v>340</v>
      </c>
      <c r="AC1075" s="9">
        <f t="shared" si="5666"/>
        <v>374</v>
      </c>
      <c r="AD1075" s="9">
        <f>AC1075+46</f>
        <v>420</v>
      </c>
      <c r="AE1075" s="9">
        <f t="shared" ref="AE1075:BI1075" si="5667">AD1075+46</f>
        <v>466</v>
      </c>
      <c r="AF1075" s="9">
        <f t="shared" si="5667"/>
        <v>512</v>
      </c>
      <c r="AG1075" s="9">
        <f t="shared" si="5667"/>
        <v>558</v>
      </c>
      <c r="AH1075" s="9">
        <f t="shared" si="5667"/>
        <v>604</v>
      </c>
      <c r="AI1075" s="9">
        <f t="shared" si="5667"/>
        <v>650</v>
      </c>
      <c r="AJ1075" s="9">
        <f t="shared" si="5667"/>
        <v>696</v>
      </c>
      <c r="AK1075" s="9">
        <f t="shared" si="5667"/>
        <v>742</v>
      </c>
      <c r="AL1075" s="9">
        <f t="shared" si="5667"/>
        <v>788</v>
      </c>
      <c r="AM1075" s="9">
        <f t="shared" si="5667"/>
        <v>834</v>
      </c>
      <c r="AN1075" s="9">
        <f t="shared" si="5667"/>
        <v>880</v>
      </c>
      <c r="AO1075" s="9">
        <f t="shared" si="5667"/>
        <v>926</v>
      </c>
      <c r="AP1075" s="9">
        <f t="shared" si="5667"/>
        <v>972</v>
      </c>
      <c r="AQ1075" s="9">
        <f t="shared" si="5667"/>
        <v>1018</v>
      </c>
      <c r="AR1075" s="9">
        <f t="shared" si="5667"/>
        <v>1064</v>
      </c>
      <c r="AS1075" s="9">
        <f t="shared" si="5667"/>
        <v>1110</v>
      </c>
      <c r="AT1075" s="9">
        <f t="shared" si="5667"/>
        <v>1156</v>
      </c>
      <c r="AU1075" s="9">
        <f t="shared" si="5667"/>
        <v>1202</v>
      </c>
      <c r="AV1075" s="9">
        <f t="shared" si="5667"/>
        <v>1248</v>
      </c>
      <c r="AW1075" s="9">
        <f t="shared" si="5667"/>
        <v>1294</v>
      </c>
      <c r="AX1075" s="9">
        <f t="shared" si="5667"/>
        <v>1340</v>
      </c>
      <c r="AY1075" s="9">
        <f t="shared" si="5667"/>
        <v>1386</v>
      </c>
      <c r="AZ1075" s="9">
        <f t="shared" si="5667"/>
        <v>1432</v>
      </c>
      <c r="BA1075" s="9">
        <f t="shared" si="5667"/>
        <v>1478</v>
      </c>
      <c r="BB1075" s="9">
        <f t="shared" si="5667"/>
        <v>1524</v>
      </c>
      <c r="BC1075" s="9">
        <f t="shared" si="5667"/>
        <v>1570</v>
      </c>
      <c r="BD1075" s="9">
        <f t="shared" si="5667"/>
        <v>1616</v>
      </c>
      <c r="BE1075" s="9">
        <f t="shared" si="5667"/>
        <v>1662</v>
      </c>
      <c r="BF1075" s="9">
        <f t="shared" si="5667"/>
        <v>1708</v>
      </c>
      <c r="BG1075" s="9">
        <f t="shared" si="5667"/>
        <v>1754</v>
      </c>
      <c r="BH1075" s="9">
        <f t="shared" si="5667"/>
        <v>1800</v>
      </c>
      <c r="BI1075" s="9">
        <f t="shared" si="5667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668">C1074</f>
        <v>4</v>
      </c>
      <c r="D1076" s="4">
        <f t="shared" ref="D1076:BI1076" si="5669">D1074</f>
        <v>6</v>
      </c>
      <c r="E1076" s="4">
        <f t="shared" si="5669"/>
        <v>8</v>
      </c>
      <c r="F1076" s="4">
        <f t="shared" si="5669"/>
        <v>10</v>
      </c>
      <c r="G1076" s="4">
        <f t="shared" si="5669"/>
        <v>12</v>
      </c>
      <c r="H1076" s="4">
        <f t="shared" si="5669"/>
        <v>14</v>
      </c>
      <c r="I1076" s="4">
        <f t="shared" si="5669"/>
        <v>16</v>
      </c>
      <c r="J1076" s="4">
        <f t="shared" si="5669"/>
        <v>18</v>
      </c>
      <c r="K1076" s="4">
        <f t="shared" si="5669"/>
        <v>20</v>
      </c>
      <c r="L1076" s="4">
        <f t="shared" si="5669"/>
        <v>22</v>
      </c>
      <c r="M1076" s="4">
        <f t="shared" si="5669"/>
        <v>24</v>
      </c>
      <c r="N1076" s="4">
        <f t="shared" si="5669"/>
        <v>26</v>
      </c>
      <c r="O1076" s="4">
        <f t="shared" si="5669"/>
        <v>28</v>
      </c>
      <c r="P1076" s="4">
        <f t="shared" si="5669"/>
        <v>30</v>
      </c>
      <c r="Q1076" s="4">
        <f t="shared" si="5669"/>
        <v>32</v>
      </c>
      <c r="R1076" s="4">
        <f t="shared" si="5669"/>
        <v>50</v>
      </c>
      <c r="S1076" s="4">
        <f t="shared" si="5669"/>
        <v>68</v>
      </c>
      <c r="T1076" s="4">
        <f t="shared" si="5669"/>
        <v>86</v>
      </c>
      <c r="U1076" s="4">
        <f t="shared" si="5669"/>
        <v>104</v>
      </c>
      <c r="V1076" s="4">
        <f t="shared" si="5669"/>
        <v>122</v>
      </c>
      <c r="W1076" s="4">
        <f t="shared" si="5669"/>
        <v>140</v>
      </c>
      <c r="X1076" s="4">
        <f t="shared" si="5669"/>
        <v>172</v>
      </c>
      <c r="Y1076" s="4">
        <f t="shared" si="5669"/>
        <v>204</v>
      </c>
      <c r="Z1076" s="4">
        <f t="shared" si="5669"/>
        <v>236</v>
      </c>
      <c r="AA1076" s="4">
        <f t="shared" si="5669"/>
        <v>268</v>
      </c>
      <c r="AB1076" s="4">
        <f t="shared" si="5669"/>
        <v>300</v>
      </c>
      <c r="AC1076" s="4">
        <f t="shared" si="5669"/>
        <v>332</v>
      </c>
      <c r="AD1076" s="4">
        <f t="shared" si="5669"/>
        <v>376</v>
      </c>
      <c r="AE1076" s="4">
        <f t="shared" si="5669"/>
        <v>420</v>
      </c>
      <c r="AF1076" s="4">
        <f t="shared" si="5669"/>
        <v>464</v>
      </c>
      <c r="AG1076" s="4">
        <f t="shared" si="5669"/>
        <v>508</v>
      </c>
      <c r="AH1076" s="4">
        <f t="shared" si="5669"/>
        <v>552</v>
      </c>
      <c r="AI1076" s="4">
        <f t="shared" si="5669"/>
        <v>596</v>
      </c>
      <c r="AJ1076" s="4">
        <f t="shared" si="5669"/>
        <v>640</v>
      </c>
      <c r="AK1076" s="4">
        <f t="shared" si="5669"/>
        <v>684</v>
      </c>
      <c r="AL1076" s="4">
        <f t="shared" si="5669"/>
        <v>728</v>
      </c>
      <c r="AM1076" s="4">
        <f t="shared" si="5669"/>
        <v>772</v>
      </c>
      <c r="AN1076" s="4">
        <f t="shared" si="5669"/>
        <v>816</v>
      </c>
      <c r="AO1076" s="4">
        <f t="shared" si="5669"/>
        <v>860</v>
      </c>
      <c r="AP1076" s="4">
        <f t="shared" si="5669"/>
        <v>904</v>
      </c>
      <c r="AQ1076" s="4">
        <f t="shared" si="5669"/>
        <v>948</v>
      </c>
      <c r="AR1076" s="4">
        <f t="shared" si="5669"/>
        <v>992</v>
      </c>
      <c r="AS1076" s="4">
        <f t="shared" si="5669"/>
        <v>1036</v>
      </c>
      <c r="AT1076" s="4">
        <f t="shared" si="5669"/>
        <v>1080</v>
      </c>
      <c r="AU1076" s="4">
        <f t="shared" si="5669"/>
        <v>1124</v>
      </c>
      <c r="AV1076" s="4">
        <f t="shared" si="5669"/>
        <v>1168</v>
      </c>
      <c r="AW1076" s="4">
        <f t="shared" si="5669"/>
        <v>1212</v>
      </c>
      <c r="AX1076" s="4">
        <f t="shared" si="5669"/>
        <v>1256</v>
      </c>
      <c r="AY1076" s="4">
        <f t="shared" si="5669"/>
        <v>1300</v>
      </c>
      <c r="AZ1076" s="4">
        <f t="shared" si="5669"/>
        <v>1344</v>
      </c>
      <c r="BA1076" s="4">
        <f t="shared" si="5669"/>
        <v>1388</v>
      </c>
      <c r="BB1076" s="4">
        <f t="shared" si="5669"/>
        <v>1432</v>
      </c>
      <c r="BC1076" s="4">
        <f t="shared" si="5669"/>
        <v>1476</v>
      </c>
      <c r="BD1076" s="4">
        <f t="shared" si="5669"/>
        <v>1520</v>
      </c>
      <c r="BE1076" s="4">
        <f t="shared" si="5669"/>
        <v>1564</v>
      </c>
      <c r="BF1076" s="4">
        <f t="shared" si="5669"/>
        <v>1608</v>
      </c>
      <c r="BG1076" s="4">
        <f t="shared" si="5669"/>
        <v>1652</v>
      </c>
      <c r="BH1076" s="4">
        <f t="shared" si="5669"/>
        <v>1696</v>
      </c>
      <c r="BI1076" s="4">
        <f t="shared" si="5669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670">C1075</f>
        <v>6</v>
      </c>
      <c r="D1077" s="4">
        <f t="shared" ref="D1077:BI1077" si="5671">D1075</f>
        <v>8</v>
      </c>
      <c r="E1077" s="4">
        <f t="shared" si="5671"/>
        <v>10</v>
      </c>
      <c r="F1077" s="4">
        <f t="shared" si="5671"/>
        <v>12</v>
      </c>
      <c r="G1077" s="4">
        <f t="shared" si="5671"/>
        <v>14</v>
      </c>
      <c r="H1077" s="4">
        <f t="shared" si="5671"/>
        <v>16</v>
      </c>
      <c r="I1077" s="4">
        <f t="shared" si="5671"/>
        <v>18</v>
      </c>
      <c r="J1077" s="4">
        <f t="shared" si="5671"/>
        <v>22</v>
      </c>
      <c r="K1077" s="4">
        <f t="shared" si="5671"/>
        <v>26</v>
      </c>
      <c r="L1077" s="4">
        <f t="shared" si="5671"/>
        <v>30</v>
      </c>
      <c r="M1077" s="4">
        <f t="shared" si="5671"/>
        <v>34</v>
      </c>
      <c r="N1077" s="4">
        <f t="shared" si="5671"/>
        <v>38</v>
      </c>
      <c r="O1077" s="4">
        <f t="shared" si="5671"/>
        <v>42</v>
      </c>
      <c r="P1077" s="4">
        <f t="shared" si="5671"/>
        <v>46</v>
      </c>
      <c r="Q1077" s="4">
        <f t="shared" si="5671"/>
        <v>50</v>
      </c>
      <c r="R1077" s="4">
        <f t="shared" si="5671"/>
        <v>70</v>
      </c>
      <c r="S1077" s="4">
        <f t="shared" si="5671"/>
        <v>90</v>
      </c>
      <c r="T1077" s="4">
        <f t="shared" si="5671"/>
        <v>110</v>
      </c>
      <c r="U1077" s="4">
        <f t="shared" si="5671"/>
        <v>130</v>
      </c>
      <c r="V1077" s="4">
        <f t="shared" si="5671"/>
        <v>150</v>
      </c>
      <c r="W1077" s="4">
        <f t="shared" si="5671"/>
        <v>170</v>
      </c>
      <c r="X1077" s="4">
        <f t="shared" si="5671"/>
        <v>204</v>
      </c>
      <c r="Y1077" s="4">
        <f t="shared" si="5671"/>
        <v>238</v>
      </c>
      <c r="Z1077" s="4">
        <f t="shared" si="5671"/>
        <v>272</v>
      </c>
      <c r="AA1077" s="4">
        <f t="shared" si="5671"/>
        <v>306</v>
      </c>
      <c r="AB1077" s="4">
        <f t="shared" si="5671"/>
        <v>340</v>
      </c>
      <c r="AC1077" s="4">
        <f t="shared" si="5671"/>
        <v>374</v>
      </c>
      <c r="AD1077" s="4">
        <f t="shared" si="5671"/>
        <v>420</v>
      </c>
      <c r="AE1077" s="4">
        <f t="shared" si="5671"/>
        <v>466</v>
      </c>
      <c r="AF1077" s="4">
        <f t="shared" si="5671"/>
        <v>512</v>
      </c>
      <c r="AG1077" s="4">
        <f t="shared" si="5671"/>
        <v>558</v>
      </c>
      <c r="AH1077" s="4">
        <f t="shared" si="5671"/>
        <v>604</v>
      </c>
      <c r="AI1077" s="4">
        <f t="shared" si="5671"/>
        <v>650</v>
      </c>
      <c r="AJ1077" s="4">
        <f t="shared" si="5671"/>
        <v>696</v>
      </c>
      <c r="AK1077" s="4">
        <f t="shared" si="5671"/>
        <v>742</v>
      </c>
      <c r="AL1077" s="4">
        <f t="shared" si="5671"/>
        <v>788</v>
      </c>
      <c r="AM1077" s="4">
        <f t="shared" si="5671"/>
        <v>834</v>
      </c>
      <c r="AN1077" s="4">
        <f t="shared" si="5671"/>
        <v>880</v>
      </c>
      <c r="AO1077" s="4">
        <f t="shared" si="5671"/>
        <v>926</v>
      </c>
      <c r="AP1077" s="4">
        <f t="shared" si="5671"/>
        <v>972</v>
      </c>
      <c r="AQ1077" s="4">
        <f t="shared" si="5671"/>
        <v>1018</v>
      </c>
      <c r="AR1077" s="4">
        <f t="shared" si="5671"/>
        <v>1064</v>
      </c>
      <c r="AS1077" s="4">
        <f t="shared" si="5671"/>
        <v>1110</v>
      </c>
      <c r="AT1077" s="4">
        <f t="shared" si="5671"/>
        <v>1156</v>
      </c>
      <c r="AU1077" s="4">
        <f t="shared" si="5671"/>
        <v>1202</v>
      </c>
      <c r="AV1077" s="4">
        <f t="shared" si="5671"/>
        <v>1248</v>
      </c>
      <c r="AW1077" s="4">
        <f t="shared" si="5671"/>
        <v>1294</v>
      </c>
      <c r="AX1077" s="4">
        <f t="shared" si="5671"/>
        <v>1340</v>
      </c>
      <c r="AY1077" s="4">
        <f t="shared" si="5671"/>
        <v>1386</v>
      </c>
      <c r="AZ1077" s="4">
        <f t="shared" si="5671"/>
        <v>1432</v>
      </c>
      <c r="BA1077" s="4">
        <f t="shared" si="5671"/>
        <v>1478</v>
      </c>
      <c r="BB1077" s="4">
        <f t="shared" si="5671"/>
        <v>1524</v>
      </c>
      <c r="BC1077" s="4">
        <f t="shared" si="5671"/>
        <v>1570</v>
      </c>
      <c r="BD1077" s="4">
        <f t="shared" si="5671"/>
        <v>1616</v>
      </c>
      <c r="BE1077" s="4">
        <f t="shared" si="5671"/>
        <v>1662</v>
      </c>
      <c r="BF1077" s="4">
        <f t="shared" si="5671"/>
        <v>1708</v>
      </c>
      <c r="BG1077" s="4">
        <f t="shared" si="5671"/>
        <v>1754</v>
      </c>
      <c r="BH1077" s="4">
        <f t="shared" si="5671"/>
        <v>1800</v>
      </c>
      <c r="BI1077" s="4">
        <f t="shared" si="5671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B1078+15</f>
        <v>50</v>
      </c>
      <c r="D1078" s="4">
        <f t="shared" ref="D1078:BI1078" si="5672">C1078+15</f>
        <v>65</v>
      </c>
      <c r="E1078" s="4">
        <f t="shared" si="5672"/>
        <v>80</v>
      </c>
      <c r="F1078" s="4">
        <f t="shared" si="5672"/>
        <v>95</v>
      </c>
      <c r="G1078" s="4">
        <f t="shared" si="5672"/>
        <v>110</v>
      </c>
      <c r="H1078" s="4">
        <f t="shared" si="5672"/>
        <v>125</v>
      </c>
      <c r="I1078" s="4">
        <f t="shared" si="5672"/>
        <v>140</v>
      </c>
      <c r="J1078" s="4">
        <f t="shared" si="5672"/>
        <v>155</v>
      </c>
      <c r="K1078" s="4">
        <f t="shared" si="5672"/>
        <v>170</v>
      </c>
      <c r="L1078" s="4">
        <f t="shared" si="5672"/>
        <v>185</v>
      </c>
      <c r="M1078" s="4">
        <f t="shared" si="5672"/>
        <v>200</v>
      </c>
      <c r="N1078" s="4">
        <f t="shared" si="5672"/>
        <v>215</v>
      </c>
      <c r="O1078" s="4">
        <f t="shared" si="5672"/>
        <v>230</v>
      </c>
      <c r="P1078" s="4">
        <f t="shared" si="5672"/>
        <v>245</v>
      </c>
      <c r="Q1078" s="4">
        <f t="shared" si="5672"/>
        <v>260</v>
      </c>
      <c r="R1078" s="4">
        <f t="shared" si="5672"/>
        <v>275</v>
      </c>
      <c r="S1078" s="4">
        <f t="shared" si="5672"/>
        <v>290</v>
      </c>
      <c r="T1078" s="4">
        <f t="shared" si="5672"/>
        <v>305</v>
      </c>
      <c r="U1078" s="4">
        <f t="shared" si="5672"/>
        <v>320</v>
      </c>
      <c r="V1078" s="4">
        <f t="shared" si="5672"/>
        <v>335</v>
      </c>
      <c r="W1078" s="4">
        <f t="shared" si="5672"/>
        <v>350</v>
      </c>
      <c r="X1078" s="4">
        <f t="shared" si="5672"/>
        <v>365</v>
      </c>
      <c r="Y1078" s="4">
        <f t="shared" si="5672"/>
        <v>380</v>
      </c>
      <c r="Z1078" s="4">
        <f t="shared" si="5672"/>
        <v>395</v>
      </c>
      <c r="AA1078" s="4">
        <f t="shared" si="5672"/>
        <v>410</v>
      </c>
      <c r="AB1078" s="4">
        <f t="shared" si="5672"/>
        <v>425</v>
      </c>
      <c r="AC1078" s="4">
        <f t="shared" si="5672"/>
        <v>440</v>
      </c>
      <c r="AD1078" s="4">
        <f t="shared" si="5672"/>
        <v>455</v>
      </c>
      <c r="AE1078" s="4">
        <f t="shared" si="5672"/>
        <v>470</v>
      </c>
      <c r="AF1078" s="4">
        <f t="shared" si="5672"/>
        <v>485</v>
      </c>
      <c r="AG1078" s="4">
        <f t="shared" si="5672"/>
        <v>500</v>
      </c>
      <c r="AH1078" s="4">
        <f t="shared" si="5672"/>
        <v>515</v>
      </c>
      <c r="AI1078" s="4">
        <f t="shared" si="5672"/>
        <v>530</v>
      </c>
      <c r="AJ1078" s="4">
        <f t="shared" si="5672"/>
        <v>545</v>
      </c>
      <c r="AK1078" s="4">
        <f t="shared" si="5672"/>
        <v>560</v>
      </c>
      <c r="AL1078" s="4">
        <f t="shared" si="5672"/>
        <v>575</v>
      </c>
      <c r="AM1078" s="4">
        <f t="shared" si="5672"/>
        <v>590</v>
      </c>
      <c r="AN1078" s="4">
        <f t="shared" si="5672"/>
        <v>605</v>
      </c>
      <c r="AO1078" s="4">
        <f t="shared" si="5672"/>
        <v>620</v>
      </c>
      <c r="AP1078" s="4">
        <f t="shared" si="5672"/>
        <v>635</v>
      </c>
      <c r="AQ1078" s="4">
        <f t="shared" si="5672"/>
        <v>650</v>
      </c>
      <c r="AR1078" s="4">
        <f t="shared" si="5672"/>
        <v>665</v>
      </c>
      <c r="AS1078" s="4">
        <f t="shared" si="5672"/>
        <v>680</v>
      </c>
      <c r="AT1078" s="4">
        <f t="shared" si="5672"/>
        <v>695</v>
      </c>
      <c r="AU1078" s="4">
        <f t="shared" si="5672"/>
        <v>710</v>
      </c>
      <c r="AV1078" s="4">
        <f t="shared" si="5672"/>
        <v>725</v>
      </c>
      <c r="AW1078" s="4">
        <f t="shared" si="5672"/>
        <v>740</v>
      </c>
      <c r="AX1078" s="4">
        <f t="shared" si="5672"/>
        <v>755</v>
      </c>
      <c r="AY1078" s="4">
        <f t="shared" si="5672"/>
        <v>770</v>
      </c>
      <c r="AZ1078" s="4">
        <f t="shared" si="5672"/>
        <v>785</v>
      </c>
      <c r="BA1078" s="4">
        <f t="shared" si="5672"/>
        <v>800</v>
      </c>
      <c r="BB1078" s="4">
        <f t="shared" si="5672"/>
        <v>815</v>
      </c>
      <c r="BC1078" s="4">
        <f t="shared" si="5672"/>
        <v>830</v>
      </c>
      <c r="BD1078" s="4">
        <f t="shared" si="5672"/>
        <v>845</v>
      </c>
      <c r="BE1078" s="4">
        <f t="shared" si="5672"/>
        <v>860</v>
      </c>
      <c r="BF1078" s="4">
        <f t="shared" si="5672"/>
        <v>875</v>
      </c>
      <c r="BG1078" s="4">
        <f t="shared" si="5672"/>
        <v>890</v>
      </c>
      <c r="BH1078" s="4">
        <f t="shared" si="5672"/>
        <v>905</v>
      </c>
      <c r="BI1078" s="4">
        <f t="shared" si="5672"/>
        <v>920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673">C1081+25</f>
        <v>100</v>
      </c>
      <c r="E1081" s="4">
        <f t="shared" si="5673"/>
        <v>125</v>
      </c>
      <c r="F1081" s="4">
        <f t="shared" si="5673"/>
        <v>150</v>
      </c>
      <c r="G1081" s="4">
        <f t="shared" si="5673"/>
        <v>175</v>
      </c>
      <c r="H1081" s="4">
        <f t="shared" si="5673"/>
        <v>200</v>
      </c>
      <c r="I1081" s="4">
        <f t="shared" si="5673"/>
        <v>225</v>
      </c>
      <c r="J1081" s="4">
        <f t="shared" si="5673"/>
        <v>250</v>
      </c>
      <c r="K1081" s="4">
        <f t="shared" si="5673"/>
        <v>275</v>
      </c>
      <c r="L1081" s="4">
        <f t="shared" si="5673"/>
        <v>300</v>
      </c>
      <c r="M1081" s="4">
        <f t="shared" si="5673"/>
        <v>325</v>
      </c>
      <c r="N1081" s="4">
        <f t="shared" si="5673"/>
        <v>350</v>
      </c>
      <c r="O1081" s="4">
        <f t="shared" si="5673"/>
        <v>375</v>
      </c>
      <c r="P1081" s="4">
        <f t="shared" si="5673"/>
        <v>400</v>
      </c>
      <c r="Q1081" s="4">
        <f t="shared" si="5673"/>
        <v>425</v>
      </c>
      <c r="R1081" s="4">
        <f t="shared" si="5673"/>
        <v>450</v>
      </c>
      <c r="S1081" s="4">
        <f t="shared" si="5673"/>
        <v>475</v>
      </c>
      <c r="T1081" s="4">
        <f t="shared" si="5673"/>
        <v>500</v>
      </c>
      <c r="U1081" s="4">
        <f t="shared" si="5673"/>
        <v>525</v>
      </c>
      <c r="V1081" s="4">
        <f t="shared" si="5673"/>
        <v>550</v>
      </c>
      <c r="W1081" s="4">
        <f t="shared" si="5673"/>
        <v>575</v>
      </c>
      <c r="X1081" s="4">
        <f t="shared" si="5673"/>
        <v>600</v>
      </c>
      <c r="Y1081" s="4">
        <f t="shared" si="5673"/>
        <v>625</v>
      </c>
      <c r="Z1081" s="4">
        <f t="shared" si="5673"/>
        <v>650</v>
      </c>
      <c r="AA1081" s="4">
        <f t="shared" si="5673"/>
        <v>675</v>
      </c>
      <c r="AB1081" s="4">
        <f t="shared" si="5673"/>
        <v>700</v>
      </c>
      <c r="AC1081" s="4">
        <f t="shared" si="5673"/>
        <v>725</v>
      </c>
      <c r="AD1081" s="4">
        <f t="shared" si="5673"/>
        <v>750</v>
      </c>
      <c r="AE1081" s="4">
        <f t="shared" si="5673"/>
        <v>775</v>
      </c>
      <c r="AF1081" s="4">
        <f t="shared" si="5673"/>
        <v>800</v>
      </c>
      <c r="AG1081" s="4">
        <f t="shared" si="5673"/>
        <v>825</v>
      </c>
      <c r="AH1081" s="4">
        <f t="shared" si="5673"/>
        <v>850</v>
      </c>
      <c r="AI1081" s="4">
        <f t="shared" si="5673"/>
        <v>875</v>
      </c>
      <c r="AJ1081" s="4">
        <f t="shared" si="5673"/>
        <v>900</v>
      </c>
      <c r="AK1081" s="4">
        <f t="shared" si="5673"/>
        <v>925</v>
      </c>
      <c r="AL1081" s="4">
        <f t="shared" si="5673"/>
        <v>950</v>
      </c>
      <c r="AM1081" s="4">
        <f t="shared" si="5673"/>
        <v>975</v>
      </c>
      <c r="AN1081" s="4">
        <f t="shared" si="5673"/>
        <v>1000</v>
      </c>
      <c r="AO1081" s="4">
        <f t="shared" si="5673"/>
        <v>1025</v>
      </c>
      <c r="AP1081" s="4">
        <f t="shared" si="5673"/>
        <v>1050</v>
      </c>
      <c r="AQ1081" s="4">
        <f t="shared" si="5673"/>
        <v>1075</v>
      </c>
      <c r="AR1081" s="4">
        <f t="shared" si="5673"/>
        <v>1100</v>
      </c>
      <c r="AS1081" s="4">
        <f t="shared" si="5673"/>
        <v>1125</v>
      </c>
      <c r="AT1081" s="4">
        <f t="shared" si="5673"/>
        <v>1150</v>
      </c>
      <c r="AU1081" s="4">
        <f t="shared" si="5673"/>
        <v>1175</v>
      </c>
      <c r="AV1081" s="4">
        <f t="shared" si="5673"/>
        <v>1200</v>
      </c>
      <c r="AW1081" s="4">
        <f t="shared" si="5673"/>
        <v>1225</v>
      </c>
      <c r="AX1081" s="4">
        <f t="shared" si="5673"/>
        <v>1250</v>
      </c>
      <c r="AY1081" s="4">
        <f t="shared" si="5673"/>
        <v>1275</v>
      </c>
      <c r="AZ1081" s="4">
        <f t="shared" si="5673"/>
        <v>1300</v>
      </c>
      <c r="BA1081" s="4">
        <f t="shared" si="5673"/>
        <v>1325</v>
      </c>
      <c r="BB1081" s="4">
        <f t="shared" si="5673"/>
        <v>1350</v>
      </c>
      <c r="BC1081" s="4">
        <f t="shared" si="5673"/>
        <v>1375</v>
      </c>
      <c r="BD1081" s="4">
        <f t="shared" si="5673"/>
        <v>1400</v>
      </c>
      <c r="BE1081" s="4">
        <f t="shared" si="5673"/>
        <v>1425</v>
      </c>
      <c r="BF1081" s="4">
        <f t="shared" si="5673"/>
        <v>1450</v>
      </c>
      <c r="BG1081" s="4">
        <f t="shared" si="5673"/>
        <v>1475</v>
      </c>
      <c r="BH1081" s="4">
        <f t="shared" si="5673"/>
        <v>1500</v>
      </c>
      <c r="BI1081" s="4">
        <f t="shared" si="5673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674">Y1085+62</f>
        <v>571</v>
      </c>
      <c r="AA1085" s="16">
        <f t="shared" ref="AA1085" si="5675">Z1085+63</f>
        <v>634</v>
      </c>
      <c r="AB1085" s="16">
        <f t="shared" ref="AB1085" si="5676">AA1085+62</f>
        <v>696</v>
      </c>
      <c r="AC1085" s="16">
        <f t="shared" ref="AC1085" si="5677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678">AE1085+94</f>
        <v>1040</v>
      </c>
      <c r="AG1085" s="16">
        <f t="shared" si="5678"/>
        <v>1134</v>
      </c>
      <c r="AH1085" s="16">
        <f t="shared" si="5678"/>
        <v>1228</v>
      </c>
      <c r="AI1085" s="16">
        <f>AH1085+93</f>
        <v>1321</v>
      </c>
      <c r="AJ1085" s="16">
        <f t="shared" si="5678"/>
        <v>1415</v>
      </c>
      <c r="AK1085" s="16">
        <f t="shared" si="5678"/>
        <v>1509</v>
      </c>
      <c r="AL1085" s="16">
        <f t="shared" si="5678"/>
        <v>1603</v>
      </c>
      <c r="AM1085" s="16">
        <f t="shared" ref="AM1085" si="5679">AL1085+93</f>
        <v>1696</v>
      </c>
      <c r="AN1085" s="16">
        <f t="shared" si="5678"/>
        <v>1790</v>
      </c>
      <c r="AO1085" s="16">
        <f t="shared" si="5678"/>
        <v>1884</v>
      </c>
      <c r="AP1085" s="16">
        <f t="shared" si="5678"/>
        <v>1978</v>
      </c>
      <c r="AQ1085" s="16">
        <f t="shared" ref="AQ1085" si="5680">AP1085+93</f>
        <v>2071</v>
      </c>
      <c r="AR1085" s="16">
        <f t="shared" si="5678"/>
        <v>2165</v>
      </c>
      <c r="AS1085" s="16">
        <f t="shared" si="5678"/>
        <v>2259</v>
      </c>
      <c r="AT1085" s="16">
        <f t="shared" si="5678"/>
        <v>2353</v>
      </c>
      <c r="AU1085" s="16">
        <f t="shared" ref="AU1085" si="5681">AT1085+93</f>
        <v>2446</v>
      </c>
      <c r="AV1085" s="16">
        <f t="shared" si="5678"/>
        <v>2540</v>
      </c>
      <c r="AW1085" s="16">
        <f t="shared" si="5678"/>
        <v>2634</v>
      </c>
      <c r="AX1085" s="16">
        <f t="shared" si="5678"/>
        <v>2728</v>
      </c>
      <c r="AY1085" s="16">
        <f t="shared" ref="AY1085" si="5682">AX1085+93</f>
        <v>2821</v>
      </c>
      <c r="AZ1085" s="16">
        <f t="shared" si="5678"/>
        <v>2915</v>
      </c>
      <c r="BA1085" s="16">
        <f t="shared" si="5678"/>
        <v>3009</v>
      </c>
      <c r="BB1085" s="16">
        <f t="shared" si="5678"/>
        <v>3103</v>
      </c>
      <c r="BC1085" s="16">
        <f t="shared" ref="BC1085" si="5683">BB1085+93</f>
        <v>3196</v>
      </c>
      <c r="BD1085" s="16">
        <f t="shared" si="5678"/>
        <v>3290</v>
      </c>
      <c r="BE1085" s="16">
        <f t="shared" si="5678"/>
        <v>3384</v>
      </c>
      <c r="BF1085" s="16">
        <f t="shared" si="5678"/>
        <v>3478</v>
      </c>
      <c r="BG1085" s="16">
        <f t="shared" ref="BG1085" si="5684">BF1085+93</f>
        <v>3571</v>
      </c>
      <c r="BH1085" s="16">
        <f t="shared" si="5678"/>
        <v>3665</v>
      </c>
      <c r="BI1085" s="16">
        <f t="shared" si="5678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685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686">Z1086+62</f>
        <v>643</v>
      </c>
      <c r="AB1086" s="16">
        <f t="shared" ref="AB1086" si="5687">AA1086+63</f>
        <v>706</v>
      </c>
      <c r="AC1086" s="16">
        <f t="shared" ref="AC1086" si="5688">AB1086+62</f>
        <v>768</v>
      </c>
      <c r="AD1086" s="16">
        <f>AC1086+94</f>
        <v>862</v>
      </c>
      <c r="AE1086" s="16">
        <f t="shared" ref="AE1086:BH1086" si="5689">AD1086+94</f>
        <v>956</v>
      </c>
      <c r="AF1086" s="16">
        <f t="shared" si="5689"/>
        <v>1050</v>
      </c>
      <c r="AG1086" s="16">
        <f>AF1086+93</f>
        <v>1143</v>
      </c>
      <c r="AH1086" s="16">
        <f t="shared" si="5689"/>
        <v>1237</v>
      </c>
      <c r="AI1086" s="16">
        <f t="shared" si="5689"/>
        <v>1331</v>
      </c>
      <c r="AJ1086" s="16">
        <f t="shared" si="5689"/>
        <v>1425</v>
      </c>
      <c r="AK1086" s="16">
        <f>AJ1086+93</f>
        <v>1518</v>
      </c>
      <c r="AL1086" s="16">
        <f t="shared" si="5689"/>
        <v>1612</v>
      </c>
      <c r="AM1086" s="16">
        <f t="shared" si="5689"/>
        <v>1706</v>
      </c>
      <c r="AN1086" s="16">
        <f t="shared" si="5689"/>
        <v>1800</v>
      </c>
      <c r="AO1086" s="16">
        <f t="shared" ref="AO1086" si="5690">AN1086+93</f>
        <v>1893</v>
      </c>
      <c r="AP1086" s="16">
        <f t="shared" si="5689"/>
        <v>1987</v>
      </c>
      <c r="AQ1086" s="16">
        <f t="shared" si="5689"/>
        <v>2081</v>
      </c>
      <c r="AR1086" s="16">
        <f t="shared" si="5689"/>
        <v>2175</v>
      </c>
      <c r="AS1086" s="16">
        <f t="shared" ref="AS1086" si="5691">AR1086+93</f>
        <v>2268</v>
      </c>
      <c r="AT1086" s="16">
        <f t="shared" si="5689"/>
        <v>2362</v>
      </c>
      <c r="AU1086" s="16">
        <f t="shared" si="5689"/>
        <v>2456</v>
      </c>
      <c r="AV1086" s="16">
        <f t="shared" si="5689"/>
        <v>2550</v>
      </c>
      <c r="AW1086" s="16">
        <f t="shared" ref="AW1086" si="5692">AV1086+93</f>
        <v>2643</v>
      </c>
      <c r="AX1086" s="16">
        <f t="shared" si="5689"/>
        <v>2737</v>
      </c>
      <c r="AY1086" s="16">
        <f t="shared" si="5689"/>
        <v>2831</v>
      </c>
      <c r="AZ1086" s="16">
        <f t="shared" si="5689"/>
        <v>2925</v>
      </c>
      <c r="BA1086" s="16">
        <f t="shared" ref="BA1086" si="5693">AZ1086+93</f>
        <v>3018</v>
      </c>
      <c r="BB1086" s="16">
        <f t="shared" si="5689"/>
        <v>3112</v>
      </c>
      <c r="BC1086" s="16">
        <f t="shared" si="5689"/>
        <v>3206</v>
      </c>
      <c r="BD1086" s="16">
        <f t="shared" si="5689"/>
        <v>3300</v>
      </c>
      <c r="BE1086" s="16">
        <f t="shared" ref="BE1086" si="5694">BD1086+93</f>
        <v>3393</v>
      </c>
      <c r="BF1086" s="16">
        <f t="shared" si="5689"/>
        <v>3487</v>
      </c>
      <c r="BG1086" s="16">
        <f t="shared" si="5689"/>
        <v>3581</v>
      </c>
      <c r="BH1086" s="16">
        <f t="shared" si="5689"/>
        <v>3675</v>
      </c>
      <c r="BI1086" s="16">
        <f t="shared" ref="BI1086" si="5695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696">X1088+75</f>
        <v>646</v>
      </c>
      <c r="Z1088" s="9">
        <f t="shared" si="5696"/>
        <v>721</v>
      </c>
      <c r="AA1088" s="9">
        <f t="shared" si="5696"/>
        <v>796</v>
      </c>
      <c r="AB1088" s="9">
        <f t="shared" si="5696"/>
        <v>871</v>
      </c>
      <c r="AC1088" s="9">
        <f t="shared" si="5696"/>
        <v>946</v>
      </c>
      <c r="AD1088" s="16">
        <f>AC1088+113</f>
        <v>1059</v>
      </c>
      <c r="AE1088" s="9">
        <f>AD1088+112</f>
        <v>1171</v>
      </c>
      <c r="AF1088" s="9">
        <f t="shared" ref="AF1088" si="5697">AE1088+113</f>
        <v>1284</v>
      </c>
      <c r="AG1088" s="9">
        <f t="shared" ref="AG1088" si="5698">AF1088+112</f>
        <v>1396</v>
      </c>
      <c r="AH1088" s="9">
        <f t="shared" ref="AH1088" si="5699">AG1088+113</f>
        <v>1509</v>
      </c>
      <c r="AI1088" s="9">
        <f t="shared" ref="AI1088" si="5700">AH1088+112</f>
        <v>1621</v>
      </c>
      <c r="AJ1088" s="9">
        <f t="shared" ref="AJ1088" si="5701">AI1088+113</f>
        <v>1734</v>
      </c>
      <c r="AK1088" s="9">
        <f t="shared" ref="AK1088" si="5702">AJ1088+112</f>
        <v>1846</v>
      </c>
      <c r="AL1088" s="9">
        <f t="shared" ref="AL1088" si="5703">AK1088+113</f>
        <v>1959</v>
      </c>
      <c r="AM1088" s="9">
        <f t="shared" ref="AM1088" si="5704">AL1088+112</f>
        <v>2071</v>
      </c>
      <c r="AN1088" s="9">
        <f t="shared" ref="AN1088" si="5705">AM1088+113</f>
        <v>2184</v>
      </c>
      <c r="AO1088" s="9">
        <f t="shared" ref="AO1088" si="5706">AN1088+112</f>
        <v>2296</v>
      </c>
      <c r="AP1088" s="9">
        <f t="shared" ref="AP1088" si="5707">AO1088+113</f>
        <v>2409</v>
      </c>
      <c r="AQ1088" s="9">
        <f t="shared" ref="AQ1088" si="5708">AP1088+112</f>
        <v>2521</v>
      </c>
      <c r="AR1088" s="9">
        <f t="shared" ref="AR1088" si="5709">AQ1088+113</f>
        <v>2634</v>
      </c>
      <c r="AS1088" s="9">
        <f t="shared" ref="AS1088" si="5710">AR1088+112</f>
        <v>2746</v>
      </c>
      <c r="AT1088" s="9">
        <f t="shared" ref="AT1088" si="5711">AS1088+113</f>
        <v>2859</v>
      </c>
      <c r="AU1088" s="9">
        <f t="shared" ref="AU1088" si="5712">AT1088+112</f>
        <v>2971</v>
      </c>
      <c r="AV1088" s="9">
        <f t="shared" ref="AV1088" si="5713">AU1088+113</f>
        <v>3084</v>
      </c>
      <c r="AW1088" s="9">
        <f t="shared" ref="AW1088" si="5714">AV1088+112</f>
        <v>3196</v>
      </c>
      <c r="AX1088" s="9">
        <f t="shared" ref="AX1088" si="5715">AW1088+113</f>
        <v>3309</v>
      </c>
      <c r="AY1088" s="9">
        <f t="shared" ref="AY1088" si="5716">AX1088+112</f>
        <v>3421</v>
      </c>
      <c r="AZ1088" s="9">
        <f t="shared" ref="AZ1088" si="5717">AY1088+113</f>
        <v>3534</v>
      </c>
      <c r="BA1088" s="9">
        <f t="shared" ref="BA1088" si="5718">AZ1088+112</f>
        <v>3646</v>
      </c>
      <c r="BB1088" s="9">
        <f t="shared" ref="BB1088" si="5719">BA1088+113</f>
        <v>3759</v>
      </c>
      <c r="BC1088" s="9">
        <f t="shared" ref="BC1088" si="5720">BB1088+112</f>
        <v>3871</v>
      </c>
      <c r="BD1088" s="9">
        <f t="shared" ref="BD1088" si="5721">BC1088+113</f>
        <v>3984</v>
      </c>
      <c r="BE1088" s="9">
        <f t="shared" ref="BE1088" si="5722">BD1088+112</f>
        <v>4096</v>
      </c>
      <c r="BF1088" s="9">
        <f t="shared" ref="BF1088" si="5723">BE1088+113</f>
        <v>4209</v>
      </c>
      <c r="BG1088" s="9">
        <f t="shared" ref="BG1088" si="5724">BF1088+112</f>
        <v>4321</v>
      </c>
      <c r="BH1088" s="9">
        <f t="shared" ref="BH1088" si="5725">BG1088+113</f>
        <v>4434</v>
      </c>
      <c r="BI1088" s="9">
        <f t="shared" ref="BI1088" si="5726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727">X1089+75</f>
        <v>659</v>
      </c>
      <c r="Z1089" s="9">
        <f t="shared" si="5727"/>
        <v>734</v>
      </c>
      <c r="AA1089" s="9">
        <f t="shared" si="5727"/>
        <v>809</v>
      </c>
      <c r="AB1089" s="9">
        <f t="shared" si="5727"/>
        <v>884</v>
      </c>
      <c r="AC1089" s="9">
        <f t="shared" si="5727"/>
        <v>959</v>
      </c>
      <c r="AD1089" s="16">
        <f>AC1089+112</f>
        <v>1071</v>
      </c>
      <c r="AE1089" s="9">
        <f>AD1089+113</f>
        <v>1184</v>
      </c>
      <c r="AF1089" s="9">
        <f t="shared" ref="AF1089" si="5728">AE1089+112</f>
        <v>1296</v>
      </c>
      <c r="AG1089" s="9">
        <f t="shared" ref="AG1089" si="5729">AF1089+113</f>
        <v>1409</v>
      </c>
      <c r="AH1089" s="9">
        <f t="shared" ref="AH1089" si="5730">AG1089+112</f>
        <v>1521</v>
      </c>
      <c r="AI1089" s="9">
        <f t="shared" ref="AI1089" si="5731">AH1089+113</f>
        <v>1634</v>
      </c>
      <c r="AJ1089" s="9">
        <f t="shared" ref="AJ1089" si="5732">AI1089+112</f>
        <v>1746</v>
      </c>
      <c r="AK1089" s="9">
        <f t="shared" ref="AK1089" si="5733">AJ1089+113</f>
        <v>1859</v>
      </c>
      <c r="AL1089" s="9">
        <f t="shared" ref="AL1089" si="5734">AK1089+112</f>
        <v>1971</v>
      </c>
      <c r="AM1089" s="9">
        <f t="shared" ref="AM1089" si="5735">AL1089+113</f>
        <v>2084</v>
      </c>
      <c r="AN1089" s="9">
        <f t="shared" ref="AN1089" si="5736">AM1089+112</f>
        <v>2196</v>
      </c>
      <c r="AO1089" s="9">
        <f t="shared" ref="AO1089" si="5737">AN1089+113</f>
        <v>2309</v>
      </c>
      <c r="AP1089" s="9">
        <f t="shared" ref="AP1089" si="5738">AO1089+112</f>
        <v>2421</v>
      </c>
      <c r="AQ1089" s="9">
        <f t="shared" ref="AQ1089" si="5739">AP1089+113</f>
        <v>2534</v>
      </c>
      <c r="AR1089" s="9">
        <f t="shared" ref="AR1089" si="5740">AQ1089+112</f>
        <v>2646</v>
      </c>
      <c r="AS1089" s="9">
        <f t="shared" ref="AS1089" si="5741">AR1089+113</f>
        <v>2759</v>
      </c>
      <c r="AT1089" s="9">
        <f t="shared" ref="AT1089" si="5742">AS1089+112</f>
        <v>2871</v>
      </c>
      <c r="AU1089" s="9">
        <f t="shared" ref="AU1089" si="5743">AT1089+113</f>
        <v>2984</v>
      </c>
      <c r="AV1089" s="9">
        <f t="shared" ref="AV1089" si="5744">AU1089+112</f>
        <v>3096</v>
      </c>
      <c r="AW1089" s="9">
        <f t="shared" ref="AW1089" si="5745">AV1089+113</f>
        <v>3209</v>
      </c>
      <c r="AX1089" s="9">
        <f t="shared" ref="AX1089" si="5746">AW1089+112</f>
        <v>3321</v>
      </c>
      <c r="AY1089" s="9">
        <f t="shared" ref="AY1089" si="5747">AX1089+113</f>
        <v>3434</v>
      </c>
      <c r="AZ1089" s="9">
        <f t="shared" ref="AZ1089" si="5748">AY1089+112</f>
        <v>3546</v>
      </c>
      <c r="BA1089" s="9">
        <f t="shared" ref="BA1089" si="5749">AZ1089+113</f>
        <v>3659</v>
      </c>
      <c r="BB1089" s="9">
        <f t="shared" ref="BB1089" si="5750">BA1089+112</f>
        <v>3771</v>
      </c>
      <c r="BC1089" s="9">
        <f t="shared" ref="BC1089" si="5751">BB1089+113</f>
        <v>3884</v>
      </c>
      <c r="BD1089" s="9">
        <f t="shared" ref="BD1089" si="5752">BC1089+112</f>
        <v>3996</v>
      </c>
      <c r="BE1089" s="9">
        <f t="shared" ref="BE1089" si="5753">BD1089+113</f>
        <v>4109</v>
      </c>
      <c r="BF1089" s="9">
        <f t="shared" ref="BF1089" si="5754">BE1089+112</f>
        <v>4221</v>
      </c>
      <c r="BG1089" s="9">
        <f t="shared" ref="BG1089" si="5755">BF1089+113</f>
        <v>4334</v>
      </c>
      <c r="BH1089" s="9">
        <f t="shared" ref="BH1089" si="5756">BG1089+112</f>
        <v>4446</v>
      </c>
      <c r="BI1089" s="9">
        <f t="shared" ref="BI1089" si="5757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758">C1090+14</f>
        <v>88</v>
      </c>
      <c r="E1090" s="4">
        <f t="shared" si="5758"/>
        <v>102</v>
      </c>
      <c r="F1090" s="4">
        <f t="shared" si="5758"/>
        <v>116</v>
      </c>
      <c r="G1090" s="4">
        <f t="shared" si="5758"/>
        <v>130</v>
      </c>
      <c r="H1090" s="4">
        <f t="shared" si="5758"/>
        <v>144</v>
      </c>
      <c r="I1090" s="4">
        <f t="shared" si="5758"/>
        <v>158</v>
      </c>
      <c r="J1090" s="4">
        <f t="shared" si="5758"/>
        <v>172</v>
      </c>
      <c r="K1090" s="4">
        <f t="shared" si="5758"/>
        <v>186</v>
      </c>
      <c r="L1090" s="4">
        <f t="shared" si="5758"/>
        <v>200</v>
      </c>
      <c r="M1090" s="4">
        <f t="shared" si="5758"/>
        <v>214</v>
      </c>
      <c r="N1090" s="4">
        <f t="shared" si="5758"/>
        <v>228</v>
      </c>
      <c r="O1090" s="4">
        <f t="shared" si="5758"/>
        <v>242</v>
      </c>
      <c r="P1090" s="4">
        <f t="shared" si="5758"/>
        <v>256</v>
      </c>
      <c r="Q1090" s="4">
        <f t="shared" si="5758"/>
        <v>270</v>
      </c>
      <c r="R1090" s="4">
        <f t="shared" si="5758"/>
        <v>284</v>
      </c>
      <c r="S1090" s="4">
        <f t="shared" si="5758"/>
        <v>298</v>
      </c>
      <c r="T1090" s="4">
        <f t="shared" si="5758"/>
        <v>312</v>
      </c>
      <c r="U1090" s="4">
        <f t="shared" si="5758"/>
        <v>326</v>
      </c>
      <c r="V1090" s="4">
        <f t="shared" si="5758"/>
        <v>340</v>
      </c>
      <c r="W1090" s="4">
        <f t="shared" si="5758"/>
        <v>354</v>
      </c>
      <c r="X1090" s="4">
        <f t="shared" si="5758"/>
        <v>368</v>
      </c>
      <c r="Y1090" s="4">
        <f t="shared" si="5758"/>
        <v>382</v>
      </c>
      <c r="Z1090" s="4">
        <f t="shared" si="5758"/>
        <v>396</v>
      </c>
      <c r="AA1090" s="4">
        <f t="shared" si="5758"/>
        <v>410</v>
      </c>
      <c r="AB1090" s="4">
        <f t="shared" si="5758"/>
        <v>424</v>
      </c>
      <c r="AC1090" s="4">
        <f t="shared" si="5758"/>
        <v>438</v>
      </c>
      <c r="AD1090" s="4">
        <f t="shared" si="5758"/>
        <v>452</v>
      </c>
      <c r="AE1090" s="4">
        <f t="shared" si="5758"/>
        <v>466</v>
      </c>
      <c r="AF1090" s="4">
        <f t="shared" si="5758"/>
        <v>480</v>
      </c>
      <c r="AG1090" s="4">
        <f t="shared" si="5758"/>
        <v>494</v>
      </c>
      <c r="AH1090" s="4">
        <f t="shared" si="5758"/>
        <v>508</v>
      </c>
      <c r="AI1090" s="4">
        <f t="shared" si="5758"/>
        <v>522</v>
      </c>
      <c r="AJ1090" s="4">
        <f t="shared" si="5758"/>
        <v>536</v>
      </c>
      <c r="AK1090" s="4">
        <f t="shared" si="5758"/>
        <v>550</v>
      </c>
      <c r="AL1090" s="4">
        <f t="shared" si="5758"/>
        <v>564</v>
      </c>
      <c r="AM1090" s="4">
        <f t="shared" si="5758"/>
        <v>578</v>
      </c>
      <c r="AN1090" s="4">
        <f t="shared" si="5758"/>
        <v>592</v>
      </c>
      <c r="AO1090" s="4">
        <f t="shared" si="5758"/>
        <v>606</v>
      </c>
      <c r="AP1090" s="4">
        <f t="shared" si="5758"/>
        <v>620</v>
      </c>
      <c r="AQ1090" s="4">
        <f t="shared" si="5758"/>
        <v>634</v>
      </c>
      <c r="AR1090" s="4">
        <f t="shared" si="5758"/>
        <v>648</v>
      </c>
      <c r="AS1090" s="4">
        <f t="shared" si="5758"/>
        <v>662</v>
      </c>
      <c r="AT1090" s="4">
        <f t="shared" si="5758"/>
        <v>676</v>
      </c>
      <c r="AU1090" s="4">
        <f t="shared" si="5758"/>
        <v>690</v>
      </c>
      <c r="AV1090" s="4">
        <f t="shared" si="5758"/>
        <v>704</v>
      </c>
      <c r="AW1090" s="4">
        <f t="shared" si="5758"/>
        <v>718</v>
      </c>
      <c r="AX1090" s="4">
        <f t="shared" si="5758"/>
        <v>732</v>
      </c>
      <c r="AY1090" s="4">
        <f t="shared" si="5758"/>
        <v>746</v>
      </c>
      <c r="AZ1090" s="4">
        <f t="shared" si="5758"/>
        <v>760</v>
      </c>
      <c r="BA1090" s="4">
        <f t="shared" si="5758"/>
        <v>774</v>
      </c>
      <c r="BB1090" s="4">
        <f t="shared" si="5758"/>
        <v>788</v>
      </c>
      <c r="BC1090" s="4">
        <f t="shared" si="5758"/>
        <v>802</v>
      </c>
      <c r="BD1090" s="4">
        <f t="shared" si="5758"/>
        <v>816</v>
      </c>
      <c r="BE1090" s="4">
        <f t="shared" si="5758"/>
        <v>830</v>
      </c>
      <c r="BF1090" s="4">
        <f t="shared" si="5758"/>
        <v>844</v>
      </c>
      <c r="BG1090" s="4">
        <f t="shared" si="5758"/>
        <v>858</v>
      </c>
      <c r="BH1090" s="4">
        <f t="shared" si="5758"/>
        <v>872</v>
      </c>
      <c r="BI1090" s="4">
        <f t="shared" si="5758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759">C1095+5</f>
        <v>15</v>
      </c>
      <c r="E1095" s="4">
        <f t="shared" si="5759"/>
        <v>20</v>
      </c>
      <c r="F1095" s="4">
        <f t="shared" si="5759"/>
        <v>25</v>
      </c>
      <c r="G1095" s="4">
        <f t="shared" si="5759"/>
        <v>30</v>
      </c>
      <c r="H1095" s="4">
        <f t="shared" si="5759"/>
        <v>35</v>
      </c>
      <c r="I1095" s="4">
        <f t="shared" si="5759"/>
        <v>40</v>
      </c>
      <c r="J1095" s="15">
        <f>I1095+20</f>
        <v>60</v>
      </c>
      <c r="K1095" s="4">
        <f t="shared" ref="K1095:Q1095" si="5760">J1095+20</f>
        <v>80</v>
      </c>
      <c r="L1095" s="4">
        <f t="shared" si="5760"/>
        <v>100</v>
      </c>
      <c r="M1095" s="4">
        <f t="shared" si="5760"/>
        <v>120</v>
      </c>
      <c r="N1095" s="4">
        <f t="shared" si="5760"/>
        <v>140</v>
      </c>
      <c r="O1095" s="4">
        <f t="shared" si="5760"/>
        <v>160</v>
      </c>
      <c r="P1095" s="4">
        <f t="shared" si="5760"/>
        <v>180</v>
      </c>
      <c r="Q1095" s="4">
        <f t="shared" si="5760"/>
        <v>200</v>
      </c>
      <c r="R1095" s="15">
        <f>Q1095+35</f>
        <v>235</v>
      </c>
      <c r="S1095" s="4">
        <f t="shared" ref="S1095:W1095" si="5761">R1095+35</f>
        <v>270</v>
      </c>
      <c r="T1095" s="4">
        <f t="shared" si="5761"/>
        <v>305</v>
      </c>
      <c r="U1095" s="4">
        <f t="shared" si="5761"/>
        <v>340</v>
      </c>
      <c r="V1095" s="4">
        <f t="shared" si="5761"/>
        <v>375</v>
      </c>
      <c r="W1095" s="4">
        <f t="shared" si="5761"/>
        <v>410</v>
      </c>
      <c r="X1095" s="15">
        <f>W1095+50</f>
        <v>460</v>
      </c>
      <c r="Y1095" s="4">
        <f t="shared" ref="Y1095:AC1095" si="5762">X1095+50</f>
        <v>510</v>
      </c>
      <c r="Z1095" s="4">
        <f t="shared" si="5762"/>
        <v>560</v>
      </c>
      <c r="AA1095" s="4">
        <f t="shared" si="5762"/>
        <v>610</v>
      </c>
      <c r="AB1095" s="4">
        <f t="shared" si="5762"/>
        <v>660</v>
      </c>
      <c r="AC1095" s="4">
        <f t="shared" si="5762"/>
        <v>710</v>
      </c>
      <c r="AD1095" s="15">
        <f>AC1095+65</f>
        <v>775</v>
      </c>
      <c r="AE1095" s="4">
        <f t="shared" ref="AE1095:BI1095" si="5763">AD1095+65</f>
        <v>840</v>
      </c>
      <c r="AF1095" s="4">
        <f t="shared" si="5763"/>
        <v>905</v>
      </c>
      <c r="AG1095" s="4">
        <f t="shared" si="5763"/>
        <v>970</v>
      </c>
      <c r="AH1095" s="4">
        <f t="shared" si="5763"/>
        <v>1035</v>
      </c>
      <c r="AI1095" s="4">
        <f t="shared" si="5763"/>
        <v>1100</v>
      </c>
      <c r="AJ1095" s="4">
        <f t="shared" si="5763"/>
        <v>1165</v>
      </c>
      <c r="AK1095" s="4">
        <f t="shared" si="5763"/>
        <v>1230</v>
      </c>
      <c r="AL1095" s="4">
        <f t="shared" si="5763"/>
        <v>1295</v>
      </c>
      <c r="AM1095" s="4">
        <f t="shared" si="5763"/>
        <v>1360</v>
      </c>
      <c r="AN1095" s="4">
        <f t="shared" si="5763"/>
        <v>1425</v>
      </c>
      <c r="AO1095" s="4">
        <f t="shared" si="5763"/>
        <v>1490</v>
      </c>
      <c r="AP1095" s="4">
        <f t="shared" si="5763"/>
        <v>1555</v>
      </c>
      <c r="AQ1095" s="4">
        <f t="shared" si="5763"/>
        <v>1620</v>
      </c>
      <c r="AR1095" s="4">
        <f t="shared" si="5763"/>
        <v>1685</v>
      </c>
      <c r="AS1095" s="4">
        <f t="shared" si="5763"/>
        <v>1750</v>
      </c>
      <c r="AT1095" s="4">
        <f t="shared" si="5763"/>
        <v>1815</v>
      </c>
      <c r="AU1095" s="4">
        <f t="shared" si="5763"/>
        <v>1880</v>
      </c>
      <c r="AV1095" s="4">
        <f t="shared" si="5763"/>
        <v>1945</v>
      </c>
      <c r="AW1095" s="4">
        <f t="shared" si="5763"/>
        <v>2010</v>
      </c>
      <c r="AX1095" s="4">
        <f t="shared" si="5763"/>
        <v>2075</v>
      </c>
      <c r="AY1095" s="4">
        <f t="shared" si="5763"/>
        <v>2140</v>
      </c>
      <c r="AZ1095" s="4">
        <f t="shared" si="5763"/>
        <v>2205</v>
      </c>
      <c r="BA1095" s="4">
        <f t="shared" si="5763"/>
        <v>2270</v>
      </c>
      <c r="BB1095" s="4">
        <f t="shared" si="5763"/>
        <v>2335</v>
      </c>
      <c r="BC1095" s="4">
        <f t="shared" si="5763"/>
        <v>2400</v>
      </c>
      <c r="BD1095" s="4">
        <f t="shared" si="5763"/>
        <v>2465</v>
      </c>
      <c r="BE1095" s="4">
        <f t="shared" si="5763"/>
        <v>2530</v>
      </c>
      <c r="BF1095" s="4">
        <f t="shared" si="5763"/>
        <v>2595</v>
      </c>
      <c r="BG1095" s="4">
        <f t="shared" si="5763"/>
        <v>2660</v>
      </c>
      <c r="BH1095" s="4">
        <f t="shared" si="5763"/>
        <v>2725</v>
      </c>
      <c r="BI1095" s="4">
        <f t="shared" si="5763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764">C1096+10</f>
        <v>50</v>
      </c>
      <c r="E1096" s="4">
        <f t="shared" si="5764"/>
        <v>60</v>
      </c>
      <c r="F1096" s="4">
        <f t="shared" si="5764"/>
        <v>70</v>
      </c>
      <c r="G1096" s="4">
        <f t="shared" si="5764"/>
        <v>80</v>
      </c>
      <c r="H1096" s="4">
        <f t="shared" si="5764"/>
        <v>90</v>
      </c>
      <c r="I1096" s="4">
        <f t="shared" si="5764"/>
        <v>100</v>
      </c>
      <c r="J1096" s="15">
        <f>I1096+30</f>
        <v>130</v>
      </c>
      <c r="K1096" s="4">
        <f t="shared" ref="K1096:Q1096" si="5765">J1096+30</f>
        <v>160</v>
      </c>
      <c r="L1096" s="4">
        <f t="shared" si="5765"/>
        <v>190</v>
      </c>
      <c r="M1096" s="4">
        <f t="shared" si="5765"/>
        <v>220</v>
      </c>
      <c r="N1096" s="4">
        <f t="shared" si="5765"/>
        <v>250</v>
      </c>
      <c r="O1096" s="4">
        <f t="shared" si="5765"/>
        <v>280</v>
      </c>
      <c r="P1096" s="4">
        <f t="shared" si="5765"/>
        <v>310</v>
      </c>
      <c r="Q1096" s="4">
        <f t="shared" si="5765"/>
        <v>340</v>
      </c>
      <c r="R1096" s="15">
        <f>Q1096+50</f>
        <v>390</v>
      </c>
      <c r="S1096" s="4">
        <f t="shared" ref="S1096:W1096" si="5766">R1096+50</f>
        <v>440</v>
      </c>
      <c r="T1096" s="4">
        <f t="shared" si="5766"/>
        <v>490</v>
      </c>
      <c r="U1096" s="4">
        <f t="shared" si="5766"/>
        <v>540</v>
      </c>
      <c r="V1096" s="4">
        <f t="shared" si="5766"/>
        <v>590</v>
      </c>
      <c r="W1096" s="4">
        <f t="shared" si="5766"/>
        <v>640</v>
      </c>
      <c r="X1096" s="15">
        <f>W1096+70</f>
        <v>710</v>
      </c>
      <c r="Y1096" s="4">
        <f t="shared" ref="Y1096:AC1096" si="5767">X1096+70</f>
        <v>780</v>
      </c>
      <c r="Z1096" s="4">
        <f t="shared" si="5767"/>
        <v>850</v>
      </c>
      <c r="AA1096" s="4">
        <f t="shared" si="5767"/>
        <v>920</v>
      </c>
      <c r="AB1096" s="4">
        <f t="shared" si="5767"/>
        <v>990</v>
      </c>
      <c r="AC1096" s="4">
        <f t="shared" si="5767"/>
        <v>1060</v>
      </c>
      <c r="AD1096" s="15">
        <f>AC1096+90</f>
        <v>1150</v>
      </c>
      <c r="AE1096" s="4">
        <f t="shared" ref="AE1096:BI1096" si="5768">AD1096+90</f>
        <v>1240</v>
      </c>
      <c r="AF1096" s="4">
        <f t="shared" si="5768"/>
        <v>1330</v>
      </c>
      <c r="AG1096" s="4">
        <f t="shared" si="5768"/>
        <v>1420</v>
      </c>
      <c r="AH1096" s="4">
        <f t="shared" si="5768"/>
        <v>1510</v>
      </c>
      <c r="AI1096" s="4">
        <f t="shared" si="5768"/>
        <v>1600</v>
      </c>
      <c r="AJ1096" s="4">
        <f t="shared" si="5768"/>
        <v>1690</v>
      </c>
      <c r="AK1096" s="4">
        <f t="shared" si="5768"/>
        <v>1780</v>
      </c>
      <c r="AL1096" s="4">
        <f t="shared" si="5768"/>
        <v>1870</v>
      </c>
      <c r="AM1096" s="4">
        <f t="shared" si="5768"/>
        <v>1960</v>
      </c>
      <c r="AN1096" s="4">
        <f t="shared" si="5768"/>
        <v>2050</v>
      </c>
      <c r="AO1096" s="4">
        <f t="shared" si="5768"/>
        <v>2140</v>
      </c>
      <c r="AP1096" s="4">
        <f t="shared" si="5768"/>
        <v>2230</v>
      </c>
      <c r="AQ1096" s="4">
        <f t="shared" si="5768"/>
        <v>2320</v>
      </c>
      <c r="AR1096" s="4">
        <f t="shared" si="5768"/>
        <v>2410</v>
      </c>
      <c r="AS1096" s="4">
        <f t="shared" si="5768"/>
        <v>2500</v>
      </c>
      <c r="AT1096" s="4">
        <f t="shared" si="5768"/>
        <v>2590</v>
      </c>
      <c r="AU1096" s="4">
        <f t="shared" si="5768"/>
        <v>2680</v>
      </c>
      <c r="AV1096" s="4">
        <f t="shared" si="5768"/>
        <v>2770</v>
      </c>
      <c r="AW1096" s="4">
        <f t="shared" si="5768"/>
        <v>2860</v>
      </c>
      <c r="AX1096" s="4">
        <f t="shared" si="5768"/>
        <v>2950</v>
      </c>
      <c r="AY1096" s="4">
        <f t="shared" si="5768"/>
        <v>3040</v>
      </c>
      <c r="AZ1096" s="4">
        <f t="shared" si="5768"/>
        <v>3130</v>
      </c>
      <c r="BA1096" s="4">
        <f t="shared" si="5768"/>
        <v>3220</v>
      </c>
      <c r="BB1096" s="4">
        <f t="shared" si="5768"/>
        <v>3310</v>
      </c>
      <c r="BC1096" s="4">
        <f t="shared" si="5768"/>
        <v>3400</v>
      </c>
      <c r="BD1096" s="4">
        <f t="shared" si="5768"/>
        <v>3490</v>
      </c>
      <c r="BE1096" s="4">
        <f t="shared" si="5768"/>
        <v>3580</v>
      </c>
      <c r="BF1096" s="4">
        <f t="shared" si="5768"/>
        <v>3670</v>
      </c>
      <c r="BG1096" s="4">
        <f t="shared" si="5768"/>
        <v>3760</v>
      </c>
      <c r="BH1096" s="4">
        <f t="shared" si="5768"/>
        <v>3850</v>
      </c>
      <c r="BI1096" s="4">
        <f t="shared" si="5768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769">C1097+5</f>
        <v>20</v>
      </c>
      <c r="E1097" s="4">
        <f t="shared" si="5769"/>
        <v>25</v>
      </c>
      <c r="F1097" s="4">
        <f t="shared" si="5769"/>
        <v>30</v>
      </c>
      <c r="G1097" s="4">
        <f t="shared" si="5769"/>
        <v>35</v>
      </c>
      <c r="H1097" s="4">
        <f t="shared" si="5769"/>
        <v>40</v>
      </c>
      <c r="I1097" s="4">
        <f t="shared" si="5769"/>
        <v>45</v>
      </c>
      <c r="J1097" s="15">
        <f>I1097+10</f>
        <v>55</v>
      </c>
      <c r="K1097" s="4">
        <f t="shared" ref="K1097:Q1097" si="5770">J1097+10</f>
        <v>65</v>
      </c>
      <c r="L1097" s="4">
        <f t="shared" si="5770"/>
        <v>75</v>
      </c>
      <c r="M1097" s="4">
        <f t="shared" si="5770"/>
        <v>85</v>
      </c>
      <c r="N1097" s="4">
        <f t="shared" si="5770"/>
        <v>95</v>
      </c>
      <c r="O1097" s="4">
        <f t="shared" si="5770"/>
        <v>105</v>
      </c>
      <c r="P1097" s="4">
        <f t="shared" si="5770"/>
        <v>115</v>
      </c>
      <c r="Q1097" s="4">
        <f t="shared" si="5770"/>
        <v>125</v>
      </c>
      <c r="R1097" s="15">
        <f>Q1097+15</f>
        <v>140</v>
      </c>
      <c r="S1097" s="4">
        <f t="shared" ref="S1097:W1097" si="5771">R1097+15</f>
        <v>155</v>
      </c>
      <c r="T1097" s="4">
        <f t="shared" si="5771"/>
        <v>170</v>
      </c>
      <c r="U1097" s="4">
        <f t="shared" si="5771"/>
        <v>185</v>
      </c>
      <c r="V1097" s="4">
        <f t="shared" si="5771"/>
        <v>200</v>
      </c>
      <c r="W1097" s="4">
        <f t="shared" si="5771"/>
        <v>215</v>
      </c>
      <c r="X1097" s="15">
        <f>W1097+20</f>
        <v>235</v>
      </c>
      <c r="Y1097" s="4">
        <f t="shared" ref="Y1097:AC1097" si="5772">X1097+20</f>
        <v>255</v>
      </c>
      <c r="Z1097" s="4">
        <f t="shared" si="5772"/>
        <v>275</v>
      </c>
      <c r="AA1097" s="4">
        <f t="shared" si="5772"/>
        <v>295</v>
      </c>
      <c r="AB1097" s="4">
        <f t="shared" si="5772"/>
        <v>315</v>
      </c>
      <c r="AC1097" s="4">
        <f t="shared" si="5772"/>
        <v>335</v>
      </c>
      <c r="AD1097" s="15">
        <f>AC1097+25</f>
        <v>360</v>
      </c>
      <c r="AE1097" s="4">
        <f t="shared" ref="AE1097:BI1097" si="5773">AD1097+25</f>
        <v>385</v>
      </c>
      <c r="AF1097" s="4">
        <f t="shared" si="5773"/>
        <v>410</v>
      </c>
      <c r="AG1097" s="4">
        <f t="shared" si="5773"/>
        <v>435</v>
      </c>
      <c r="AH1097" s="4">
        <f t="shared" si="5773"/>
        <v>460</v>
      </c>
      <c r="AI1097" s="4">
        <f t="shared" si="5773"/>
        <v>485</v>
      </c>
      <c r="AJ1097" s="4">
        <f t="shared" si="5773"/>
        <v>510</v>
      </c>
      <c r="AK1097" s="4">
        <f t="shared" si="5773"/>
        <v>535</v>
      </c>
      <c r="AL1097" s="4">
        <f t="shared" si="5773"/>
        <v>560</v>
      </c>
      <c r="AM1097" s="4">
        <f t="shared" si="5773"/>
        <v>585</v>
      </c>
      <c r="AN1097" s="4">
        <f t="shared" si="5773"/>
        <v>610</v>
      </c>
      <c r="AO1097" s="4">
        <f t="shared" si="5773"/>
        <v>635</v>
      </c>
      <c r="AP1097" s="4">
        <f t="shared" si="5773"/>
        <v>660</v>
      </c>
      <c r="AQ1097" s="4">
        <f t="shared" si="5773"/>
        <v>685</v>
      </c>
      <c r="AR1097" s="4">
        <f t="shared" si="5773"/>
        <v>710</v>
      </c>
      <c r="AS1097" s="4">
        <f t="shared" si="5773"/>
        <v>735</v>
      </c>
      <c r="AT1097" s="4">
        <f t="shared" si="5773"/>
        <v>760</v>
      </c>
      <c r="AU1097" s="4">
        <f t="shared" si="5773"/>
        <v>785</v>
      </c>
      <c r="AV1097" s="4">
        <f t="shared" si="5773"/>
        <v>810</v>
      </c>
      <c r="AW1097" s="4">
        <f t="shared" si="5773"/>
        <v>835</v>
      </c>
      <c r="AX1097" s="4">
        <f t="shared" si="5773"/>
        <v>860</v>
      </c>
      <c r="AY1097" s="4">
        <f t="shared" si="5773"/>
        <v>885</v>
      </c>
      <c r="AZ1097" s="4">
        <f t="shared" si="5773"/>
        <v>910</v>
      </c>
      <c r="BA1097" s="4">
        <f t="shared" si="5773"/>
        <v>935</v>
      </c>
      <c r="BB1097" s="4">
        <f t="shared" si="5773"/>
        <v>960</v>
      </c>
      <c r="BC1097" s="4">
        <f t="shared" si="5773"/>
        <v>985</v>
      </c>
      <c r="BD1097" s="4">
        <f t="shared" si="5773"/>
        <v>1010</v>
      </c>
      <c r="BE1097" s="4">
        <f t="shared" si="5773"/>
        <v>1035</v>
      </c>
      <c r="BF1097" s="4">
        <f t="shared" si="5773"/>
        <v>1060</v>
      </c>
      <c r="BG1097" s="4">
        <f t="shared" si="5773"/>
        <v>1085</v>
      </c>
      <c r="BH1097" s="4">
        <f t="shared" si="5773"/>
        <v>1110</v>
      </c>
      <c r="BI1097" s="4">
        <f t="shared" si="5773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774">C1099+12</f>
        <v>104</v>
      </c>
      <c r="E1099" s="4">
        <f t="shared" si="5774"/>
        <v>116</v>
      </c>
      <c r="F1099" s="4">
        <f t="shared" si="5774"/>
        <v>128</v>
      </c>
      <c r="G1099" s="4">
        <f t="shared" si="5774"/>
        <v>140</v>
      </c>
      <c r="H1099" s="4">
        <f t="shared" si="5774"/>
        <v>152</v>
      </c>
      <c r="I1099" s="4">
        <f t="shared" si="5774"/>
        <v>164</v>
      </c>
      <c r="J1099" s="4">
        <f t="shared" si="5774"/>
        <v>176</v>
      </c>
      <c r="K1099" s="4">
        <f t="shared" si="5774"/>
        <v>188</v>
      </c>
      <c r="L1099" s="4">
        <f t="shared" si="5774"/>
        <v>200</v>
      </c>
      <c r="M1099" s="4">
        <f t="shared" si="5774"/>
        <v>212</v>
      </c>
      <c r="N1099" s="4">
        <f t="shared" si="5774"/>
        <v>224</v>
      </c>
      <c r="O1099" s="4">
        <f t="shared" si="5774"/>
        <v>236</v>
      </c>
      <c r="P1099" s="4">
        <f t="shared" si="5774"/>
        <v>248</v>
      </c>
      <c r="Q1099" s="4">
        <f t="shared" si="5774"/>
        <v>260</v>
      </c>
      <c r="R1099" s="4">
        <f t="shared" si="5774"/>
        <v>272</v>
      </c>
      <c r="S1099" s="4">
        <f t="shared" si="5774"/>
        <v>284</v>
      </c>
      <c r="T1099" s="4">
        <f t="shared" si="5774"/>
        <v>296</v>
      </c>
      <c r="U1099" s="4">
        <f t="shared" si="5774"/>
        <v>308</v>
      </c>
      <c r="V1099" s="4">
        <f t="shared" si="5774"/>
        <v>320</v>
      </c>
      <c r="W1099" s="4">
        <f t="shared" si="5774"/>
        <v>332</v>
      </c>
      <c r="X1099" s="4">
        <f t="shared" si="5774"/>
        <v>344</v>
      </c>
      <c r="Y1099" s="4">
        <f t="shared" si="5774"/>
        <v>356</v>
      </c>
      <c r="Z1099" s="4">
        <f t="shared" si="5774"/>
        <v>368</v>
      </c>
      <c r="AA1099" s="4">
        <f t="shared" si="5774"/>
        <v>380</v>
      </c>
      <c r="AB1099" s="4">
        <f t="shared" si="5774"/>
        <v>392</v>
      </c>
      <c r="AC1099" s="4">
        <f t="shared" si="5774"/>
        <v>404</v>
      </c>
      <c r="AD1099" s="4">
        <f t="shared" si="5774"/>
        <v>416</v>
      </c>
      <c r="AE1099" s="4">
        <f t="shared" si="5774"/>
        <v>428</v>
      </c>
      <c r="AF1099" s="4">
        <f t="shared" si="5774"/>
        <v>440</v>
      </c>
      <c r="AG1099" s="4">
        <f t="shared" si="5774"/>
        <v>452</v>
      </c>
      <c r="AH1099" s="4">
        <f t="shared" si="5774"/>
        <v>464</v>
      </c>
      <c r="AI1099" s="4">
        <f t="shared" si="5774"/>
        <v>476</v>
      </c>
      <c r="AJ1099" s="4">
        <f t="shared" si="5774"/>
        <v>488</v>
      </c>
      <c r="AK1099" s="4">
        <f t="shared" si="5774"/>
        <v>500</v>
      </c>
      <c r="AL1099" s="4">
        <f t="shared" si="5774"/>
        <v>512</v>
      </c>
      <c r="AM1099" s="4">
        <f t="shared" si="5774"/>
        <v>524</v>
      </c>
      <c r="AN1099" s="4">
        <f t="shared" si="5774"/>
        <v>536</v>
      </c>
      <c r="AO1099" s="4">
        <f t="shared" si="5774"/>
        <v>548</v>
      </c>
      <c r="AP1099" s="4">
        <f t="shared" si="5774"/>
        <v>560</v>
      </c>
      <c r="AQ1099" s="4">
        <f t="shared" si="5774"/>
        <v>572</v>
      </c>
      <c r="AR1099" s="4">
        <f t="shared" si="5774"/>
        <v>584</v>
      </c>
      <c r="AS1099" s="4">
        <f t="shared" si="5774"/>
        <v>596</v>
      </c>
      <c r="AT1099" s="4">
        <f t="shared" si="5774"/>
        <v>608</v>
      </c>
      <c r="AU1099" s="4">
        <f t="shared" si="5774"/>
        <v>620</v>
      </c>
      <c r="AV1099" s="4">
        <f t="shared" si="5774"/>
        <v>632</v>
      </c>
      <c r="AW1099" s="4">
        <f t="shared" si="5774"/>
        <v>644</v>
      </c>
      <c r="AX1099" s="4">
        <f t="shared" si="5774"/>
        <v>656</v>
      </c>
      <c r="AY1099" s="4">
        <f t="shared" si="5774"/>
        <v>668</v>
      </c>
      <c r="AZ1099" s="4">
        <f t="shared" si="5774"/>
        <v>680</v>
      </c>
      <c r="BA1099" s="4">
        <f t="shared" si="5774"/>
        <v>692</v>
      </c>
      <c r="BB1099" s="4">
        <f t="shared" si="5774"/>
        <v>704</v>
      </c>
      <c r="BC1099" s="4">
        <f t="shared" si="5774"/>
        <v>716</v>
      </c>
      <c r="BD1099" s="4">
        <f t="shared" si="5774"/>
        <v>728</v>
      </c>
      <c r="BE1099" s="4">
        <f t="shared" si="5774"/>
        <v>740</v>
      </c>
      <c r="BF1099" s="4">
        <f t="shared" si="5774"/>
        <v>752</v>
      </c>
      <c r="BG1099" s="4">
        <f t="shared" si="5774"/>
        <v>764</v>
      </c>
      <c r="BH1099" s="4">
        <f t="shared" si="5774"/>
        <v>776</v>
      </c>
      <c r="BI1099" s="4">
        <f t="shared" si="5774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775">C1102+15</f>
        <v>80</v>
      </c>
      <c r="E1102" s="4">
        <f t="shared" si="5775"/>
        <v>95</v>
      </c>
      <c r="F1102" s="4">
        <f t="shared" si="5775"/>
        <v>110</v>
      </c>
      <c r="G1102" s="4">
        <f t="shared" si="5775"/>
        <v>125</v>
      </c>
      <c r="H1102" s="4">
        <f t="shared" si="5775"/>
        <v>140</v>
      </c>
      <c r="I1102" s="4">
        <f t="shared" si="5775"/>
        <v>155</v>
      </c>
      <c r="J1102" s="4">
        <f t="shared" si="5775"/>
        <v>170</v>
      </c>
      <c r="K1102" s="4">
        <f t="shared" si="5775"/>
        <v>185</v>
      </c>
      <c r="L1102" s="4">
        <f t="shared" si="5775"/>
        <v>200</v>
      </c>
      <c r="M1102" s="4">
        <f t="shared" si="5775"/>
        <v>215</v>
      </c>
      <c r="N1102" s="4">
        <f t="shared" si="5775"/>
        <v>230</v>
      </c>
      <c r="O1102" s="4">
        <f t="shared" si="5775"/>
        <v>245</v>
      </c>
      <c r="P1102" s="4">
        <f t="shared" si="5775"/>
        <v>260</v>
      </c>
      <c r="Q1102" s="4">
        <f t="shared" si="5775"/>
        <v>275</v>
      </c>
      <c r="R1102" s="4">
        <f t="shared" si="5775"/>
        <v>290</v>
      </c>
      <c r="S1102" s="4">
        <f t="shared" si="5775"/>
        <v>305</v>
      </c>
      <c r="T1102" s="4">
        <f t="shared" si="5775"/>
        <v>320</v>
      </c>
      <c r="U1102" s="4">
        <f t="shared" si="5775"/>
        <v>335</v>
      </c>
      <c r="V1102" s="4">
        <f t="shared" si="5775"/>
        <v>350</v>
      </c>
      <c r="W1102" s="4">
        <f t="shared" si="5775"/>
        <v>365</v>
      </c>
      <c r="X1102" s="4">
        <f t="shared" si="5775"/>
        <v>380</v>
      </c>
      <c r="Y1102" s="4">
        <f t="shared" si="5775"/>
        <v>395</v>
      </c>
      <c r="Z1102" s="4">
        <f t="shared" si="5775"/>
        <v>410</v>
      </c>
      <c r="AA1102" s="4">
        <f t="shared" si="5775"/>
        <v>425</v>
      </c>
      <c r="AB1102" s="4">
        <f t="shared" si="5775"/>
        <v>440</v>
      </c>
      <c r="AC1102" s="4">
        <f t="shared" si="5775"/>
        <v>455</v>
      </c>
      <c r="AD1102" s="4">
        <f t="shared" si="5775"/>
        <v>470</v>
      </c>
      <c r="AE1102" s="4">
        <f t="shared" si="5775"/>
        <v>485</v>
      </c>
      <c r="AF1102" s="4">
        <f t="shared" si="5775"/>
        <v>500</v>
      </c>
      <c r="AG1102" s="4">
        <f t="shared" si="5775"/>
        <v>515</v>
      </c>
      <c r="AH1102" s="4">
        <f t="shared" si="5775"/>
        <v>530</v>
      </c>
      <c r="AI1102" s="4">
        <f t="shared" si="5775"/>
        <v>545</v>
      </c>
      <c r="AJ1102" s="4">
        <f t="shared" si="5775"/>
        <v>560</v>
      </c>
      <c r="AK1102" s="4">
        <f t="shared" si="5775"/>
        <v>575</v>
      </c>
      <c r="AL1102" s="4">
        <f t="shared" si="5775"/>
        <v>590</v>
      </c>
      <c r="AM1102" s="4">
        <f t="shared" si="5775"/>
        <v>605</v>
      </c>
      <c r="AN1102" s="4">
        <f t="shared" si="5775"/>
        <v>620</v>
      </c>
      <c r="AO1102" s="4">
        <f t="shared" si="5775"/>
        <v>635</v>
      </c>
      <c r="AP1102" s="4">
        <f t="shared" si="5775"/>
        <v>650</v>
      </c>
      <c r="AQ1102" s="4">
        <f t="shared" si="5775"/>
        <v>665</v>
      </c>
      <c r="AR1102" s="4">
        <f t="shared" si="5775"/>
        <v>680</v>
      </c>
      <c r="AS1102" s="4">
        <f t="shared" si="5775"/>
        <v>695</v>
      </c>
      <c r="AT1102" s="4">
        <f t="shared" si="5775"/>
        <v>710</v>
      </c>
      <c r="AU1102" s="4">
        <f t="shared" si="5775"/>
        <v>725</v>
      </c>
      <c r="AV1102" s="4">
        <f t="shared" si="5775"/>
        <v>740</v>
      </c>
      <c r="AW1102" s="4">
        <f t="shared" si="5775"/>
        <v>755</v>
      </c>
      <c r="AX1102" s="4">
        <f t="shared" si="5775"/>
        <v>770</v>
      </c>
      <c r="AY1102" s="4">
        <f t="shared" si="5775"/>
        <v>785</v>
      </c>
      <c r="AZ1102" s="4">
        <f t="shared" si="5775"/>
        <v>800</v>
      </c>
      <c r="BA1102" s="4">
        <f t="shared" si="5775"/>
        <v>815</v>
      </c>
      <c r="BB1102" s="4">
        <f t="shared" si="5775"/>
        <v>830</v>
      </c>
      <c r="BC1102" s="4">
        <f t="shared" si="5775"/>
        <v>845</v>
      </c>
      <c r="BD1102" s="4">
        <f t="shared" si="5775"/>
        <v>860</v>
      </c>
      <c r="BE1102" s="4">
        <f t="shared" si="5775"/>
        <v>875</v>
      </c>
      <c r="BF1102" s="4">
        <f t="shared" si="5775"/>
        <v>890</v>
      </c>
      <c r="BG1102" s="4">
        <f t="shared" si="5775"/>
        <v>905</v>
      </c>
      <c r="BH1102" s="4">
        <f t="shared" si="5775"/>
        <v>920</v>
      </c>
      <c r="BI1102" s="4">
        <f t="shared" si="5775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776">C1109+10</f>
        <v>180</v>
      </c>
      <c r="E1109" s="4">
        <f t="shared" si="5776"/>
        <v>190</v>
      </c>
      <c r="F1109" s="4">
        <f t="shared" si="5776"/>
        <v>200</v>
      </c>
      <c r="G1109" s="4">
        <f t="shared" si="5776"/>
        <v>210</v>
      </c>
      <c r="H1109" s="4">
        <f t="shared" si="5776"/>
        <v>220</v>
      </c>
      <c r="I1109" s="4">
        <f t="shared" si="5776"/>
        <v>230</v>
      </c>
      <c r="J1109" s="4">
        <f t="shared" si="5776"/>
        <v>240</v>
      </c>
      <c r="K1109" s="4">
        <f t="shared" si="5776"/>
        <v>250</v>
      </c>
      <c r="L1109" s="4">
        <f t="shared" si="5776"/>
        <v>260</v>
      </c>
      <c r="M1109" s="4">
        <f t="shared" si="5776"/>
        <v>270</v>
      </c>
      <c r="N1109" s="4">
        <f t="shared" si="5776"/>
        <v>280</v>
      </c>
      <c r="O1109" s="4">
        <f t="shared" si="5776"/>
        <v>290</v>
      </c>
      <c r="P1109" s="4">
        <f t="shared" si="5776"/>
        <v>300</v>
      </c>
      <c r="Q1109" s="4">
        <f t="shared" si="5776"/>
        <v>310</v>
      </c>
      <c r="R1109" s="4">
        <f t="shared" si="5776"/>
        <v>320</v>
      </c>
      <c r="S1109" s="4">
        <f t="shared" si="5776"/>
        <v>330</v>
      </c>
      <c r="T1109" s="4">
        <f t="shared" si="5776"/>
        <v>340</v>
      </c>
      <c r="U1109" s="4">
        <f t="shared" si="5776"/>
        <v>350</v>
      </c>
      <c r="V1109" s="4">
        <f t="shared" si="5776"/>
        <v>360</v>
      </c>
      <c r="W1109" s="4">
        <f t="shared" si="5776"/>
        <v>370</v>
      </c>
      <c r="X1109" s="4">
        <f t="shared" si="5776"/>
        <v>380</v>
      </c>
      <c r="Y1109" s="4">
        <f t="shared" si="5776"/>
        <v>390</v>
      </c>
      <c r="Z1109" s="4">
        <f t="shared" si="5776"/>
        <v>400</v>
      </c>
      <c r="AA1109" s="4">
        <f t="shared" si="5776"/>
        <v>410</v>
      </c>
      <c r="AB1109" s="4">
        <f t="shared" si="5776"/>
        <v>420</v>
      </c>
      <c r="AC1109" s="4">
        <f t="shared" si="5776"/>
        <v>430</v>
      </c>
      <c r="AD1109" s="4">
        <f t="shared" si="5776"/>
        <v>440</v>
      </c>
      <c r="AE1109" s="4">
        <f t="shared" si="5776"/>
        <v>450</v>
      </c>
      <c r="AF1109" s="4">
        <f t="shared" si="5776"/>
        <v>460</v>
      </c>
      <c r="AG1109" s="4">
        <f t="shared" si="5776"/>
        <v>470</v>
      </c>
      <c r="AH1109" s="4">
        <f t="shared" si="5776"/>
        <v>480</v>
      </c>
      <c r="AI1109" s="4">
        <f t="shared" si="5776"/>
        <v>490</v>
      </c>
      <c r="AJ1109" s="4">
        <f t="shared" si="5776"/>
        <v>500</v>
      </c>
      <c r="AK1109" s="4">
        <f t="shared" si="5776"/>
        <v>510</v>
      </c>
      <c r="AL1109" s="4">
        <f t="shared" si="5776"/>
        <v>520</v>
      </c>
      <c r="AM1109" s="4">
        <f t="shared" si="5776"/>
        <v>530</v>
      </c>
      <c r="AN1109" s="4">
        <f t="shared" si="5776"/>
        <v>540</v>
      </c>
      <c r="AO1109" s="4">
        <f t="shared" si="5776"/>
        <v>550</v>
      </c>
      <c r="AP1109" s="4">
        <f t="shared" si="5776"/>
        <v>560</v>
      </c>
      <c r="AQ1109" s="4">
        <f t="shared" si="5776"/>
        <v>570</v>
      </c>
      <c r="AR1109" s="4">
        <f t="shared" si="5776"/>
        <v>580</v>
      </c>
      <c r="AS1109" s="4">
        <f t="shared" si="5776"/>
        <v>590</v>
      </c>
      <c r="AT1109" s="4">
        <f t="shared" si="5776"/>
        <v>600</v>
      </c>
      <c r="AU1109" s="4">
        <f t="shared" si="5776"/>
        <v>610</v>
      </c>
      <c r="AV1109" s="4">
        <f t="shared" si="5776"/>
        <v>620</v>
      </c>
      <c r="AW1109" s="4">
        <f t="shared" si="5776"/>
        <v>630</v>
      </c>
      <c r="AX1109" s="4">
        <f t="shared" si="5776"/>
        <v>640</v>
      </c>
      <c r="AY1109" s="4">
        <f t="shared" si="5776"/>
        <v>650</v>
      </c>
      <c r="AZ1109" s="4">
        <f t="shared" si="5776"/>
        <v>660</v>
      </c>
      <c r="BA1109" s="4">
        <f t="shared" si="5776"/>
        <v>670</v>
      </c>
      <c r="BB1109" s="4">
        <f t="shared" si="5776"/>
        <v>680</v>
      </c>
      <c r="BC1109" s="4">
        <f t="shared" si="5776"/>
        <v>690</v>
      </c>
      <c r="BD1109" s="4">
        <f t="shared" si="5776"/>
        <v>700</v>
      </c>
      <c r="BE1109" s="4">
        <f t="shared" si="5776"/>
        <v>710</v>
      </c>
      <c r="BF1109" s="4">
        <f t="shared" si="5776"/>
        <v>720</v>
      </c>
      <c r="BG1109" s="4">
        <f t="shared" si="5776"/>
        <v>730</v>
      </c>
      <c r="BH1109" s="4">
        <f t="shared" si="5776"/>
        <v>740</v>
      </c>
      <c r="BI1109" s="4">
        <f t="shared" si="5776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777">C1113+15</f>
        <v>210</v>
      </c>
      <c r="E1113" s="4">
        <f t="shared" si="5777"/>
        <v>225</v>
      </c>
      <c r="F1113" s="4">
        <f t="shared" si="5777"/>
        <v>240</v>
      </c>
      <c r="G1113" s="4">
        <f t="shared" si="5777"/>
        <v>255</v>
      </c>
      <c r="H1113" s="4">
        <f t="shared" si="5777"/>
        <v>270</v>
      </c>
      <c r="I1113" s="4">
        <f t="shared" si="5777"/>
        <v>285</v>
      </c>
      <c r="J1113" s="4">
        <f t="shared" si="5777"/>
        <v>300</v>
      </c>
      <c r="K1113" s="4">
        <f t="shared" si="5777"/>
        <v>315</v>
      </c>
      <c r="L1113" s="4">
        <f t="shared" si="5777"/>
        <v>330</v>
      </c>
      <c r="M1113" s="4">
        <f t="shared" si="5777"/>
        <v>345</v>
      </c>
      <c r="N1113" s="4">
        <f t="shared" si="5777"/>
        <v>360</v>
      </c>
      <c r="O1113" s="4">
        <f t="shared" si="5777"/>
        <v>375</v>
      </c>
      <c r="P1113" s="4">
        <f t="shared" si="5777"/>
        <v>390</v>
      </c>
      <c r="Q1113" s="4">
        <f t="shared" si="5777"/>
        <v>405</v>
      </c>
      <c r="R1113" s="4">
        <f t="shared" si="5777"/>
        <v>420</v>
      </c>
      <c r="S1113" s="4">
        <f t="shared" si="5777"/>
        <v>435</v>
      </c>
      <c r="T1113" s="4">
        <f t="shared" si="5777"/>
        <v>450</v>
      </c>
      <c r="U1113" s="4">
        <f t="shared" si="5777"/>
        <v>465</v>
      </c>
      <c r="V1113" s="4">
        <f t="shared" si="5777"/>
        <v>480</v>
      </c>
      <c r="W1113" s="4">
        <f t="shared" si="5777"/>
        <v>495</v>
      </c>
      <c r="X1113" s="4">
        <f t="shared" si="5777"/>
        <v>510</v>
      </c>
      <c r="Y1113" s="4">
        <f t="shared" si="5777"/>
        <v>525</v>
      </c>
      <c r="Z1113" s="4">
        <f t="shared" si="5777"/>
        <v>540</v>
      </c>
      <c r="AA1113" s="4">
        <f t="shared" si="5777"/>
        <v>555</v>
      </c>
      <c r="AB1113" s="4">
        <f t="shared" si="5777"/>
        <v>570</v>
      </c>
      <c r="AC1113" s="4">
        <f t="shared" si="5777"/>
        <v>585</v>
      </c>
      <c r="AD1113" s="4">
        <f t="shared" si="5777"/>
        <v>600</v>
      </c>
      <c r="AE1113" s="4">
        <f t="shared" si="5777"/>
        <v>615</v>
      </c>
      <c r="AF1113" s="4">
        <f t="shared" si="5777"/>
        <v>630</v>
      </c>
      <c r="AG1113" s="4">
        <f t="shared" si="5777"/>
        <v>645</v>
      </c>
      <c r="AH1113" s="4">
        <f t="shared" si="5777"/>
        <v>660</v>
      </c>
      <c r="AI1113" s="4">
        <f t="shared" si="5777"/>
        <v>675</v>
      </c>
      <c r="AJ1113" s="4">
        <f t="shared" si="5777"/>
        <v>690</v>
      </c>
      <c r="AK1113" s="4">
        <f t="shared" si="5777"/>
        <v>705</v>
      </c>
      <c r="AL1113" s="4">
        <f t="shared" si="5777"/>
        <v>720</v>
      </c>
      <c r="AM1113" s="4">
        <f t="shared" si="5777"/>
        <v>735</v>
      </c>
      <c r="AN1113" s="4">
        <f t="shared" si="5777"/>
        <v>750</v>
      </c>
      <c r="AO1113" s="4">
        <f t="shared" si="5777"/>
        <v>765</v>
      </c>
      <c r="AP1113" s="4">
        <f t="shared" si="5777"/>
        <v>780</v>
      </c>
      <c r="AQ1113" s="4">
        <f t="shared" si="5777"/>
        <v>795</v>
      </c>
      <c r="AR1113" s="4">
        <f t="shared" si="5777"/>
        <v>810</v>
      </c>
      <c r="AS1113" s="4">
        <f t="shared" si="5777"/>
        <v>825</v>
      </c>
      <c r="AT1113" s="4">
        <f t="shared" si="5777"/>
        <v>840</v>
      </c>
      <c r="AU1113" s="4">
        <f t="shared" si="5777"/>
        <v>855</v>
      </c>
      <c r="AV1113" s="4">
        <f t="shared" si="5777"/>
        <v>870</v>
      </c>
      <c r="AW1113" s="4">
        <f t="shared" si="5777"/>
        <v>885</v>
      </c>
      <c r="AX1113" s="4">
        <f t="shared" si="5777"/>
        <v>900</v>
      </c>
      <c r="AY1113" s="4">
        <f t="shared" si="5777"/>
        <v>915</v>
      </c>
      <c r="AZ1113" s="4">
        <f t="shared" si="5777"/>
        <v>930</v>
      </c>
      <c r="BA1113" s="4">
        <f t="shared" si="5777"/>
        <v>945</v>
      </c>
      <c r="BB1113" s="4">
        <f t="shared" si="5777"/>
        <v>960</v>
      </c>
      <c r="BC1113" s="4">
        <f t="shared" si="5777"/>
        <v>975</v>
      </c>
      <c r="BD1113" s="4">
        <f t="shared" si="5777"/>
        <v>990</v>
      </c>
      <c r="BE1113" s="4">
        <f t="shared" si="5777"/>
        <v>1005</v>
      </c>
      <c r="BF1113" s="4">
        <f t="shared" si="5777"/>
        <v>1020</v>
      </c>
      <c r="BG1113" s="4">
        <f t="shared" si="5777"/>
        <v>1035</v>
      </c>
      <c r="BH1113" s="4">
        <f t="shared" si="5777"/>
        <v>1050</v>
      </c>
      <c r="BI1113" s="4">
        <f t="shared" si="5777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778">C1116+10</f>
        <v>40</v>
      </c>
      <c r="E1116" s="4">
        <f t="shared" si="5778"/>
        <v>50</v>
      </c>
      <c r="F1116" s="4">
        <f t="shared" si="5778"/>
        <v>60</v>
      </c>
      <c r="G1116" s="4">
        <f t="shared" si="5778"/>
        <v>70</v>
      </c>
      <c r="H1116" s="4">
        <f t="shared" si="5778"/>
        <v>80</v>
      </c>
      <c r="I1116" s="4">
        <f t="shared" si="5778"/>
        <v>90</v>
      </c>
      <c r="J1116" s="15">
        <f>I1116+19</f>
        <v>109</v>
      </c>
      <c r="K1116">
        <f t="shared" ref="K1116:Q1116" si="5779">J1116+19</f>
        <v>128</v>
      </c>
      <c r="L1116" s="4">
        <f t="shared" si="5779"/>
        <v>147</v>
      </c>
      <c r="M1116" s="4">
        <f t="shared" si="5779"/>
        <v>166</v>
      </c>
      <c r="N1116" s="4">
        <f t="shared" si="5779"/>
        <v>185</v>
      </c>
      <c r="O1116" s="4">
        <f t="shared" si="5779"/>
        <v>204</v>
      </c>
      <c r="P1116" s="4">
        <f t="shared" si="5779"/>
        <v>223</v>
      </c>
      <c r="Q1116" s="4">
        <f t="shared" si="5779"/>
        <v>242</v>
      </c>
      <c r="R1116" s="15">
        <f>Q1116+29</f>
        <v>271</v>
      </c>
      <c r="S1116" s="4">
        <f t="shared" ref="S1116:W1116" si="5780">R1116+29</f>
        <v>300</v>
      </c>
      <c r="T1116" s="4">
        <f t="shared" si="5780"/>
        <v>329</v>
      </c>
      <c r="U1116">
        <f t="shared" si="5780"/>
        <v>358</v>
      </c>
      <c r="V1116" s="4">
        <f t="shared" si="5780"/>
        <v>387</v>
      </c>
      <c r="W1116" s="4">
        <f t="shared" si="5780"/>
        <v>416</v>
      </c>
      <c r="X1116" s="15">
        <f>W1116+38</f>
        <v>454</v>
      </c>
      <c r="Y1116" s="4">
        <f t="shared" ref="Y1116:AC1116" si="5781">X1116+38</f>
        <v>492</v>
      </c>
      <c r="Z1116" s="4">
        <f t="shared" si="5781"/>
        <v>530</v>
      </c>
      <c r="AA1116" s="4">
        <f t="shared" si="5781"/>
        <v>568</v>
      </c>
      <c r="AB1116" s="4">
        <f t="shared" si="5781"/>
        <v>606</v>
      </c>
      <c r="AC1116" s="4">
        <f t="shared" si="5781"/>
        <v>644</v>
      </c>
      <c r="AD1116" s="15">
        <f>AC1116+46</f>
        <v>690</v>
      </c>
      <c r="AE1116">
        <f t="shared" ref="AE1116:AN1116" si="5782">AD1116+46</f>
        <v>736</v>
      </c>
      <c r="AF1116" s="4">
        <f t="shared" si="5782"/>
        <v>782</v>
      </c>
      <c r="AG1116" s="4">
        <f t="shared" si="5782"/>
        <v>828</v>
      </c>
      <c r="AH1116" s="4">
        <f t="shared" si="5782"/>
        <v>874</v>
      </c>
      <c r="AI1116" s="4">
        <f t="shared" si="5782"/>
        <v>920</v>
      </c>
      <c r="AJ1116" s="4">
        <f t="shared" si="5782"/>
        <v>966</v>
      </c>
      <c r="AK1116" s="4">
        <f t="shared" si="5782"/>
        <v>1012</v>
      </c>
      <c r="AL1116" s="4">
        <f t="shared" si="5782"/>
        <v>1058</v>
      </c>
      <c r="AM1116" s="4">
        <f t="shared" si="5782"/>
        <v>1104</v>
      </c>
      <c r="AN1116" s="4">
        <f t="shared" si="5782"/>
        <v>1150</v>
      </c>
      <c r="AO1116">
        <f t="shared" ref="AO1116:BI1116" si="5783">AN1116+46</f>
        <v>1196</v>
      </c>
      <c r="AP1116" s="4">
        <f t="shared" si="5783"/>
        <v>1242</v>
      </c>
      <c r="AQ1116" s="4">
        <f t="shared" si="5783"/>
        <v>1288</v>
      </c>
      <c r="AR1116" s="4">
        <f t="shared" si="5783"/>
        <v>1334</v>
      </c>
      <c r="AS1116" s="4">
        <f t="shared" si="5783"/>
        <v>1380</v>
      </c>
      <c r="AT1116" s="4">
        <f t="shared" si="5783"/>
        <v>1426</v>
      </c>
      <c r="AU1116" s="4">
        <f t="shared" si="5783"/>
        <v>1472</v>
      </c>
      <c r="AV1116" s="4">
        <f t="shared" si="5783"/>
        <v>1518</v>
      </c>
      <c r="AW1116" s="4">
        <f t="shared" si="5783"/>
        <v>1564</v>
      </c>
      <c r="AX1116" s="4">
        <f t="shared" si="5783"/>
        <v>1610</v>
      </c>
      <c r="AY1116">
        <f t="shared" si="5783"/>
        <v>1656</v>
      </c>
      <c r="AZ1116" s="4">
        <f t="shared" si="5783"/>
        <v>1702</v>
      </c>
      <c r="BA1116" s="4">
        <f t="shared" si="5783"/>
        <v>1748</v>
      </c>
      <c r="BB1116" s="4">
        <f t="shared" si="5783"/>
        <v>1794</v>
      </c>
      <c r="BC1116" s="4">
        <f t="shared" si="5783"/>
        <v>1840</v>
      </c>
      <c r="BD1116" s="4">
        <f t="shared" si="5783"/>
        <v>1886</v>
      </c>
      <c r="BE1116" s="4">
        <f t="shared" si="5783"/>
        <v>1932</v>
      </c>
      <c r="BF1116" s="4">
        <f t="shared" si="5783"/>
        <v>1978</v>
      </c>
      <c r="BG1116" s="4">
        <f t="shared" si="5783"/>
        <v>2024</v>
      </c>
      <c r="BH1116" s="4">
        <f t="shared" si="5783"/>
        <v>2070</v>
      </c>
      <c r="BI1116">
        <f t="shared" si="5783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784">C1117+10</f>
        <v>60</v>
      </c>
      <c r="E1117" s="4">
        <f t="shared" si="5784"/>
        <v>70</v>
      </c>
      <c r="F1117" s="4">
        <f t="shared" si="5784"/>
        <v>80</v>
      </c>
      <c r="G1117" s="4">
        <f t="shared" si="5784"/>
        <v>90</v>
      </c>
      <c r="H1117" s="4">
        <f t="shared" si="5784"/>
        <v>100</v>
      </c>
      <c r="I1117" s="4">
        <f t="shared" si="5784"/>
        <v>110</v>
      </c>
      <c r="J1117" s="15">
        <f>I1117+21</f>
        <v>131</v>
      </c>
      <c r="K1117">
        <f t="shared" ref="K1117:Q1117" si="5785">J1117+21</f>
        <v>152</v>
      </c>
      <c r="L1117" s="4">
        <f t="shared" si="5785"/>
        <v>173</v>
      </c>
      <c r="M1117" s="4">
        <f t="shared" si="5785"/>
        <v>194</v>
      </c>
      <c r="N1117" s="4">
        <f t="shared" si="5785"/>
        <v>215</v>
      </c>
      <c r="O1117" s="4">
        <f t="shared" si="5785"/>
        <v>236</v>
      </c>
      <c r="P1117" s="4">
        <f t="shared" si="5785"/>
        <v>257</v>
      </c>
      <c r="Q1117" s="4">
        <f t="shared" si="5785"/>
        <v>278</v>
      </c>
      <c r="R1117" s="15">
        <f>Q1117+33</f>
        <v>311</v>
      </c>
      <c r="S1117" s="4">
        <f t="shared" ref="S1117:W1117" si="5786">R1117+33</f>
        <v>344</v>
      </c>
      <c r="T1117" s="4">
        <f t="shared" si="5786"/>
        <v>377</v>
      </c>
      <c r="U1117">
        <f t="shared" si="5786"/>
        <v>410</v>
      </c>
      <c r="V1117" s="4">
        <f t="shared" si="5786"/>
        <v>443</v>
      </c>
      <c r="W1117" s="4">
        <f t="shared" si="5786"/>
        <v>476</v>
      </c>
      <c r="X1117" s="15">
        <f>W1117+42</f>
        <v>518</v>
      </c>
      <c r="Y1117" s="4">
        <f t="shared" ref="Y1117:AC1117" si="5787">X1117+42</f>
        <v>560</v>
      </c>
      <c r="Z1117" s="4">
        <f t="shared" si="5787"/>
        <v>602</v>
      </c>
      <c r="AA1117" s="4">
        <f t="shared" si="5787"/>
        <v>644</v>
      </c>
      <c r="AB1117" s="4">
        <f t="shared" si="5787"/>
        <v>686</v>
      </c>
      <c r="AC1117" s="4">
        <f t="shared" si="5787"/>
        <v>728</v>
      </c>
      <c r="AD1117" s="15">
        <f>AC1117+50</f>
        <v>778</v>
      </c>
      <c r="AE1117">
        <f t="shared" ref="AE1117:AN1117" si="5788">AD1117+50</f>
        <v>828</v>
      </c>
      <c r="AF1117" s="4">
        <f t="shared" si="5788"/>
        <v>878</v>
      </c>
      <c r="AG1117" s="4">
        <f t="shared" si="5788"/>
        <v>928</v>
      </c>
      <c r="AH1117" s="4">
        <f t="shared" si="5788"/>
        <v>978</v>
      </c>
      <c r="AI1117" s="4">
        <f t="shared" si="5788"/>
        <v>1028</v>
      </c>
      <c r="AJ1117" s="4">
        <f t="shared" si="5788"/>
        <v>1078</v>
      </c>
      <c r="AK1117" s="4">
        <f t="shared" si="5788"/>
        <v>1128</v>
      </c>
      <c r="AL1117" s="4">
        <f t="shared" si="5788"/>
        <v>1178</v>
      </c>
      <c r="AM1117" s="4">
        <f t="shared" si="5788"/>
        <v>1228</v>
      </c>
      <c r="AN1117" s="4">
        <f t="shared" si="5788"/>
        <v>1278</v>
      </c>
      <c r="AO1117">
        <f t="shared" ref="AO1117:BI1117" si="5789">AN1117+50</f>
        <v>1328</v>
      </c>
      <c r="AP1117" s="4">
        <f t="shared" si="5789"/>
        <v>1378</v>
      </c>
      <c r="AQ1117" s="4">
        <f t="shared" si="5789"/>
        <v>1428</v>
      </c>
      <c r="AR1117" s="4">
        <f t="shared" si="5789"/>
        <v>1478</v>
      </c>
      <c r="AS1117" s="4">
        <f t="shared" si="5789"/>
        <v>1528</v>
      </c>
      <c r="AT1117" s="4">
        <f t="shared" si="5789"/>
        <v>1578</v>
      </c>
      <c r="AU1117" s="4">
        <f t="shared" si="5789"/>
        <v>1628</v>
      </c>
      <c r="AV1117" s="4">
        <f t="shared" si="5789"/>
        <v>1678</v>
      </c>
      <c r="AW1117" s="4">
        <f t="shared" si="5789"/>
        <v>1728</v>
      </c>
      <c r="AX1117" s="4">
        <f t="shared" si="5789"/>
        <v>1778</v>
      </c>
      <c r="AY1117">
        <f t="shared" si="5789"/>
        <v>1828</v>
      </c>
      <c r="AZ1117" s="4">
        <f t="shared" si="5789"/>
        <v>1878</v>
      </c>
      <c r="BA1117" s="4">
        <f t="shared" si="5789"/>
        <v>1928</v>
      </c>
      <c r="BB1117" s="4">
        <f t="shared" si="5789"/>
        <v>1978</v>
      </c>
      <c r="BC1117" s="4">
        <f t="shared" si="5789"/>
        <v>2028</v>
      </c>
      <c r="BD1117" s="4">
        <f t="shared" si="5789"/>
        <v>2078</v>
      </c>
      <c r="BE1117" s="4">
        <f t="shared" si="5789"/>
        <v>2128</v>
      </c>
      <c r="BF1117" s="4">
        <f t="shared" si="5789"/>
        <v>2178</v>
      </c>
      <c r="BG1117" s="4">
        <f t="shared" si="5789"/>
        <v>2228</v>
      </c>
      <c r="BH1117" s="4">
        <f t="shared" si="5789"/>
        <v>2278</v>
      </c>
      <c r="BI1117">
        <f t="shared" si="5789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790">D1118+12</f>
        <v>49</v>
      </c>
      <c r="F1118" s="4">
        <f>E1118+11</f>
        <v>60</v>
      </c>
      <c r="G1118" s="4">
        <f t="shared" si="5790"/>
        <v>72</v>
      </c>
      <c r="H1118" s="4">
        <f t="shared" si="5790"/>
        <v>84</v>
      </c>
      <c r="I1118" s="4">
        <f t="shared" si="5790"/>
        <v>96</v>
      </c>
      <c r="J1118" s="15">
        <f>I1118+18</f>
        <v>114</v>
      </c>
      <c r="K1118" s="15">
        <f>J1118+19</f>
        <v>133</v>
      </c>
      <c r="L1118" s="15">
        <f t="shared" ref="L1118:N1118" si="5791">K1118+19</f>
        <v>152</v>
      </c>
      <c r="M1118" s="15">
        <f t="shared" si="5791"/>
        <v>171</v>
      </c>
      <c r="N1118" s="15">
        <f t="shared" si="5791"/>
        <v>190</v>
      </c>
      <c r="O1118" s="15">
        <f>N1118+19</f>
        <v>209</v>
      </c>
      <c r="P1118" s="15">
        <f t="shared" ref="P1118" si="5792">O1118+18</f>
        <v>227</v>
      </c>
      <c r="Q1118" s="15">
        <f>P1118+19</f>
        <v>246</v>
      </c>
      <c r="R1118" s="15">
        <f>Q1118+25</f>
        <v>271</v>
      </c>
      <c r="S1118" s="15">
        <f t="shared" ref="S1118:W1118" si="5793">R1118+25</f>
        <v>296</v>
      </c>
      <c r="T1118" s="15">
        <f t="shared" si="5793"/>
        <v>321</v>
      </c>
      <c r="U1118" s="15">
        <f t="shared" si="5793"/>
        <v>346</v>
      </c>
      <c r="V1118" s="15">
        <f t="shared" si="5793"/>
        <v>371</v>
      </c>
      <c r="W1118" s="15">
        <f t="shared" si="5793"/>
        <v>396</v>
      </c>
      <c r="X1118" s="15">
        <f>W1118+34</f>
        <v>430</v>
      </c>
      <c r="Y1118" s="15">
        <f>X1118+33</f>
        <v>463</v>
      </c>
      <c r="Z1118" s="15">
        <f t="shared" ref="Z1118" si="5794">Y1118+34</f>
        <v>497</v>
      </c>
      <c r="AA1118" s="15">
        <f t="shared" ref="AA1118" si="5795">Z1118+33</f>
        <v>530</v>
      </c>
      <c r="AB1118" s="15">
        <f t="shared" ref="AB1118" si="5796">AA1118+34</f>
        <v>564</v>
      </c>
      <c r="AC1118" s="15">
        <f t="shared" ref="AC1118" si="5797">AB1118+33</f>
        <v>597</v>
      </c>
      <c r="AD1118" s="15">
        <f>AC1118+40</f>
        <v>637</v>
      </c>
      <c r="AE1118" s="15">
        <f t="shared" ref="AE1118:AF1118" si="5798">AD1118+40</f>
        <v>677</v>
      </c>
      <c r="AF1118" s="15">
        <f t="shared" si="5798"/>
        <v>717</v>
      </c>
      <c r="AG1118" s="15">
        <f t="shared" ref="AG1118:BI1118" si="5799">AF1118+40</f>
        <v>757</v>
      </c>
      <c r="AH1118" s="15">
        <f t="shared" si="5799"/>
        <v>797</v>
      </c>
      <c r="AI1118" s="15">
        <f t="shared" si="5799"/>
        <v>837</v>
      </c>
      <c r="AJ1118" s="15">
        <f t="shared" si="5799"/>
        <v>877</v>
      </c>
      <c r="AK1118" s="15">
        <f t="shared" si="5799"/>
        <v>917</v>
      </c>
      <c r="AL1118" s="15">
        <f t="shared" si="5799"/>
        <v>957</v>
      </c>
      <c r="AM1118" s="15">
        <f t="shared" si="5799"/>
        <v>997</v>
      </c>
      <c r="AN1118" s="15">
        <f t="shared" si="5799"/>
        <v>1037</v>
      </c>
      <c r="AO1118" s="15">
        <f t="shared" si="5799"/>
        <v>1077</v>
      </c>
      <c r="AP1118" s="15">
        <f t="shared" si="5799"/>
        <v>1117</v>
      </c>
      <c r="AQ1118" s="15">
        <f t="shared" si="5799"/>
        <v>1157</v>
      </c>
      <c r="AR1118" s="15">
        <f t="shared" si="5799"/>
        <v>1197</v>
      </c>
      <c r="AS1118" s="15">
        <f t="shared" si="5799"/>
        <v>1237</v>
      </c>
      <c r="AT1118" s="15">
        <f t="shared" si="5799"/>
        <v>1277</v>
      </c>
      <c r="AU1118" s="15">
        <f t="shared" si="5799"/>
        <v>1317</v>
      </c>
      <c r="AV1118" s="15">
        <f t="shared" si="5799"/>
        <v>1357</v>
      </c>
      <c r="AW1118" s="15">
        <f t="shared" si="5799"/>
        <v>1397</v>
      </c>
      <c r="AX1118" s="15">
        <f t="shared" si="5799"/>
        <v>1437</v>
      </c>
      <c r="AY1118" s="15">
        <f t="shared" si="5799"/>
        <v>1477</v>
      </c>
      <c r="AZ1118" s="15">
        <f t="shared" si="5799"/>
        <v>1517</v>
      </c>
      <c r="BA1118" s="15">
        <f t="shared" si="5799"/>
        <v>1557</v>
      </c>
      <c r="BB1118" s="15">
        <f t="shared" si="5799"/>
        <v>1597</v>
      </c>
      <c r="BC1118" s="15">
        <f t="shared" si="5799"/>
        <v>1637</v>
      </c>
      <c r="BD1118" s="15">
        <f t="shared" si="5799"/>
        <v>1677</v>
      </c>
      <c r="BE1118" s="15">
        <f t="shared" si="5799"/>
        <v>1717</v>
      </c>
      <c r="BF1118" s="15">
        <f t="shared" si="5799"/>
        <v>1757</v>
      </c>
      <c r="BG1118" s="15">
        <f t="shared" si="5799"/>
        <v>1797</v>
      </c>
      <c r="BH1118" s="15">
        <f t="shared" si="5799"/>
        <v>1837</v>
      </c>
      <c r="BI1118" s="15">
        <f t="shared" si="5799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00">C1119+14</f>
        <v>51</v>
      </c>
      <c r="E1119" s="4">
        <f t="shared" si="5800"/>
        <v>65</v>
      </c>
      <c r="F1119" s="4">
        <f t="shared" si="5800"/>
        <v>79</v>
      </c>
      <c r="G1119" s="4">
        <f t="shared" si="5800"/>
        <v>93</v>
      </c>
      <c r="H1119" s="4">
        <f t="shared" si="5800"/>
        <v>107</v>
      </c>
      <c r="I1119" s="4">
        <f t="shared" si="5800"/>
        <v>121</v>
      </c>
      <c r="J1119" s="15">
        <f>I1119+21</f>
        <v>142</v>
      </c>
      <c r="K1119" s="15">
        <f t="shared" ref="K1119:Q1119" si="5801">J1119+21</f>
        <v>163</v>
      </c>
      <c r="L1119" s="15">
        <f t="shared" si="5801"/>
        <v>184</v>
      </c>
      <c r="M1119" s="15">
        <f t="shared" si="5801"/>
        <v>205</v>
      </c>
      <c r="N1119" s="15">
        <f>M1119+22</f>
        <v>227</v>
      </c>
      <c r="O1119" s="15">
        <f t="shared" si="5801"/>
        <v>248</v>
      </c>
      <c r="P1119" s="15">
        <f t="shared" si="5801"/>
        <v>269</v>
      </c>
      <c r="Q1119" s="15">
        <f t="shared" si="5801"/>
        <v>290</v>
      </c>
      <c r="R1119" s="15">
        <f>Q1119+28</f>
        <v>318</v>
      </c>
      <c r="S1119" s="15">
        <f t="shared" ref="S1119:W1119" si="5802">R1119+28</f>
        <v>346</v>
      </c>
      <c r="T1119" s="15">
        <f t="shared" si="5802"/>
        <v>374</v>
      </c>
      <c r="U1119" s="15">
        <f t="shared" si="5802"/>
        <v>402</v>
      </c>
      <c r="V1119" s="15">
        <f t="shared" si="5802"/>
        <v>430</v>
      </c>
      <c r="W1119" s="15">
        <f t="shared" si="5802"/>
        <v>458</v>
      </c>
      <c r="X1119" s="15">
        <f>W1119+36</f>
        <v>494</v>
      </c>
      <c r="Y1119" s="15">
        <f>X1119+35</f>
        <v>529</v>
      </c>
      <c r="Z1119" s="15">
        <f t="shared" ref="Z1119" si="5803">Y1119+36</f>
        <v>565</v>
      </c>
      <c r="AA1119" s="15">
        <f t="shared" ref="AA1119" si="5804">Z1119+35</f>
        <v>600</v>
      </c>
      <c r="AB1119" s="15">
        <f t="shared" ref="AB1119" si="5805">AA1119+36</f>
        <v>636</v>
      </c>
      <c r="AC1119" s="15">
        <f t="shared" ref="AC1119" si="5806">AB1119+35</f>
        <v>671</v>
      </c>
      <c r="AD1119" s="15">
        <f>AC1119+41</f>
        <v>712</v>
      </c>
      <c r="AE1119" s="15">
        <f t="shared" ref="AE1119" si="5807">AD1119+41</f>
        <v>753</v>
      </c>
      <c r="AF1119" s="15">
        <f>AE1119+42</f>
        <v>795</v>
      </c>
      <c r="AG1119" s="15">
        <f t="shared" ref="AG1119:BI1119" si="5808">AF1119+42</f>
        <v>837</v>
      </c>
      <c r="AH1119" s="15">
        <f t="shared" si="5808"/>
        <v>879</v>
      </c>
      <c r="AI1119" s="15">
        <f t="shared" si="5808"/>
        <v>921</v>
      </c>
      <c r="AJ1119" s="15">
        <f t="shared" si="5808"/>
        <v>963</v>
      </c>
      <c r="AK1119" s="15">
        <f t="shared" si="5808"/>
        <v>1005</v>
      </c>
      <c r="AL1119" s="15">
        <f t="shared" si="5808"/>
        <v>1047</v>
      </c>
      <c r="AM1119" s="15">
        <f t="shared" si="5808"/>
        <v>1089</v>
      </c>
      <c r="AN1119" s="15">
        <f t="shared" si="5808"/>
        <v>1131</v>
      </c>
      <c r="AO1119" s="15">
        <f t="shared" si="5808"/>
        <v>1173</v>
      </c>
      <c r="AP1119" s="15">
        <f t="shared" si="5808"/>
        <v>1215</v>
      </c>
      <c r="AQ1119" s="15">
        <f t="shared" si="5808"/>
        <v>1257</v>
      </c>
      <c r="AR1119" s="15">
        <f t="shared" si="5808"/>
        <v>1299</v>
      </c>
      <c r="AS1119" s="15">
        <f t="shared" si="5808"/>
        <v>1341</v>
      </c>
      <c r="AT1119" s="15">
        <f t="shared" si="5808"/>
        <v>1383</v>
      </c>
      <c r="AU1119" s="15">
        <f t="shared" si="5808"/>
        <v>1425</v>
      </c>
      <c r="AV1119" s="15">
        <f t="shared" si="5808"/>
        <v>1467</v>
      </c>
      <c r="AW1119" s="15">
        <f t="shared" si="5808"/>
        <v>1509</v>
      </c>
      <c r="AX1119" s="15">
        <f t="shared" si="5808"/>
        <v>1551</v>
      </c>
      <c r="AY1119" s="15">
        <f t="shared" si="5808"/>
        <v>1593</v>
      </c>
      <c r="AZ1119" s="15">
        <f t="shared" si="5808"/>
        <v>1635</v>
      </c>
      <c r="BA1119" s="15">
        <f t="shared" si="5808"/>
        <v>1677</v>
      </c>
      <c r="BB1119" s="15">
        <f t="shared" si="5808"/>
        <v>1719</v>
      </c>
      <c r="BC1119" s="15">
        <f t="shared" si="5808"/>
        <v>1761</v>
      </c>
      <c r="BD1119" s="15">
        <f t="shared" si="5808"/>
        <v>1803</v>
      </c>
      <c r="BE1119" s="15">
        <f t="shared" si="5808"/>
        <v>1845</v>
      </c>
      <c r="BF1119" s="15">
        <f t="shared" si="5808"/>
        <v>1887</v>
      </c>
      <c r="BG1119" s="15">
        <f t="shared" si="5808"/>
        <v>1929</v>
      </c>
      <c r="BH1119" s="15">
        <f t="shared" si="5808"/>
        <v>1971</v>
      </c>
      <c r="BI1119" s="15">
        <f t="shared" si="5808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09">C1121+40</f>
        <v>140</v>
      </c>
      <c r="E1121" s="4">
        <f t="shared" si="5809"/>
        <v>180</v>
      </c>
      <c r="F1121" s="4">
        <f t="shared" si="5809"/>
        <v>220</v>
      </c>
      <c r="G1121" s="4">
        <f t="shared" si="5809"/>
        <v>260</v>
      </c>
      <c r="H1121" s="4">
        <f t="shared" si="5809"/>
        <v>300</v>
      </c>
      <c r="I1121" s="4">
        <f t="shared" si="5809"/>
        <v>340</v>
      </c>
      <c r="J1121" s="15">
        <f>I1121+70</f>
        <v>410</v>
      </c>
      <c r="K1121" s="15">
        <f t="shared" ref="K1121:Q1121" si="5810">J1121+70</f>
        <v>480</v>
      </c>
      <c r="L1121" s="15">
        <f t="shared" si="5810"/>
        <v>550</v>
      </c>
      <c r="M1121" s="15">
        <f t="shared" si="5810"/>
        <v>620</v>
      </c>
      <c r="N1121" s="15">
        <f t="shared" si="5810"/>
        <v>690</v>
      </c>
      <c r="O1121" s="15">
        <f t="shared" si="5810"/>
        <v>760</v>
      </c>
      <c r="P1121" s="15">
        <f t="shared" si="5810"/>
        <v>830</v>
      </c>
      <c r="Q1121" s="15">
        <f t="shared" si="5810"/>
        <v>900</v>
      </c>
      <c r="R1121" s="15">
        <f>Q1121+100</f>
        <v>1000</v>
      </c>
      <c r="S1121" s="15">
        <f t="shared" ref="S1121:W1121" si="5811">R1121+100</f>
        <v>1100</v>
      </c>
      <c r="T1121" s="15">
        <f t="shared" si="5811"/>
        <v>1200</v>
      </c>
      <c r="U1121" s="15">
        <f t="shared" si="5811"/>
        <v>1300</v>
      </c>
      <c r="V1121" s="15">
        <f t="shared" si="5811"/>
        <v>1400</v>
      </c>
      <c r="W1121" s="15">
        <f t="shared" si="5811"/>
        <v>1500</v>
      </c>
      <c r="X1121" s="15">
        <f>W1121+130</f>
        <v>1630</v>
      </c>
      <c r="Y1121" s="15">
        <f t="shared" ref="Y1121:AC1121" si="5812">X1121+130</f>
        <v>1760</v>
      </c>
      <c r="Z1121" s="15">
        <f t="shared" si="5812"/>
        <v>1890</v>
      </c>
      <c r="AA1121" s="15">
        <f t="shared" si="5812"/>
        <v>2020</v>
      </c>
      <c r="AB1121" s="15">
        <f t="shared" si="5812"/>
        <v>2150</v>
      </c>
      <c r="AC1121" s="15">
        <f t="shared" si="5812"/>
        <v>2280</v>
      </c>
      <c r="AD1121" s="15">
        <f>AC1121+160</f>
        <v>2440</v>
      </c>
      <c r="AE1121" s="15">
        <f t="shared" ref="AE1121:BI1121" si="5813">AD1121+160</f>
        <v>2600</v>
      </c>
      <c r="AF1121" s="15">
        <f t="shared" si="5813"/>
        <v>2760</v>
      </c>
      <c r="AG1121" s="15">
        <f t="shared" si="5813"/>
        <v>2920</v>
      </c>
      <c r="AH1121" s="15">
        <f t="shared" si="5813"/>
        <v>3080</v>
      </c>
      <c r="AI1121" s="15">
        <f t="shared" si="5813"/>
        <v>3240</v>
      </c>
      <c r="AJ1121" s="15">
        <f t="shared" si="5813"/>
        <v>3400</v>
      </c>
      <c r="AK1121" s="15">
        <f t="shared" si="5813"/>
        <v>3560</v>
      </c>
      <c r="AL1121" s="15">
        <f t="shared" si="5813"/>
        <v>3720</v>
      </c>
      <c r="AM1121" s="15">
        <f t="shared" si="5813"/>
        <v>3880</v>
      </c>
      <c r="AN1121" s="15">
        <f t="shared" si="5813"/>
        <v>4040</v>
      </c>
      <c r="AO1121" s="15">
        <f t="shared" si="5813"/>
        <v>4200</v>
      </c>
      <c r="AP1121" s="15">
        <f t="shared" si="5813"/>
        <v>4360</v>
      </c>
      <c r="AQ1121" s="15">
        <f t="shared" si="5813"/>
        <v>4520</v>
      </c>
      <c r="AR1121" s="15">
        <f t="shared" si="5813"/>
        <v>4680</v>
      </c>
      <c r="AS1121" s="15">
        <f t="shared" si="5813"/>
        <v>4840</v>
      </c>
      <c r="AT1121" s="15">
        <f t="shared" si="5813"/>
        <v>5000</v>
      </c>
      <c r="AU1121" s="15">
        <f t="shared" si="5813"/>
        <v>5160</v>
      </c>
      <c r="AV1121" s="15">
        <f t="shared" si="5813"/>
        <v>5320</v>
      </c>
      <c r="AW1121" s="15">
        <f t="shared" si="5813"/>
        <v>5480</v>
      </c>
      <c r="AX1121" s="15">
        <f t="shared" si="5813"/>
        <v>5640</v>
      </c>
      <c r="AY1121" s="15">
        <f t="shared" si="5813"/>
        <v>5800</v>
      </c>
      <c r="AZ1121" s="15">
        <f t="shared" si="5813"/>
        <v>5960</v>
      </c>
      <c r="BA1121" s="15">
        <f t="shared" si="5813"/>
        <v>6120</v>
      </c>
      <c r="BB1121" s="15">
        <f t="shared" si="5813"/>
        <v>6280</v>
      </c>
      <c r="BC1121" s="15">
        <f t="shared" si="5813"/>
        <v>6440</v>
      </c>
      <c r="BD1121" s="15">
        <f t="shared" si="5813"/>
        <v>6600</v>
      </c>
      <c r="BE1121" s="15">
        <f t="shared" si="5813"/>
        <v>6760</v>
      </c>
      <c r="BF1121" s="15">
        <f t="shared" si="5813"/>
        <v>6920</v>
      </c>
      <c r="BG1121" s="15">
        <f t="shared" si="5813"/>
        <v>7080</v>
      </c>
      <c r="BH1121" s="15">
        <f t="shared" si="5813"/>
        <v>7240</v>
      </c>
      <c r="BI1121" s="15">
        <f t="shared" si="5813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14">C1122+4</f>
        <v>24</v>
      </c>
      <c r="E1122" s="4">
        <f t="shared" si="5814"/>
        <v>28</v>
      </c>
      <c r="F1122" s="4">
        <f t="shared" si="5814"/>
        <v>32</v>
      </c>
      <c r="G1122" s="4">
        <f t="shared" si="5814"/>
        <v>36</v>
      </c>
      <c r="H1122" s="4">
        <f t="shared" si="5814"/>
        <v>40</v>
      </c>
      <c r="I1122" s="4">
        <f t="shared" si="5814"/>
        <v>44</v>
      </c>
      <c r="J1122" s="15">
        <f>I1122+8</f>
        <v>52</v>
      </c>
      <c r="K1122">
        <f t="shared" ref="K1122:Q1122" si="5815">J1122+8</f>
        <v>60</v>
      </c>
      <c r="L1122" s="4">
        <f t="shared" si="5815"/>
        <v>68</v>
      </c>
      <c r="M1122" s="4">
        <f t="shared" si="5815"/>
        <v>76</v>
      </c>
      <c r="N1122" s="4">
        <f t="shared" si="5815"/>
        <v>84</v>
      </c>
      <c r="O1122" s="4">
        <f t="shared" si="5815"/>
        <v>92</v>
      </c>
      <c r="P1122" s="4">
        <f t="shared" si="5815"/>
        <v>100</v>
      </c>
      <c r="Q1122" s="4">
        <f t="shared" si="5815"/>
        <v>108</v>
      </c>
      <c r="R1122" s="15">
        <f>Q1122+12</f>
        <v>120</v>
      </c>
      <c r="S1122" s="4">
        <f t="shared" ref="S1122:W1122" si="5816">R1122+12</f>
        <v>132</v>
      </c>
      <c r="T1122" s="4">
        <f t="shared" si="5816"/>
        <v>144</v>
      </c>
      <c r="U1122">
        <f t="shared" si="5816"/>
        <v>156</v>
      </c>
      <c r="V1122" s="4">
        <f t="shared" si="5816"/>
        <v>168</v>
      </c>
      <c r="W1122" s="4">
        <f t="shared" si="5816"/>
        <v>180</v>
      </c>
      <c r="X1122" s="15">
        <f>W1122+20</f>
        <v>200</v>
      </c>
      <c r="Y1122" s="4">
        <f t="shared" ref="Y1122:AC1122" si="5817">X1122+20</f>
        <v>220</v>
      </c>
      <c r="Z1122" s="4">
        <f t="shared" si="5817"/>
        <v>240</v>
      </c>
      <c r="AA1122" s="4">
        <f t="shared" si="5817"/>
        <v>260</v>
      </c>
      <c r="AB1122" s="4">
        <f t="shared" si="5817"/>
        <v>280</v>
      </c>
      <c r="AC1122" s="4">
        <f t="shared" si="5817"/>
        <v>300</v>
      </c>
      <c r="AD1122" s="15">
        <f>AC1122+28</f>
        <v>328</v>
      </c>
      <c r="AE1122">
        <f t="shared" ref="AE1122:AV1122" si="5818">AD1122+28</f>
        <v>356</v>
      </c>
      <c r="AF1122" s="4">
        <f t="shared" si="5818"/>
        <v>384</v>
      </c>
      <c r="AG1122" s="4">
        <f t="shared" si="5818"/>
        <v>412</v>
      </c>
      <c r="AH1122" s="4">
        <f t="shared" si="5818"/>
        <v>440</v>
      </c>
      <c r="AI1122" s="4">
        <f t="shared" si="5818"/>
        <v>468</v>
      </c>
      <c r="AJ1122" s="4">
        <f t="shared" si="5818"/>
        <v>496</v>
      </c>
      <c r="AK1122" s="4">
        <f t="shared" si="5818"/>
        <v>524</v>
      </c>
      <c r="AL1122" s="4">
        <f t="shared" si="5818"/>
        <v>552</v>
      </c>
      <c r="AM1122" s="4">
        <f t="shared" si="5818"/>
        <v>580</v>
      </c>
      <c r="AN1122" s="4">
        <f t="shared" si="5818"/>
        <v>608</v>
      </c>
      <c r="AO1122">
        <f t="shared" si="5818"/>
        <v>636</v>
      </c>
      <c r="AP1122" s="4">
        <f t="shared" si="5818"/>
        <v>664</v>
      </c>
      <c r="AQ1122" s="4">
        <f t="shared" si="5818"/>
        <v>692</v>
      </c>
      <c r="AR1122" s="4">
        <f t="shared" si="5818"/>
        <v>720</v>
      </c>
      <c r="AS1122" s="4">
        <f t="shared" si="5818"/>
        <v>748</v>
      </c>
      <c r="AT1122" s="4">
        <f t="shared" si="5818"/>
        <v>776</v>
      </c>
      <c r="AU1122" s="4">
        <f t="shared" si="5818"/>
        <v>804</v>
      </c>
      <c r="AV1122" s="4">
        <f t="shared" si="5818"/>
        <v>832</v>
      </c>
      <c r="AW1122" s="4">
        <f t="shared" ref="AW1122:BI1122" si="5819">AV1122+28</f>
        <v>860</v>
      </c>
      <c r="AX1122" s="4">
        <f t="shared" si="5819"/>
        <v>888</v>
      </c>
      <c r="AY1122">
        <f t="shared" si="5819"/>
        <v>916</v>
      </c>
      <c r="AZ1122" s="4">
        <f t="shared" si="5819"/>
        <v>944</v>
      </c>
      <c r="BA1122" s="4">
        <f t="shared" si="5819"/>
        <v>972</v>
      </c>
      <c r="BB1122" s="4">
        <f t="shared" si="5819"/>
        <v>1000</v>
      </c>
      <c r="BC1122" s="4">
        <f t="shared" si="5819"/>
        <v>1028</v>
      </c>
      <c r="BD1122" s="4">
        <f t="shared" si="5819"/>
        <v>1056</v>
      </c>
      <c r="BE1122" s="4">
        <f t="shared" si="5819"/>
        <v>1084</v>
      </c>
      <c r="BF1122" s="4">
        <f t="shared" si="5819"/>
        <v>1112</v>
      </c>
      <c r="BG1122" s="4">
        <f t="shared" si="5819"/>
        <v>1140</v>
      </c>
      <c r="BH1122" s="4">
        <f t="shared" si="5819"/>
        <v>1168</v>
      </c>
      <c r="BI1122">
        <f t="shared" si="5819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20">C1123+4</f>
        <v>40</v>
      </c>
      <c r="E1123" s="4">
        <f t="shared" si="5820"/>
        <v>44</v>
      </c>
      <c r="F1123" s="4">
        <f t="shared" si="5820"/>
        <v>48</v>
      </c>
      <c r="G1123" s="4">
        <f t="shared" si="5820"/>
        <v>52</v>
      </c>
      <c r="H1123" s="4">
        <f t="shared" si="5820"/>
        <v>56</v>
      </c>
      <c r="I1123" s="4">
        <f t="shared" si="5820"/>
        <v>60</v>
      </c>
      <c r="J1123" s="15">
        <f>I1123+8</f>
        <v>68</v>
      </c>
      <c r="K1123">
        <f t="shared" ref="K1123:Q1123" si="5821">J1123+8</f>
        <v>76</v>
      </c>
      <c r="L1123" s="4">
        <f t="shared" si="5821"/>
        <v>84</v>
      </c>
      <c r="M1123" s="4">
        <f t="shared" si="5821"/>
        <v>92</v>
      </c>
      <c r="N1123" s="4">
        <f t="shared" si="5821"/>
        <v>100</v>
      </c>
      <c r="O1123" s="4">
        <f t="shared" si="5821"/>
        <v>108</v>
      </c>
      <c r="P1123" s="4">
        <f t="shared" si="5821"/>
        <v>116</v>
      </c>
      <c r="Q1123" s="4">
        <f t="shared" si="5821"/>
        <v>124</v>
      </c>
      <c r="R1123" s="15">
        <f>Q1123+13</f>
        <v>137</v>
      </c>
      <c r="S1123" s="4">
        <f t="shared" ref="S1123:W1123" si="5822">R1123+13</f>
        <v>150</v>
      </c>
      <c r="T1123" s="4">
        <f t="shared" si="5822"/>
        <v>163</v>
      </c>
      <c r="U1123">
        <f t="shared" si="5822"/>
        <v>176</v>
      </c>
      <c r="V1123" s="4">
        <f t="shared" si="5822"/>
        <v>189</v>
      </c>
      <c r="W1123" s="4">
        <f t="shared" si="5822"/>
        <v>202</v>
      </c>
      <c r="X1123" s="15">
        <f>W1123+21</f>
        <v>223</v>
      </c>
      <c r="Y1123" s="4">
        <f t="shared" ref="Y1123:AC1123" si="5823">X1123+21</f>
        <v>244</v>
      </c>
      <c r="Z1123" s="4">
        <f t="shared" si="5823"/>
        <v>265</v>
      </c>
      <c r="AA1123" s="4">
        <f t="shared" si="5823"/>
        <v>286</v>
      </c>
      <c r="AB1123" s="4">
        <f t="shared" si="5823"/>
        <v>307</v>
      </c>
      <c r="AC1123" s="4">
        <f t="shared" si="5823"/>
        <v>328</v>
      </c>
      <c r="AD1123" s="15">
        <f>AC1123+29</f>
        <v>357</v>
      </c>
      <c r="AE1123">
        <f t="shared" ref="AE1123:AV1123" si="5824">AD1123+29</f>
        <v>386</v>
      </c>
      <c r="AF1123" s="4">
        <f t="shared" si="5824"/>
        <v>415</v>
      </c>
      <c r="AG1123" s="4">
        <f t="shared" si="5824"/>
        <v>444</v>
      </c>
      <c r="AH1123" s="4">
        <f t="shared" si="5824"/>
        <v>473</v>
      </c>
      <c r="AI1123" s="4">
        <f t="shared" si="5824"/>
        <v>502</v>
      </c>
      <c r="AJ1123" s="4">
        <f t="shared" si="5824"/>
        <v>531</v>
      </c>
      <c r="AK1123" s="4">
        <f t="shared" si="5824"/>
        <v>560</v>
      </c>
      <c r="AL1123" s="4">
        <f t="shared" si="5824"/>
        <v>589</v>
      </c>
      <c r="AM1123" s="4">
        <f t="shared" si="5824"/>
        <v>618</v>
      </c>
      <c r="AN1123" s="4">
        <f t="shared" si="5824"/>
        <v>647</v>
      </c>
      <c r="AO1123">
        <f t="shared" si="5824"/>
        <v>676</v>
      </c>
      <c r="AP1123" s="4">
        <f t="shared" si="5824"/>
        <v>705</v>
      </c>
      <c r="AQ1123" s="4">
        <f t="shared" si="5824"/>
        <v>734</v>
      </c>
      <c r="AR1123" s="4">
        <f t="shared" si="5824"/>
        <v>763</v>
      </c>
      <c r="AS1123" s="4">
        <f t="shared" si="5824"/>
        <v>792</v>
      </c>
      <c r="AT1123" s="4">
        <f t="shared" si="5824"/>
        <v>821</v>
      </c>
      <c r="AU1123" s="4">
        <f t="shared" si="5824"/>
        <v>850</v>
      </c>
      <c r="AV1123" s="4">
        <f t="shared" si="5824"/>
        <v>879</v>
      </c>
      <c r="AW1123" s="4">
        <f t="shared" ref="AW1123:BI1123" si="5825">AV1123+29</f>
        <v>908</v>
      </c>
      <c r="AX1123" s="4">
        <f t="shared" si="5825"/>
        <v>937</v>
      </c>
      <c r="AY1123">
        <f t="shared" si="5825"/>
        <v>966</v>
      </c>
      <c r="AZ1123" s="4">
        <f t="shared" si="5825"/>
        <v>995</v>
      </c>
      <c r="BA1123" s="4">
        <f t="shared" si="5825"/>
        <v>1024</v>
      </c>
      <c r="BB1123" s="4">
        <f t="shared" si="5825"/>
        <v>1053</v>
      </c>
      <c r="BC1123" s="4">
        <f t="shared" si="5825"/>
        <v>1082</v>
      </c>
      <c r="BD1123" s="4">
        <f t="shared" si="5825"/>
        <v>1111</v>
      </c>
      <c r="BE1123" s="4">
        <f t="shared" si="5825"/>
        <v>1140</v>
      </c>
      <c r="BF1123" s="4">
        <f t="shared" si="5825"/>
        <v>1169</v>
      </c>
      <c r="BG1123" s="4">
        <f t="shared" si="5825"/>
        <v>1198</v>
      </c>
      <c r="BH1123" s="4">
        <f t="shared" si="5825"/>
        <v>1227</v>
      </c>
      <c r="BI1123">
        <f t="shared" si="5825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826">C1124+10</f>
        <v>180</v>
      </c>
      <c r="E1124" s="4">
        <f t="shared" si="5826"/>
        <v>190</v>
      </c>
      <c r="F1124" s="4">
        <f t="shared" si="5826"/>
        <v>200</v>
      </c>
      <c r="G1124" s="4">
        <f t="shared" si="5826"/>
        <v>210</v>
      </c>
      <c r="H1124" s="4">
        <f t="shared" si="5826"/>
        <v>220</v>
      </c>
      <c r="I1124" s="4">
        <f t="shared" si="5826"/>
        <v>230</v>
      </c>
      <c r="J1124" s="4">
        <f t="shared" si="5826"/>
        <v>240</v>
      </c>
      <c r="K1124" s="4">
        <f t="shared" si="5826"/>
        <v>250</v>
      </c>
      <c r="L1124" s="4">
        <f t="shared" si="5826"/>
        <v>260</v>
      </c>
      <c r="M1124" s="4">
        <f t="shared" si="5826"/>
        <v>270</v>
      </c>
      <c r="N1124" s="4">
        <f t="shared" si="5826"/>
        <v>280</v>
      </c>
      <c r="O1124" s="4">
        <f t="shared" si="5826"/>
        <v>290</v>
      </c>
      <c r="P1124" s="4">
        <f t="shared" si="5826"/>
        <v>300</v>
      </c>
      <c r="Q1124" s="4">
        <f t="shared" si="5826"/>
        <v>310</v>
      </c>
      <c r="R1124" s="4">
        <f t="shared" si="5826"/>
        <v>320</v>
      </c>
      <c r="S1124" s="4">
        <f t="shared" si="5826"/>
        <v>330</v>
      </c>
      <c r="T1124" s="4">
        <f t="shared" si="5826"/>
        <v>340</v>
      </c>
      <c r="U1124" s="4">
        <f t="shared" si="5826"/>
        <v>350</v>
      </c>
      <c r="V1124" s="4">
        <f t="shared" si="5826"/>
        <v>360</v>
      </c>
      <c r="W1124" s="4">
        <f t="shared" si="5826"/>
        <v>370</v>
      </c>
      <c r="X1124" s="4">
        <f t="shared" si="5826"/>
        <v>380</v>
      </c>
      <c r="Y1124" s="4">
        <f t="shared" si="5826"/>
        <v>390</v>
      </c>
      <c r="Z1124" s="4">
        <f t="shared" si="5826"/>
        <v>400</v>
      </c>
      <c r="AA1124" s="4">
        <f t="shared" si="5826"/>
        <v>410</v>
      </c>
      <c r="AB1124" s="4">
        <f t="shared" si="5826"/>
        <v>420</v>
      </c>
      <c r="AC1124" s="4">
        <f t="shared" si="5826"/>
        <v>430</v>
      </c>
      <c r="AD1124" s="4">
        <f t="shared" si="5826"/>
        <v>440</v>
      </c>
      <c r="AE1124" s="4">
        <f t="shared" si="5826"/>
        <v>450</v>
      </c>
      <c r="AF1124" s="4">
        <f t="shared" si="5826"/>
        <v>460</v>
      </c>
      <c r="AG1124" s="4">
        <f t="shared" si="5826"/>
        <v>470</v>
      </c>
      <c r="AH1124" s="4">
        <f t="shared" si="5826"/>
        <v>480</v>
      </c>
      <c r="AI1124" s="4">
        <f t="shared" si="5826"/>
        <v>490</v>
      </c>
      <c r="AJ1124" s="4">
        <f t="shared" si="5826"/>
        <v>500</v>
      </c>
      <c r="AK1124" s="4">
        <f t="shared" si="5826"/>
        <v>510</v>
      </c>
      <c r="AL1124" s="4">
        <f t="shared" si="5826"/>
        <v>520</v>
      </c>
      <c r="AM1124" s="4">
        <f t="shared" si="5826"/>
        <v>530</v>
      </c>
      <c r="AN1124" s="4">
        <f t="shared" si="5826"/>
        <v>540</v>
      </c>
      <c r="AO1124" s="4">
        <f t="shared" si="5826"/>
        <v>550</v>
      </c>
      <c r="AP1124" s="4">
        <f t="shared" si="5826"/>
        <v>560</v>
      </c>
      <c r="AQ1124" s="4">
        <f t="shared" si="5826"/>
        <v>570</v>
      </c>
      <c r="AR1124" s="4">
        <f t="shared" si="5826"/>
        <v>580</v>
      </c>
      <c r="AS1124" s="4">
        <f t="shared" si="5826"/>
        <v>590</v>
      </c>
      <c r="AT1124" s="4">
        <f t="shared" si="5826"/>
        <v>600</v>
      </c>
      <c r="AU1124" s="4">
        <f t="shared" si="5826"/>
        <v>610</v>
      </c>
      <c r="AV1124" s="4">
        <f t="shared" si="5826"/>
        <v>620</v>
      </c>
      <c r="AW1124" s="4">
        <f t="shared" si="5826"/>
        <v>630</v>
      </c>
      <c r="AX1124" s="4">
        <f t="shared" si="5826"/>
        <v>640</v>
      </c>
      <c r="AY1124" s="4">
        <f t="shared" si="5826"/>
        <v>650</v>
      </c>
      <c r="AZ1124" s="4">
        <f t="shared" si="5826"/>
        <v>660</v>
      </c>
      <c r="BA1124" s="4">
        <f t="shared" si="5826"/>
        <v>670</v>
      </c>
      <c r="BB1124" s="4">
        <f t="shared" si="5826"/>
        <v>680</v>
      </c>
      <c r="BC1124" s="4">
        <f t="shared" si="5826"/>
        <v>690</v>
      </c>
      <c r="BD1124" s="4">
        <f t="shared" si="5826"/>
        <v>700</v>
      </c>
      <c r="BE1124" s="4">
        <f t="shared" si="5826"/>
        <v>710</v>
      </c>
      <c r="BF1124" s="4">
        <f t="shared" si="5826"/>
        <v>720</v>
      </c>
      <c r="BG1124" s="4">
        <f t="shared" si="5826"/>
        <v>730</v>
      </c>
      <c r="BH1124" s="4">
        <f t="shared" si="5826"/>
        <v>740</v>
      </c>
      <c r="BI1124" s="4">
        <f t="shared" si="5826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827">C1128+12</f>
        <v>59</v>
      </c>
      <c r="E1128" s="4">
        <f t="shared" si="5827"/>
        <v>71</v>
      </c>
      <c r="F1128" s="4">
        <f t="shared" si="5827"/>
        <v>83</v>
      </c>
      <c r="G1128" s="4">
        <f t="shared" si="5827"/>
        <v>95</v>
      </c>
      <c r="H1128" s="4">
        <f t="shared" si="5827"/>
        <v>107</v>
      </c>
      <c r="I1128" s="4">
        <f t="shared" si="5827"/>
        <v>119</v>
      </c>
      <c r="J1128" s="4">
        <f t="shared" si="5827"/>
        <v>131</v>
      </c>
      <c r="K1128" s="4">
        <f t="shared" si="5827"/>
        <v>143</v>
      </c>
      <c r="L1128" s="4">
        <f t="shared" si="5827"/>
        <v>155</v>
      </c>
      <c r="M1128" s="4">
        <f t="shared" si="5827"/>
        <v>167</v>
      </c>
      <c r="N1128" s="4">
        <f t="shared" si="5827"/>
        <v>179</v>
      </c>
      <c r="O1128" s="4">
        <f t="shared" si="5827"/>
        <v>191</v>
      </c>
      <c r="P1128" s="4">
        <f t="shared" si="5827"/>
        <v>203</v>
      </c>
      <c r="Q1128" s="4">
        <f t="shared" si="5827"/>
        <v>215</v>
      </c>
      <c r="R1128" s="4">
        <f t="shared" si="5827"/>
        <v>227</v>
      </c>
      <c r="S1128" s="4">
        <f t="shared" si="5827"/>
        <v>239</v>
      </c>
      <c r="T1128" s="4">
        <f t="shared" si="5827"/>
        <v>251</v>
      </c>
      <c r="U1128" s="4">
        <f t="shared" si="5827"/>
        <v>263</v>
      </c>
      <c r="V1128" s="4">
        <f t="shared" si="5827"/>
        <v>275</v>
      </c>
      <c r="W1128" s="4">
        <f t="shared" si="5827"/>
        <v>287</v>
      </c>
      <c r="X1128" s="4">
        <f t="shared" si="5827"/>
        <v>299</v>
      </c>
      <c r="Y1128" s="4">
        <f t="shared" si="5827"/>
        <v>311</v>
      </c>
      <c r="Z1128" s="4">
        <f t="shared" si="5827"/>
        <v>323</v>
      </c>
      <c r="AA1128" s="4">
        <f t="shared" si="5827"/>
        <v>335</v>
      </c>
      <c r="AB1128" s="4">
        <f t="shared" si="5827"/>
        <v>347</v>
      </c>
      <c r="AC1128" s="4">
        <f t="shared" si="5827"/>
        <v>359</v>
      </c>
      <c r="AD1128" s="4">
        <f t="shared" si="5827"/>
        <v>371</v>
      </c>
      <c r="AE1128" s="4">
        <f t="shared" si="5827"/>
        <v>383</v>
      </c>
      <c r="AF1128" s="4">
        <f t="shared" si="5827"/>
        <v>395</v>
      </c>
      <c r="AG1128" s="4">
        <f t="shared" si="5827"/>
        <v>407</v>
      </c>
      <c r="AH1128" s="4">
        <f t="shared" si="5827"/>
        <v>419</v>
      </c>
      <c r="AI1128" s="4">
        <f t="shared" si="5827"/>
        <v>431</v>
      </c>
      <c r="AJ1128" s="4">
        <f t="shared" si="5827"/>
        <v>443</v>
      </c>
      <c r="AK1128" s="4">
        <f t="shared" si="5827"/>
        <v>455</v>
      </c>
      <c r="AL1128" s="4">
        <f t="shared" si="5827"/>
        <v>467</v>
      </c>
      <c r="AM1128" s="4">
        <f t="shared" si="5827"/>
        <v>479</v>
      </c>
      <c r="AN1128" s="4">
        <f t="shared" si="5827"/>
        <v>491</v>
      </c>
      <c r="AO1128" s="4">
        <f t="shared" si="5827"/>
        <v>503</v>
      </c>
      <c r="AP1128" s="4">
        <f t="shared" si="5827"/>
        <v>515</v>
      </c>
      <c r="AQ1128" s="4">
        <f t="shared" si="5827"/>
        <v>527</v>
      </c>
      <c r="AR1128" s="4">
        <f t="shared" si="5827"/>
        <v>539</v>
      </c>
      <c r="AS1128" s="4">
        <f t="shared" si="5827"/>
        <v>551</v>
      </c>
      <c r="AT1128" s="4">
        <f t="shared" si="5827"/>
        <v>563</v>
      </c>
      <c r="AU1128" s="4">
        <f t="shared" si="5827"/>
        <v>575</v>
      </c>
      <c r="AV1128" s="4">
        <f t="shared" si="5827"/>
        <v>587</v>
      </c>
      <c r="AW1128" s="4">
        <f t="shared" si="5827"/>
        <v>599</v>
      </c>
      <c r="AX1128" s="4">
        <f t="shared" si="5827"/>
        <v>611</v>
      </c>
      <c r="AY1128" s="4">
        <f t="shared" si="5827"/>
        <v>623</v>
      </c>
      <c r="AZ1128" s="4">
        <f t="shared" si="5827"/>
        <v>635</v>
      </c>
      <c r="BA1128" s="4">
        <f t="shared" si="5827"/>
        <v>647</v>
      </c>
      <c r="BB1128" s="4">
        <f t="shared" si="5827"/>
        <v>659</v>
      </c>
      <c r="BC1128" s="4">
        <f t="shared" si="5827"/>
        <v>671</v>
      </c>
      <c r="BD1128" s="4">
        <f t="shared" si="5827"/>
        <v>683</v>
      </c>
      <c r="BE1128" s="4">
        <f t="shared" si="5827"/>
        <v>695</v>
      </c>
      <c r="BF1128" s="4">
        <f t="shared" si="5827"/>
        <v>707</v>
      </c>
      <c r="BG1128" s="4">
        <f t="shared" si="5827"/>
        <v>719</v>
      </c>
      <c r="BH1128" s="4">
        <f t="shared" si="5827"/>
        <v>731</v>
      </c>
      <c r="BI1128" s="4">
        <f t="shared" si="5827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828">V1133</f>
        <v>3</v>
      </c>
      <c r="X1133" s="4">
        <f t="shared" si="5828"/>
        <v>3</v>
      </c>
      <c r="Y1133" s="4">
        <f t="shared" si="5828"/>
        <v>3</v>
      </c>
      <c r="Z1133" s="4">
        <f t="shared" si="5828"/>
        <v>3</v>
      </c>
      <c r="AA1133" s="4">
        <f t="shared" si="5828"/>
        <v>3</v>
      </c>
      <c r="AB1133" s="4">
        <f t="shared" si="5828"/>
        <v>3</v>
      </c>
      <c r="AC1133" s="4">
        <f t="shared" si="5828"/>
        <v>3</v>
      </c>
      <c r="AD1133" s="4">
        <f t="shared" si="5828"/>
        <v>3</v>
      </c>
      <c r="AE1133" s="4">
        <f>AD1133+1</f>
        <v>4</v>
      </c>
      <c r="AF1133" s="4">
        <f t="shared" ref="AF1133" si="5829">AE1133</f>
        <v>4</v>
      </c>
      <c r="AG1133" s="4">
        <f t="shared" si="5828"/>
        <v>4</v>
      </c>
      <c r="AH1133" s="4">
        <f t="shared" si="5828"/>
        <v>4</v>
      </c>
      <c r="AI1133" s="4">
        <f t="shared" si="5828"/>
        <v>4</v>
      </c>
      <c r="AJ1133" s="4">
        <f t="shared" si="5828"/>
        <v>4</v>
      </c>
      <c r="AK1133" s="4">
        <f t="shared" si="5828"/>
        <v>4</v>
      </c>
      <c r="AL1133" s="4">
        <f t="shared" si="5828"/>
        <v>4</v>
      </c>
      <c r="AM1133" s="4">
        <f t="shared" si="5828"/>
        <v>4</v>
      </c>
      <c r="AN1133" s="4">
        <f t="shared" si="5828"/>
        <v>4</v>
      </c>
      <c r="AO1133" s="4">
        <f t="shared" ref="AO1133" si="5830">AN1133+1</f>
        <v>5</v>
      </c>
      <c r="AP1133" s="4">
        <f t="shared" ref="AP1133" si="5831">AO1133</f>
        <v>5</v>
      </c>
      <c r="AQ1133" s="4">
        <f t="shared" si="5828"/>
        <v>5</v>
      </c>
      <c r="AR1133" s="4">
        <f t="shared" si="5828"/>
        <v>5</v>
      </c>
      <c r="AS1133" s="4">
        <f t="shared" si="5828"/>
        <v>5</v>
      </c>
      <c r="AT1133" s="4">
        <f t="shared" si="5828"/>
        <v>5</v>
      </c>
      <c r="AU1133" s="4">
        <f t="shared" si="5828"/>
        <v>5</v>
      </c>
      <c r="AV1133" s="4">
        <f t="shared" si="5828"/>
        <v>5</v>
      </c>
      <c r="AW1133" s="4">
        <f t="shared" si="5828"/>
        <v>5</v>
      </c>
      <c r="AX1133" s="4">
        <f t="shared" si="5828"/>
        <v>5</v>
      </c>
      <c r="AY1133" s="4">
        <f t="shared" ref="AY1133" si="5832">AX1133+1</f>
        <v>6</v>
      </c>
      <c r="AZ1133" s="4">
        <f t="shared" ref="AZ1133" si="5833">AY1133</f>
        <v>6</v>
      </c>
      <c r="BA1133" s="4">
        <f t="shared" si="5828"/>
        <v>6</v>
      </c>
      <c r="BB1133" s="4">
        <f t="shared" si="5828"/>
        <v>6</v>
      </c>
      <c r="BC1133" s="4">
        <f t="shared" si="5828"/>
        <v>6</v>
      </c>
      <c r="BD1133" s="4">
        <f t="shared" si="5828"/>
        <v>6</v>
      </c>
      <c r="BE1133" s="4">
        <f t="shared" si="5828"/>
        <v>6</v>
      </c>
      <c r="BF1133" s="4">
        <f t="shared" si="5828"/>
        <v>6</v>
      </c>
      <c r="BG1133" s="4">
        <f t="shared" si="5828"/>
        <v>6</v>
      </c>
      <c r="BH1133" s="4">
        <f t="shared" si="5828"/>
        <v>6</v>
      </c>
      <c r="BI1133" s="4">
        <f t="shared" ref="BI1133" si="5834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835">C1140+2</f>
        <v>24</v>
      </c>
      <c r="E1140" s="4">
        <f t="shared" si="5835"/>
        <v>26</v>
      </c>
      <c r="F1140" s="4">
        <f t="shared" si="5835"/>
        <v>28</v>
      </c>
      <c r="G1140" s="4">
        <f t="shared" si="5835"/>
        <v>30</v>
      </c>
      <c r="H1140" s="4">
        <f t="shared" si="5835"/>
        <v>32</v>
      </c>
      <c r="I1140" s="4">
        <f t="shared" si="5835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836">L1140+1</f>
        <v>38</v>
      </c>
      <c r="N1140" s="4">
        <f t="shared" si="5836"/>
        <v>39</v>
      </c>
      <c r="O1140" s="4">
        <f t="shared" si="5836"/>
        <v>40</v>
      </c>
      <c r="P1140" s="4">
        <f t="shared" si="5836"/>
        <v>41</v>
      </c>
      <c r="Q1140" s="4">
        <f t="shared" si="5836"/>
        <v>42</v>
      </c>
      <c r="R1140" s="4">
        <f t="shared" si="5836"/>
        <v>43</v>
      </c>
      <c r="S1140" s="4">
        <f t="shared" si="5836"/>
        <v>44</v>
      </c>
      <c r="T1140" s="4">
        <f t="shared" si="5836"/>
        <v>45</v>
      </c>
      <c r="U1140" s="4">
        <f t="shared" si="5836"/>
        <v>46</v>
      </c>
      <c r="V1140" s="4">
        <f t="shared" si="5836"/>
        <v>47</v>
      </c>
      <c r="W1140" s="4">
        <f t="shared" si="5836"/>
        <v>48</v>
      </c>
      <c r="X1140" s="4">
        <f t="shared" si="5836"/>
        <v>49</v>
      </c>
      <c r="Y1140" s="4">
        <f t="shared" si="5836"/>
        <v>50</v>
      </c>
      <c r="Z1140" s="4">
        <f t="shared" si="5836"/>
        <v>51</v>
      </c>
      <c r="AA1140" s="4">
        <f t="shared" si="5836"/>
        <v>52</v>
      </c>
      <c r="AB1140" s="4">
        <f t="shared" si="5836"/>
        <v>53</v>
      </c>
      <c r="AC1140" s="4">
        <f t="shared" si="5836"/>
        <v>54</v>
      </c>
      <c r="AD1140" s="4">
        <f t="shared" si="5836"/>
        <v>55</v>
      </c>
      <c r="AE1140" s="4">
        <f t="shared" si="5836"/>
        <v>56</v>
      </c>
      <c r="AF1140" s="4">
        <f t="shared" si="5836"/>
        <v>57</v>
      </c>
      <c r="AG1140" s="4">
        <f t="shared" si="5836"/>
        <v>58</v>
      </c>
      <c r="AH1140" s="4">
        <f t="shared" si="5836"/>
        <v>59</v>
      </c>
      <c r="AI1140" s="4">
        <f t="shared" si="5836"/>
        <v>60</v>
      </c>
      <c r="AJ1140" s="4">
        <f t="shared" si="5836"/>
        <v>61</v>
      </c>
      <c r="AK1140" s="4">
        <f t="shared" si="5836"/>
        <v>62</v>
      </c>
      <c r="AL1140" s="4">
        <f t="shared" si="5836"/>
        <v>63</v>
      </c>
      <c r="AM1140" s="4">
        <f t="shared" si="5836"/>
        <v>64</v>
      </c>
      <c r="AN1140" s="4">
        <f t="shared" si="5836"/>
        <v>65</v>
      </c>
      <c r="AO1140" s="4">
        <f t="shared" si="5836"/>
        <v>66</v>
      </c>
      <c r="AP1140" s="4">
        <f t="shared" si="5836"/>
        <v>67</v>
      </c>
      <c r="AQ1140" s="4">
        <f t="shared" si="5836"/>
        <v>68</v>
      </c>
      <c r="AR1140" s="4">
        <f t="shared" si="5836"/>
        <v>69</v>
      </c>
      <c r="AS1140" s="4">
        <f t="shared" si="5836"/>
        <v>70</v>
      </c>
      <c r="AT1140" s="4">
        <f t="shared" si="5836"/>
        <v>71</v>
      </c>
      <c r="AU1140" s="4">
        <f t="shared" si="5836"/>
        <v>72</v>
      </c>
      <c r="AV1140" s="4">
        <f t="shared" si="5836"/>
        <v>73</v>
      </c>
      <c r="AW1140" s="4">
        <f t="shared" si="5836"/>
        <v>74</v>
      </c>
      <c r="AX1140" s="4">
        <f t="shared" si="5836"/>
        <v>75</v>
      </c>
      <c r="AY1140" s="4">
        <f t="shared" si="5836"/>
        <v>76</v>
      </c>
      <c r="AZ1140" s="4">
        <f t="shared" si="5836"/>
        <v>77</v>
      </c>
      <c r="BA1140" s="4">
        <f t="shared" si="5836"/>
        <v>78</v>
      </c>
      <c r="BB1140" s="4">
        <f t="shared" si="5836"/>
        <v>79</v>
      </c>
      <c r="BC1140" s="4">
        <f t="shared" si="5836"/>
        <v>80</v>
      </c>
      <c r="BD1140" s="4">
        <f t="shared" si="5836"/>
        <v>81</v>
      </c>
      <c r="BE1140" s="4">
        <f t="shared" si="5836"/>
        <v>82</v>
      </c>
      <c r="BF1140" s="4">
        <f t="shared" si="5836"/>
        <v>83</v>
      </c>
      <c r="BG1140" s="4">
        <f t="shared" si="5836"/>
        <v>84</v>
      </c>
      <c r="BH1140" s="4">
        <f t="shared" si="5836"/>
        <v>85</v>
      </c>
      <c r="BI1140" s="4">
        <f t="shared" si="5836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837">C1141+5</f>
        <v>310</v>
      </c>
      <c r="E1141" s="4">
        <f t="shared" si="5837"/>
        <v>315</v>
      </c>
      <c r="F1141" s="4">
        <f t="shared" si="5837"/>
        <v>320</v>
      </c>
      <c r="G1141" s="4">
        <f t="shared" si="5837"/>
        <v>325</v>
      </c>
      <c r="H1141" s="4">
        <f t="shared" si="5837"/>
        <v>330</v>
      </c>
      <c r="I1141" s="4">
        <f t="shared" si="5837"/>
        <v>335</v>
      </c>
      <c r="J1141" s="4">
        <f t="shared" si="5837"/>
        <v>340</v>
      </c>
      <c r="K1141" s="4">
        <f t="shared" si="5837"/>
        <v>345</v>
      </c>
      <c r="L1141" s="4">
        <f t="shared" si="5837"/>
        <v>350</v>
      </c>
      <c r="M1141" s="4">
        <f t="shared" si="5837"/>
        <v>355</v>
      </c>
      <c r="N1141" s="4">
        <f t="shared" si="5837"/>
        <v>360</v>
      </c>
      <c r="O1141" s="4">
        <f t="shared" si="5837"/>
        <v>365</v>
      </c>
      <c r="P1141" s="4">
        <f t="shared" si="5837"/>
        <v>370</v>
      </c>
      <c r="Q1141" s="4">
        <f t="shared" si="5837"/>
        <v>375</v>
      </c>
      <c r="R1141" s="4">
        <f t="shared" si="5837"/>
        <v>380</v>
      </c>
      <c r="S1141" s="4">
        <f t="shared" si="5837"/>
        <v>385</v>
      </c>
      <c r="T1141" s="4">
        <f t="shared" si="5837"/>
        <v>390</v>
      </c>
      <c r="U1141" s="4">
        <f t="shared" si="5837"/>
        <v>395</v>
      </c>
      <c r="V1141" s="4">
        <f t="shared" si="5837"/>
        <v>400</v>
      </c>
      <c r="W1141" s="4">
        <f t="shared" si="5837"/>
        <v>405</v>
      </c>
      <c r="X1141" s="4">
        <f t="shared" si="5837"/>
        <v>410</v>
      </c>
      <c r="Y1141" s="4">
        <f t="shared" si="5837"/>
        <v>415</v>
      </c>
      <c r="Z1141" s="4">
        <f t="shared" si="5837"/>
        <v>420</v>
      </c>
      <c r="AA1141" s="4">
        <f t="shared" si="5837"/>
        <v>425</v>
      </c>
      <c r="AB1141" s="4">
        <f t="shared" si="5837"/>
        <v>430</v>
      </c>
      <c r="AC1141" s="4">
        <f t="shared" si="5837"/>
        <v>435</v>
      </c>
      <c r="AD1141" s="4">
        <f t="shared" si="5837"/>
        <v>440</v>
      </c>
      <c r="AE1141" s="4">
        <f t="shared" si="5837"/>
        <v>445</v>
      </c>
      <c r="AF1141" s="4">
        <f t="shared" si="5837"/>
        <v>450</v>
      </c>
      <c r="AG1141" s="4">
        <f t="shared" si="5837"/>
        <v>455</v>
      </c>
      <c r="AH1141" s="4">
        <f t="shared" si="5837"/>
        <v>460</v>
      </c>
      <c r="AI1141" s="4">
        <f t="shared" si="5837"/>
        <v>465</v>
      </c>
      <c r="AJ1141" s="4">
        <f t="shared" si="5837"/>
        <v>470</v>
      </c>
      <c r="AK1141" s="4">
        <f t="shared" si="5837"/>
        <v>475</v>
      </c>
      <c r="AL1141" s="4">
        <f t="shared" si="5837"/>
        <v>480</v>
      </c>
      <c r="AM1141" s="4">
        <f t="shared" si="5837"/>
        <v>485</v>
      </c>
      <c r="AN1141" s="4">
        <f t="shared" si="5837"/>
        <v>490</v>
      </c>
      <c r="AO1141" s="4">
        <f t="shared" si="5837"/>
        <v>495</v>
      </c>
      <c r="AP1141" s="4">
        <f t="shared" si="5837"/>
        <v>500</v>
      </c>
      <c r="AQ1141" s="4">
        <f t="shared" si="5837"/>
        <v>505</v>
      </c>
      <c r="AR1141" s="4">
        <f t="shared" si="5837"/>
        <v>510</v>
      </c>
      <c r="AS1141" s="4">
        <f t="shared" si="5837"/>
        <v>515</v>
      </c>
      <c r="AT1141" s="4">
        <f t="shared" si="5837"/>
        <v>520</v>
      </c>
      <c r="AU1141" s="4">
        <f t="shared" si="5837"/>
        <v>525</v>
      </c>
      <c r="AV1141" s="4">
        <f t="shared" si="5837"/>
        <v>530</v>
      </c>
      <c r="AW1141" s="4">
        <f t="shared" si="5837"/>
        <v>535</v>
      </c>
      <c r="AX1141" s="4">
        <f t="shared" si="5837"/>
        <v>540</v>
      </c>
      <c r="AY1141" s="4">
        <f t="shared" si="5837"/>
        <v>545</v>
      </c>
      <c r="AZ1141" s="4">
        <f t="shared" si="5837"/>
        <v>550</v>
      </c>
      <c r="BA1141" s="4">
        <f t="shared" si="5837"/>
        <v>555</v>
      </c>
      <c r="BB1141" s="4">
        <f t="shared" si="5837"/>
        <v>560</v>
      </c>
      <c r="BC1141" s="4">
        <f t="shared" si="5837"/>
        <v>565</v>
      </c>
      <c r="BD1141" s="4">
        <f t="shared" si="5837"/>
        <v>570</v>
      </c>
      <c r="BE1141" s="4">
        <f t="shared" si="5837"/>
        <v>575</v>
      </c>
      <c r="BF1141" s="4">
        <f t="shared" si="5837"/>
        <v>580</v>
      </c>
      <c r="BG1141" s="4">
        <f t="shared" si="5837"/>
        <v>585</v>
      </c>
      <c r="BH1141" s="4">
        <f t="shared" si="5837"/>
        <v>590</v>
      </c>
      <c r="BI1141" s="4">
        <f t="shared" si="5837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10</v>
      </c>
      <c r="C1145" s="4">
        <f>B1145+1</f>
        <v>11</v>
      </c>
      <c r="D1145" s="4">
        <f t="shared" ref="D1145:AU1145" si="5838">C1145+1</f>
        <v>12</v>
      </c>
      <c r="E1145" s="4">
        <f t="shared" si="5838"/>
        <v>13</v>
      </c>
      <c r="F1145" s="4">
        <f t="shared" si="5838"/>
        <v>14</v>
      </c>
      <c r="G1145" s="4">
        <f t="shared" si="5838"/>
        <v>15</v>
      </c>
      <c r="H1145" s="4">
        <f t="shared" si="5838"/>
        <v>16</v>
      </c>
      <c r="I1145" s="4">
        <f t="shared" si="5838"/>
        <v>17</v>
      </c>
      <c r="J1145" s="4">
        <f t="shared" si="5838"/>
        <v>18</v>
      </c>
      <c r="K1145" s="4">
        <f t="shared" si="5838"/>
        <v>19</v>
      </c>
      <c r="L1145" s="4">
        <f t="shared" si="5838"/>
        <v>20</v>
      </c>
      <c r="M1145" s="4">
        <f t="shared" si="5838"/>
        <v>21</v>
      </c>
      <c r="N1145" s="4">
        <f t="shared" si="5838"/>
        <v>22</v>
      </c>
      <c r="O1145" s="4">
        <f t="shared" si="5838"/>
        <v>23</v>
      </c>
      <c r="P1145" s="4">
        <f t="shared" si="5838"/>
        <v>24</v>
      </c>
      <c r="Q1145" s="4">
        <f t="shared" si="5838"/>
        <v>25</v>
      </c>
      <c r="R1145" s="4">
        <f t="shared" si="5838"/>
        <v>26</v>
      </c>
      <c r="S1145" s="4">
        <f t="shared" si="5838"/>
        <v>27</v>
      </c>
      <c r="T1145" s="4">
        <f t="shared" si="5838"/>
        <v>28</v>
      </c>
      <c r="U1145" s="4">
        <f t="shared" si="5838"/>
        <v>29</v>
      </c>
      <c r="V1145" s="4">
        <f t="shared" si="5838"/>
        <v>30</v>
      </c>
      <c r="W1145" s="4">
        <f t="shared" si="5838"/>
        <v>31</v>
      </c>
      <c r="X1145" s="4">
        <f t="shared" si="5838"/>
        <v>32</v>
      </c>
      <c r="Y1145" s="4">
        <f t="shared" si="5838"/>
        <v>33</v>
      </c>
      <c r="Z1145" s="4">
        <f t="shared" si="5838"/>
        <v>34</v>
      </c>
      <c r="AA1145" s="4">
        <f t="shared" si="5838"/>
        <v>35</v>
      </c>
      <c r="AB1145" s="4">
        <f t="shared" si="5838"/>
        <v>36</v>
      </c>
      <c r="AC1145" s="4">
        <f t="shared" si="5838"/>
        <v>37</v>
      </c>
      <c r="AD1145" s="4">
        <f t="shared" si="5838"/>
        <v>38</v>
      </c>
      <c r="AE1145" s="4">
        <f t="shared" si="5838"/>
        <v>39</v>
      </c>
      <c r="AF1145" s="4">
        <f t="shared" si="5838"/>
        <v>40</v>
      </c>
      <c r="AG1145" s="4">
        <f t="shared" si="5838"/>
        <v>41</v>
      </c>
      <c r="AH1145" s="4">
        <f t="shared" si="5838"/>
        <v>42</v>
      </c>
      <c r="AI1145" s="4">
        <f t="shared" si="5838"/>
        <v>43</v>
      </c>
      <c r="AJ1145" s="4">
        <f t="shared" si="5838"/>
        <v>44</v>
      </c>
      <c r="AK1145" s="4">
        <f t="shared" si="5838"/>
        <v>45</v>
      </c>
      <c r="AL1145" s="4">
        <f t="shared" si="5838"/>
        <v>46</v>
      </c>
      <c r="AM1145" s="4">
        <f t="shared" si="5838"/>
        <v>47</v>
      </c>
      <c r="AN1145" s="4">
        <f t="shared" si="5838"/>
        <v>48</v>
      </c>
      <c r="AO1145" s="4">
        <f t="shared" si="5838"/>
        <v>49</v>
      </c>
      <c r="AP1145" s="4">
        <f t="shared" si="5838"/>
        <v>50</v>
      </c>
      <c r="AQ1145" s="4">
        <f t="shared" si="5838"/>
        <v>51</v>
      </c>
      <c r="AR1145" s="4">
        <f t="shared" si="5838"/>
        <v>52</v>
      </c>
      <c r="AS1145" s="4">
        <f t="shared" si="5838"/>
        <v>53</v>
      </c>
      <c r="AT1145" s="4">
        <f t="shared" si="5838"/>
        <v>54</v>
      </c>
      <c r="AU1145" s="4">
        <f t="shared" si="5838"/>
        <v>55</v>
      </c>
      <c r="AV1145" s="4">
        <f>AU1145</f>
        <v>55</v>
      </c>
      <c r="AW1145" s="4">
        <f t="shared" ref="AW1145:BI1145" si="5839">AV1145</f>
        <v>55</v>
      </c>
      <c r="AX1145" s="4">
        <f t="shared" si="5839"/>
        <v>55</v>
      </c>
      <c r="AY1145" s="4">
        <f t="shared" si="5839"/>
        <v>55</v>
      </c>
      <c r="AZ1145" s="4">
        <f t="shared" si="5839"/>
        <v>55</v>
      </c>
      <c r="BA1145" s="4">
        <f t="shared" si="5839"/>
        <v>55</v>
      </c>
      <c r="BB1145" s="4">
        <f t="shared" si="5839"/>
        <v>55</v>
      </c>
      <c r="BC1145" s="4">
        <f t="shared" si="5839"/>
        <v>55</v>
      </c>
      <c r="BD1145" s="4">
        <f t="shared" si="5839"/>
        <v>55</v>
      </c>
      <c r="BE1145" s="4">
        <f t="shared" si="5839"/>
        <v>55</v>
      </c>
      <c r="BF1145" s="4">
        <f t="shared" si="5839"/>
        <v>55</v>
      </c>
      <c r="BG1145" s="4">
        <f t="shared" si="5839"/>
        <v>55</v>
      </c>
      <c r="BH1145" s="4">
        <f t="shared" si="5839"/>
        <v>55</v>
      </c>
      <c r="BI1145" s="4">
        <f t="shared" si="5839"/>
        <v>55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840">C1149-1</f>
        <v>-15</v>
      </c>
      <c r="E1149" s="4">
        <f t="shared" si="5840"/>
        <v>-16</v>
      </c>
      <c r="F1149" s="4">
        <f t="shared" si="5840"/>
        <v>-17</v>
      </c>
      <c r="G1149" s="4">
        <f t="shared" si="5840"/>
        <v>-18</v>
      </c>
      <c r="H1149" s="4">
        <f t="shared" si="5840"/>
        <v>-19</v>
      </c>
      <c r="I1149" s="4">
        <f t="shared" si="5840"/>
        <v>-20</v>
      </c>
      <c r="J1149" s="15">
        <f t="shared" si="5840"/>
        <v>-21</v>
      </c>
      <c r="K1149" s="4">
        <f t="shared" si="5840"/>
        <v>-22</v>
      </c>
      <c r="L1149" s="4">
        <f t="shared" si="5840"/>
        <v>-23</v>
      </c>
      <c r="M1149" s="4">
        <f t="shared" si="5840"/>
        <v>-24</v>
      </c>
      <c r="N1149" s="4">
        <f t="shared" si="5840"/>
        <v>-25</v>
      </c>
      <c r="O1149" s="4">
        <f t="shared" si="5840"/>
        <v>-26</v>
      </c>
      <c r="P1149" s="4">
        <f t="shared" si="5840"/>
        <v>-27</v>
      </c>
      <c r="Q1149" s="4">
        <f t="shared" si="5840"/>
        <v>-28</v>
      </c>
      <c r="R1149" s="15">
        <f t="shared" si="5840"/>
        <v>-29</v>
      </c>
      <c r="S1149" s="4">
        <f t="shared" si="5840"/>
        <v>-30</v>
      </c>
      <c r="T1149" s="4">
        <f t="shared" si="5840"/>
        <v>-31</v>
      </c>
      <c r="U1149" s="4">
        <f t="shared" si="5840"/>
        <v>-32</v>
      </c>
      <c r="V1149" s="4">
        <f t="shared" si="5840"/>
        <v>-33</v>
      </c>
      <c r="W1149" s="4">
        <f t="shared" si="5840"/>
        <v>-34</v>
      </c>
      <c r="X1149" s="15">
        <f t="shared" si="5840"/>
        <v>-35</v>
      </c>
      <c r="Y1149" s="4">
        <f t="shared" si="5840"/>
        <v>-36</v>
      </c>
      <c r="Z1149" s="4">
        <f t="shared" si="5840"/>
        <v>-37</v>
      </c>
      <c r="AA1149" s="4">
        <f t="shared" si="5840"/>
        <v>-38</v>
      </c>
      <c r="AB1149" s="4">
        <f t="shared" si="5840"/>
        <v>-39</v>
      </c>
      <c r="AC1149" s="4">
        <f t="shared" si="5840"/>
        <v>-40</v>
      </c>
      <c r="AD1149" s="15">
        <f t="shared" si="5840"/>
        <v>-41</v>
      </c>
      <c r="AE1149" s="4">
        <f t="shared" si="5840"/>
        <v>-42</v>
      </c>
      <c r="AF1149" s="4">
        <f t="shared" si="5840"/>
        <v>-43</v>
      </c>
      <c r="AG1149" s="4">
        <f t="shared" si="5840"/>
        <v>-44</v>
      </c>
      <c r="AH1149" s="4">
        <f t="shared" si="5840"/>
        <v>-45</v>
      </c>
      <c r="AI1149" s="4">
        <f t="shared" si="5840"/>
        <v>-46</v>
      </c>
      <c r="AJ1149" s="4">
        <f t="shared" si="5840"/>
        <v>-47</v>
      </c>
      <c r="AK1149" s="4">
        <f t="shared" si="5840"/>
        <v>-48</v>
      </c>
      <c r="AL1149" s="4">
        <f t="shared" si="5840"/>
        <v>-49</v>
      </c>
      <c r="AM1149" s="4">
        <f t="shared" si="5840"/>
        <v>-50</v>
      </c>
      <c r="AN1149" s="4">
        <f t="shared" si="5840"/>
        <v>-51</v>
      </c>
      <c r="AO1149" s="4">
        <f t="shared" si="5840"/>
        <v>-52</v>
      </c>
      <c r="AP1149" s="4">
        <f t="shared" si="5840"/>
        <v>-53</v>
      </c>
      <c r="AQ1149" s="4">
        <f t="shared" si="5840"/>
        <v>-54</v>
      </c>
      <c r="AR1149" s="4">
        <f t="shared" si="5840"/>
        <v>-55</v>
      </c>
      <c r="AS1149" s="4">
        <f t="shared" si="5840"/>
        <v>-56</v>
      </c>
      <c r="AT1149" s="4">
        <f t="shared" si="5840"/>
        <v>-57</v>
      </c>
      <c r="AU1149" s="4">
        <f t="shared" si="5840"/>
        <v>-58</v>
      </c>
      <c r="AV1149" s="4">
        <f t="shared" si="5840"/>
        <v>-59</v>
      </c>
      <c r="AW1149" s="4">
        <f t="shared" si="5840"/>
        <v>-60</v>
      </c>
      <c r="AX1149" s="4">
        <f t="shared" si="5840"/>
        <v>-61</v>
      </c>
      <c r="AY1149" s="4">
        <f t="shared" si="5840"/>
        <v>-62</v>
      </c>
      <c r="AZ1149" s="4">
        <f t="shared" si="5840"/>
        <v>-63</v>
      </c>
      <c r="BA1149" s="4">
        <f t="shared" si="5840"/>
        <v>-64</v>
      </c>
      <c r="BB1149" s="4">
        <f t="shared" si="5840"/>
        <v>-65</v>
      </c>
      <c r="BC1149" s="4">
        <f t="shared" si="5840"/>
        <v>-66</v>
      </c>
      <c r="BD1149" s="4">
        <f t="shared" si="5840"/>
        <v>-67</v>
      </c>
      <c r="BE1149" s="4">
        <f t="shared" si="5840"/>
        <v>-68</v>
      </c>
      <c r="BF1149" s="4">
        <f t="shared" si="5840"/>
        <v>-69</v>
      </c>
      <c r="BG1149" s="4">
        <f t="shared" si="5840"/>
        <v>-70</v>
      </c>
      <c r="BH1149" s="4">
        <f t="shared" si="5840"/>
        <v>-71</v>
      </c>
      <c r="BI1149" s="4">
        <f t="shared" si="5840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841">C1152+1</f>
        <v>7</v>
      </c>
      <c r="E1152" s="4">
        <f t="shared" si="5841"/>
        <v>8</v>
      </c>
      <c r="F1152" s="4">
        <f t="shared" si="5841"/>
        <v>9</v>
      </c>
      <c r="G1152" s="4">
        <f t="shared" si="5841"/>
        <v>10</v>
      </c>
      <c r="H1152" s="4">
        <f t="shared" si="5841"/>
        <v>11</v>
      </c>
      <c r="I1152" s="4">
        <f t="shared" si="5841"/>
        <v>12</v>
      </c>
      <c r="J1152" s="4">
        <f t="shared" si="5841"/>
        <v>13</v>
      </c>
      <c r="K1152" s="4">
        <f t="shared" si="5841"/>
        <v>14</v>
      </c>
      <c r="L1152" s="4">
        <f t="shared" si="5841"/>
        <v>15</v>
      </c>
      <c r="M1152" s="4">
        <f t="shared" si="5841"/>
        <v>16</v>
      </c>
      <c r="N1152" s="4">
        <f t="shared" si="5841"/>
        <v>17</v>
      </c>
      <c r="O1152" s="4">
        <f t="shared" si="5841"/>
        <v>18</v>
      </c>
      <c r="P1152" s="4">
        <f t="shared" si="5841"/>
        <v>19</v>
      </c>
      <c r="Q1152" s="4">
        <f t="shared" si="5841"/>
        <v>20</v>
      </c>
      <c r="R1152" s="4">
        <f>Q1152</f>
        <v>20</v>
      </c>
      <c r="S1152" s="4">
        <f t="shared" ref="S1152:BI1152" si="5842">R1152</f>
        <v>20</v>
      </c>
      <c r="T1152" s="4">
        <f t="shared" si="5842"/>
        <v>20</v>
      </c>
      <c r="U1152" s="4">
        <f t="shared" si="5842"/>
        <v>20</v>
      </c>
      <c r="V1152" s="4">
        <f t="shared" si="5842"/>
        <v>20</v>
      </c>
      <c r="W1152" s="4">
        <f t="shared" si="5842"/>
        <v>20</v>
      </c>
      <c r="X1152" s="4">
        <f t="shared" si="5842"/>
        <v>20</v>
      </c>
      <c r="Y1152" s="4">
        <f t="shared" si="5842"/>
        <v>20</v>
      </c>
      <c r="Z1152" s="4">
        <f t="shared" si="5842"/>
        <v>20</v>
      </c>
      <c r="AA1152" s="4">
        <f t="shared" si="5842"/>
        <v>20</v>
      </c>
      <c r="AB1152" s="4">
        <f t="shared" si="5842"/>
        <v>20</v>
      </c>
      <c r="AC1152" s="4">
        <f t="shared" si="5842"/>
        <v>20</v>
      </c>
      <c r="AD1152" s="4">
        <f t="shared" si="5842"/>
        <v>20</v>
      </c>
      <c r="AE1152" s="4">
        <f t="shared" si="5842"/>
        <v>20</v>
      </c>
      <c r="AF1152" s="4">
        <f t="shared" si="5842"/>
        <v>20</v>
      </c>
      <c r="AG1152" s="4">
        <f t="shared" si="5842"/>
        <v>20</v>
      </c>
      <c r="AH1152" s="4">
        <f t="shared" si="5842"/>
        <v>20</v>
      </c>
      <c r="AI1152" s="4">
        <f t="shared" si="5842"/>
        <v>20</v>
      </c>
      <c r="AJ1152" s="4">
        <f t="shared" si="5842"/>
        <v>20</v>
      </c>
      <c r="AK1152" s="4">
        <f t="shared" si="5842"/>
        <v>20</v>
      </c>
      <c r="AL1152" s="4">
        <f t="shared" si="5842"/>
        <v>20</v>
      </c>
      <c r="AM1152" s="4">
        <f t="shared" si="5842"/>
        <v>20</v>
      </c>
      <c r="AN1152" s="4">
        <f t="shared" si="5842"/>
        <v>20</v>
      </c>
      <c r="AO1152" s="4">
        <f t="shared" si="5842"/>
        <v>20</v>
      </c>
      <c r="AP1152" s="4">
        <f t="shared" si="5842"/>
        <v>20</v>
      </c>
      <c r="AQ1152" s="4">
        <f t="shared" si="5842"/>
        <v>20</v>
      </c>
      <c r="AR1152" s="4">
        <f t="shared" si="5842"/>
        <v>20</v>
      </c>
      <c r="AS1152" s="4">
        <f t="shared" si="5842"/>
        <v>20</v>
      </c>
      <c r="AT1152" s="4">
        <f t="shared" si="5842"/>
        <v>20</v>
      </c>
      <c r="AU1152" s="4">
        <f t="shared" si="5842"/>
        <v>20</v>
      </c>
      <c r="AV1152" s="4">
        <f t="shared" si="5842"/>
        <v>20</v>
      </c>
      <c r="AW1152" s="4">
        <f t="shared" si="5842"/>
        <v>20</v>
      </c>
      <c r="AX1152" s="4">
        <f t="shared" si="5842"/>
        <v>20</v>
      </c>
      <c r="AY1152" s="4">
        <f t="shared" si="5842"/>
        <v>20</v>
      </c>
      <c r="AZ1152" s="4">
        <f t="shared" si="5842"/>
        <v>20</v>
      </c>
      <c r="BA1152" s="4">
        <f t="shared" si="5842"/>
        <v>20</v>
      </c>
      <c r="BB1152" s="4">
        <f t="shared" si="5842"/>
        <v>20</v>
      </c>
      <c r="BC1152" s="4">
        <f t="shared" si="5842"/>
        <v>20</v>
      </c>
      <c r="BD1152" s="4">
        <f t="shared" si="5842"/>
        <v>20</v>
      </c>
      <c r="BE1152" s="4">
        <f t="shared" si="5842"/>
        <v>20</v>
      </c>
      <c r="BF1152" s="4">
        <f t="shared" si="5842"/>
        <v>20</v>
      </c>
      <c r="BG1152" s="4">
        <f t="shared" si="5842"/>
        <v>20</v>
      </c>
      <c r="BH1152" s="4">
        <f t="shared" si="5842"/>
        <v>20</v>
      </c>
      <c r="BI1152" s="4">
        <f t="shared" si="5842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843">C1155+5</f>
        <v>310</v>
      </c>
      <c r="E1155" s="4">
        <f t="shared" si="5843"/>
        <v>315</v>
      </c>
      <c r="F1155" s="4">
        <f t="shared" si="5843"/>
        <v>320</v>
      </c>
      <c r="G1155" s="4">
        <f t="shared" si="5843"/>
        <v>325</v>
      </c>
      <c r="H1155" s="4">
        <f t="shared" si="5843"/>
        <v>330</v>
      </c>
      <c r="I1155" s="4">
        <f t="shared" si="5843"/>
        <v>335</v>
      </c>
      <c r="J1155" s="4">
        <f t="shared" si="5843"/>
        <v>340</v>
      </c>
      <c r="K1155" s="4">
        <f t="shared" si="5843"/>
        <v>345</v>
      </c>
      <c r="L1155" s="4">
        <f t="shared" si="5843"/>
        <v>350</v>
      </c>
      <c r="M1155" s="4">
        <f t="shared" si="5843"/>
        <v>355</v>
      </c>
      <c r="N1155" s="4">
        <f t="shared" si="5843"/>
        <v>360</v>
      </c>
      <c r="O1155" s="4">
        <f t="shared" si="5843"/>
        <v>365</v>
      </c>
      <c r="P1155" s="4">
        <f t="shared" si="5843"/>
        <v>370</v>
      </c>
      <c r="Q1155" s="4">
        <f t="shared" si="5843"/>
        <v>375</v>
      </c>
      <c r="R1155" s="4">
        <f t="shared" si="5843"/>
        <v>380</v>
      </c>
      <c r="S1155" s="4">
        <f t="shared" si="5843"/>
        <v>385</v>
      </c>
      <c r="T1155" s="4">
        <f t="shared" si="5843"/>
        <v>390</v>
      </c>
      <c r="U1155" s="4">
        <f t="shared" si="5843"/>
        <v>395</v>
      </c>
      <c r="V1155" s="4">
        <f t="shared" si="5843"/>
        <v>400</v>
      </c>
      <c r="W1155" s="4">
        <f t="shared" si="5843"/>
        <v>405</v>
      </c>
      <c r="X1155" s="4">
        <f t="shared" si="5843"/>
        <v>410</v>
      </c>
      <c r="Y1155" s="4">
        <f t="shared" si="5843"/>
        <v>415</v>
      </c>
      <c r="Z1155" s="4">
        <f t="shared" si="5843"/>
        <v>420</v>
      </c>
      <c r="AA1155" s="4">
        <f t="shared" si="5843"/>
        <v>425</v>
      </c>
      <c r="AB1155" s="4">
        <f t="shared" si="5843"/>
        <v>430</v>
      </c>
      <c r="AC1155" s="4">
        <f t="shared" si="5843"/>
        <v>435</v>
      </c>
      <c r="AD1155" s="4">
        <f t="shared" si="5843"/>
        <v>440</v>
      </c>
      <c r="AE1155" s="4">
        <f t="shared" si="5843"/>
        <v>445</v>
      </c>
      <c r="AF1155" s="4">
        <f t="shared" si="5843"/>
        <v>450</v>
      </c>
      <c r="AG1155" s="4">
        <f t="shared" si="5843"/>
        <v>455</v>
      </c>
      <c r="AH1155" s="4">
        <f t="shared" si="5843"/>
        <v>460</v>
      </c>
      <c r="AI1155" s="4">
        <f t="shared" si="5843"/>
        <v>465</v>
      </c>
      <c r="AJ1155" s="4">
        <f t="shared" si="5843"/>
        <v>470</v>
      </c>
      <c r="AK1155" s="4">
        <f t="shared" si="5843"/>
        <v>475</v>
      </c>
      <c r="AL1155" s="4">
        <f t="shared" si="5843"/>
        <v>480</v>
      </c>
      <c r="AM1155" s="4">
        <f t="shared" si="5843"/>
        <v>485</v>
      </c>
      <c r="AN1155" s="4">
        <f t="shared" si="5843"/>
        <v>490</v>
      </c>
      <c r="AO1155" s="4">
        <f t="shared" si="5843"/>
        <v>495</v>
      </c>
      <c r="AP1155" s="4">
        <f t="shared" si="5843"/>
        <v>500</v>
      </c>
      <c r="AQ1155" s="4">
        <f t="shared" si="5843"/>
        <v>505</v>
      </c>
      <c r="AR1155" s="4">
        <f t="shared" si="5843"/>
        <v>510</v>
      </c>
      <c r="AS1155" s="4">
        <f t="shared" si="5843"/>
        <v>515</v>
      </c>
      <c r="AT1155" s="4">
        <f t="shared" si="5843"/>
        <v>520</v>
      </c>
      <c r="AU1155" s="4">
        <f t="shared" si="5843"/>
        <v>525</v>
      </c>
      <c r="AV1155" s="4">
        <f t="shared" si="5843"/>
        <v>530</v>
      </c>
      <c r="AW1155" s="4">
        <f t="shared" si="5843"/>
        <v>535</v>
      </c>
      <c r="AX1155" s="4">
        <f t="shared" si="5843"/>
        <v>540</v>
      </c>
      <c r="AY1155" s="4">
        <f t="shared" si="5843"/>
        <v>545</v>
      </c>
      <c r="AZ1155" s="4">
        <f t="shared" si="5843"/>
        <v>550</v>
      </c>
      <c r="BA1155" s="4">
        <f t="shared" si="5843"/>
        <v>555</v>
      </c>
      <c r="BB1155" s="4">
        <f t="shared" si="5843"/>
        <v>560</v>
      </c>
      <c r="BC1155" s="4">
        <f t="shared" si="5843"/>
        <v>565</v>
      </c>
      <c r="BD1155" s="4">
        <f t="shared" si="5843"/>
        <v>570</v>
      </c>
      <c r="BE1155" s="4">
        <f t="shared" si="5843"/>
        <v>575</v>
      </c>
      <c r="BF1155" s="4">
        <f t="shared" si="5843"/>
        <v>580</v>
      </c>
      <c r="BG1155" s="4">
        <f t="shared" si="5843"/>
        <v>585</v>
      </c>
      <c r="BH1155" s="4">
        <f t="shared" si="5843"/>
        <v>590</v>
      </c>
      <c r="BI1155" s="4">
        <f t="shared" si="5843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844">C1159+$B1159/20</f>
        <v>660</v>
      </c>
      <c r="E1159" s="4">
        <f t="shared" si="5844"/>
        <v>690</v>
      </c>
      <c r="F1159" s="4">
        <f t="shared" si="5844"/>
        <v>720</v>
      </c>
      <c r="G1159" s="4">
        <f t="shared" si="5844"/>
        <v>750</v>
      </c>
      <c r="H1159" s="4">
        <f t="shared" si="5844"/>
        <v>780</v>
      </c>
      <c r="I1159" s="4">
        <f t="shared" si="5844"/>
        <v>810</v>
      </c>
      <c r="J1159" s="4">
        <f t="shared" si="5844"/>
        <v>840</v>
      </c>
      <c r="K1159" s="4">
        <f t="shared" si="5844"/>
        <v>870</v>
      </c>
      <c r="L1159" s="4">
        <f t="shared" si="5844"/>
        <v>900</v>
      </c>
      <c r="M1159" s="4">
        <f t="shared" si="5844"/>
        <v>930</v>
      </c>
      <c r="N1159" s="4">
        <f t="shared" si="5844"/>
        <v>960</v>
      </c>
      <c r="O1159" s="4">
        <f t="shared" si="5844"/>
        <v>990</v>
      </c>
      <c r="P1159" s="4">
        <f t="shared" si="5844"/>
        <v>1020</v>
      </c>
      <c r="Q1159" s="4">
        <f t="shared" si="5844"/>
        <v>1050</v>
      </c>
      <c r="R1159" s="4">
        <f t="shared" si="5844"/>
        <v>1080</v>
      </c>
      <c r="S1159" s="4">
        <f t="shared" si="5844"/>
        <v>1110</v>
      </c>
      <c r="T1159" s="4">
        <f t="shared" si="5844"/>
        <v>1140</v>
      </c>
      <c r="U1159" s="4">
        <f t="shared" si="5844"/>
        <v>1170</v>
      </c>
      <c r="V1159" s="4">
        <f t="shared" si="5844"/>
        <v>1200</v>
      </c>
      <c r="W1159" s="4">
        <f t="shared" si="5844"/>
        <v>1230</v>
      </c>
      <c r="X1159" s="4">
        <f t="shared" si="5844"/>
        <v>1260</v>
      </c>
      <c r="Y1159" s="4">
        <f t="shared" si="5844"/>
        <v>1290</v>
      </c>
      <c r="Z1159" s="4">
        <f t="shared" si="5844"/>
        <v>1320</v>
      </c>
      <c r="AA1159" s="4">
        <f t="shared" si="5844"/>
        <v>1350</v>
      </c>
      <c r="AB1159" s="4">
        <f t="shared" si="5844"/>
        <v>1380</v>
      </c>
      <c r="AC1159" s="4">
        <f t="shared" si="5844"/>
        <v>1410</v>
      </c>
      <c r="AD1159" s="4">
        <f t="shared" si="5844"/>
        <v>1440</v>
      </c>
      <c r="AE1159" s="4">
        <f t="shared" si="5844"/>
        <v>1470</v>
      </c>
      <c r="AF1159" s="4">
        <f t="shared" si="5844"/>
        <v>1500</v>
      </c>
      <c r="AG1159" s="4">
        <f t="shared" si="5844"/>
        <v>1530</v>
      </c>
      <c r="AH1159" s="4">
        <f t="shared" si="5844"/>
        <v>1560</v>
      </c>
      <c r="AI1159" s="4">
        <f t="shared" si="5844"/>
        <v>1590</v>
      </c>
      <c r="AJ1159" s="4">
        <f t="shared" si="5844"/>
        <v>1620</v>
      </c>
      <c r="AK1159" s="4">
        <f t="shared" si="5844"/>
        <v>1650</v>
      </c>
      <c r="AL1159" s="4">
        <f t="shared" si="5844"/>
        <v>1680</v>
      </c>
      <c r="AM1159" s="4">
        <f t="shared" si="5844"/>
        <v>1710</v>
      </c>
      <c r="AN1159" s="4">
        <f t="shared" si="5844"/>
        <v>1740</v>
      </c>
      <c r="AO1159" s="4">
        <f t="shared" si="5844"/>
        <v>1770</v>
      </c>
      <c r="AP1159" s="4">
        <f t="shared" si="5844"/>
        <v>1800</v>
      </c>
      <c r="AQ1159" s="4">
        <f t="shared" si="5844"/>
        <v>1830</v>
      </c>
      <c r="AR1159" s="4">
        <f t="shared" si="5844"/>
        <v>1860</v>
      </c>
      <c r="AS1159" s="4">
        <f t="shared" si="5844"/>
        <v>1890</v>
      </c>
      <c r="AT1159" s="4">
        <f t="shared" si="5844"/>
        <v>1920</v>
      </c>
      <c r="AU1159" s="4">
        <f t="shared" si="5844"/>
        <v>1950</v>
      </c>
      <c r="AV1159" s="4">
        <f t="shared" si="5844"/>
        <v>1980</v>
      </c>
      <c r="AW1159" s="4">
        <f t="shared" si="5844"/>
        <v>2010</v>
      </c>
      <c r="AX1159" s="4">
        <f t="shared" si="5844"/>
        <v>2040</v>
      </c>
      <c r="AY1159" s="4">
        <f t="shared" si="5844"/>
        <v>2070</v>
      </c>
      <c r="AZ1159" s="4">
        <f t="shared" si="5844"/>
        <v>2100</v>
      </c>
      <c r="BA1159" s="4">
        <f t="shared" si="5844"/>
        <v>2130</v>
      </c>
      <c r="BB1159" s="4">
        <f t="shared" si="5844"/>
        <v>2160</v>
      </c>
      <c r="BC1159" s="4">
        <f t="shared" si="5844"/>
        <v>2190</v>
      </c>
      <c r="BD1159" s="4">
        <f t="shared" si="5844"/>
        <v>2220</v>
      </c>
      <c r="BE1159" s="4">
        <f t="shared" si="5844"/>
        <v>2250</v>
      </c>
      <c r="BF1159" s="4">
        <f t="shared" si="5844"/>
        <v>2280</v>
      </c>
      <c r="BG1159" s="4">
        <f t="shared" si="5844"/>
        <v>2310</v>
      </c>
      <c r="BH1159" s="4">
        <f t="shared" si="5844"/>
        <v>2340</v>
      </c>
      <c r="BI1159" s="4">
        <f t="shared" si="5844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845">B1160+$B1160/20</f>
        <v>840</v>
      </c>
      <c r="D1160" s="4">
        <f t="shared" si="5845"/>
        <v>880</v>
      </c>
      <c r="E1160" s="4">
        <f t="shared" si="5845"/>
        <v>920</v>
      </c>
      <c r="F1160" s="4">
        <f t="shared" si="5845"/>
        <v>960</v>
      </c>
      <c r="G1160" s="4">
        <f t="shared" si="5845"/>
        <v>1000</v>
      </c>
      <c r="H1160" s="4">
        <f t="shared" si="5845"/>
        <v>1040</v>
      </c>
      <c r="I1160" s="4">
        <f t="shared" si="5845"/>
        <v>1080</v>
      </c>
      <c r="J1160" s="4">
        <f t="shared" si="5845"/>
        <v>1120</v>
      </c>
      <c r="K1160" s="4">
        <f t="shared" si="5845"/>
        <v>1160</v>
      </c>
      <c r="L1160" s="4">
        <f t="shared" si="5845"/>
        <v>1200</v>
      </c>
      <c r="M1160" s="4">
        <f t="shared" si="5845"/>
        <v>1240</v>
      </c>
      <c r="N1160" s="4">
        <f t="shared" si="5845"/>
        <v>1280</v>
      </c>
      <c r="O1160" s="4">
        <f t="shared" si="5845"/>
        <v>1320</v>
      </c>
      <c r="P1160" s="4">
        <f t="shared" si="5845"/>
        <v>1360</v>
      </c>
      <c r="Q1160" s="4">
        <f t="shared" si="5845"/>
        <v>1400</v>
      </c>
      <c r="R1160" s="4">
        <f t="shared" si="5845"/>
        <v>1440</v>
      </c>
      <c r="S1160" s="4">
        <f t="shared" si="5845"/>
        <v>1480</v>
      </c>
      <c r="T1160" s="4">
        <f t="shared" si="5845"/>
        <v>1520</v>
      </c>
      <c r="U1160" s="4">
        <f t="shared" si="5845"/>
        <v>1560</v>
      </c>
      <c r="V1160" s="4">
        <f t="shared" si="5845"/>
        <v>1600</v>
      </c>
      <c r="W1160" s="4">
        <f t="shared" si="5845"/>
        <v>1640</v>
      </c>
      <c r="X1160" s="4">
        <f t="shared" si="5845"/>
        <v>1680</v>
      </c>
      <c r="Y1160" s="4">
        <f t="shared" si="5845"/>
        <v>1720</v>
      </c>
      <c r="Z1160" s="4">
        <f t="shared" si="5845"/>
        <v>1760</v>
      </c>
      <c r="AA1160" s="4">
        <f t="shared" si="5845"/>
        <v>1800</v>
      </c>
      <c r="AB1160" s="4">
        <f t="shared" si="5845"/>
        <v>1840</v>
      </c>
      <c r="AC1160" s="4">
        <f t="shared" si="5845"/>
        <v>1880</v>
      </c>
      <c r="AD1160" s="4">
        <f t="shared" si="5845"/>
        <v>1920</v>
      </c>
      <c r="AE1160" s="4">
        <f t="shared" si="5845"/>
        <v>1960</v>
      </c>
      <c r="AF1160" s="4">
        <f t="shared" si="5845"/>
        <v>2000</v>
      </c>
      <c r="AG1160" s="4">
        <f t="shared" si="5845"/>
        <v>2040</v>
      </c>
      <c r="AH1160" s="4">
        <f t="shared" si="5845"/>
        <v>2080</v>
      </c>
      <c r="AI1160" s="4">
        <f t="shared" si="5845"/>
        <v>2120</v>
      </c>
      <c r="AJ1160" s="4">
        <f t="shared" si="5845"/>
        <v>2160</v>
      </c>
      <c r="AK1160" s="4">
        <f t="shared" si="5845"/>
        <v>2200</v>
      </c>
      <c r="AL1160" s="4">
        <f t="shared" si="5845"/>
        <v>2240</v>
      </c>
      <c r="AM1160" s="4">
        <f t="shared" si="5845"/>
        <v>2280</v>
      </c>
      <c r="AN1160" s="4">
        <f t="shared" si="5845"/>
        <v>2320</v>
      </c>
      <c r="AO1160" s="4">
        <f t="shared" si="5845"/>
        <v>2360</v>
      </c>
      <c r="AP1160" s="4">
        <f t="shared" si="5845"/>
        <v>2400</v>
      </c>
      <c r="AQ1160" s="4">
        <f t="shared" si="5845"/>
        <v>2440</v>
      </c>
      <c r="AR1160" s="4">
        <f t="shared" si="5845"/>
        <v>2480</v>
      </c>
      <c r="AS1160" s="4">
        <f t="shared" si="5845"/>
        <v>2520</v>
      </c>
      <c r="AT1160" s="4">
        <f t="shared" si="5845"/>
        <v>2560</v>
      </c>
      <c r="AU1160" s="4">
        <f t="shared" si="5845"/>
        <v>2600</v>
      </c>
      <c r="AV1160" s="4">
        <f t="shared" si="5845"/>
        <v>2640</v>
      </c>
      <c r="AW1160" s="4">
        <f t="shared" si="5845"/>
        <v>2680</v>
      </c>
      <c r="AX1160" s="4">
        <f t="shared" si="5845"/>
        <v>2720</v>
      </c>
      <c r="AY1160" s="4">
        <f t="shared" si="5845"/>
        <v>2760</v>
      </c>
      <c r="AZ1160" s="4">
        <f t="shared" si="5845"/>
        <v>2800</v>
      </c>
      <c r="BA1160" s="4">
        <f t="shared" si="5845"/>
        <v>2840</v>
      </c>
      <c r="BB1160" s="4">
        <f t="shared" si="5845"/>
        <v>2880</v>
      </c>
      <c r="BC1160" s="4">
        <f t="shared" si="5845"/>
        <v>2920</v>
      </c>
      <c r="BD1160" s="4">
        <f t="shared" si="5845"/>
        <v>2960</v>
      </c>
      <c r="BE1160" s="4">
        <f t="shared" si="5845"/>
        <v>3000</v>
      </c>
      <c r="BF1160" s="4">
        <f t="shared" si="5845"/>
        <v>3040</v>
      </c>
      <c r="BG1160" s="4">
        <f t="shared" si="5845"/>
        <v>3080</v>
      </c>
      <c r="BH1160" s="4">
        <f t="shared" si="5845"/>
        <v>3120</v>
      </c>
      <c r="BI1160" s="4">
        <f t="shared" si="5845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846">B1161+$B1161/20</f>
        <v>1050</v>
      </c>
      <c r="D1161" s="4">
        <f t="shared" si="5846"/>
        <v>1100</v>
      </c>
      <c r="E1161" s="4">
        <f t="shared" si="5846"/>
        <v>1150</v>
      </c>
      <c r="F1161" s="4">
        <f t="shared" si="5846"/>
        <v>1200</v>
      </c>
      <c r="G1161" s="4">
        <f t="shared" si="5846"/>
        <v>1250</v>
      </c>
      <c r="H1161" s="4">
        <f t="shared" si="5846"/>
        <v>1300</v>
      </c>
      <c r="I1161" s="4">
        <f t="shared" si="5846"/>
        <v>1350</v>
      </c>
      <c r="J1161" s="4">
        <f t="shared" si="5846"/>
        <v>1400</v>
      </c>
      <c r="K1161" s="4">
        <f t="shared" si="5846"/>
        <v>1450</v>
      </c>
      <c r="L1161" s="4">
        <f t="shared" si="5846"/>
        <v>1500</v>
      </c>
      <c r="M1161" s="4">
        <f t="shared" si="5846"/>
        <v>1550</v>
      </c>
      <c r="N1161" s="4">
        <f t="shared" si="5846"/>
        <v>1600</v>
      </c>
      <c r="O1161" s="4">
        <f t="shared" si="5846"/>
        <v>1650</v>
      </c>
      <c r="P1161" s="4">
        <f t="shared" si="5846"/>
        <v>1700</v>
      </c>
      <c r="Q1161" s="4">
        <f t="shared" si="5846"/>
        <v>1750</v>
      </c>
      <c r="R1161" s="4">
        <f t="shared" si="5846"/>
        <v>1800</v>
      </c>
      <c r="S1161" s="4">
        <f t="shared" si="5846"/>
        <v>1850</v>
      </c>
      <c r="T1161" s="4">
        <f t="shared" si="5846"/>
        <v>1900</v>
      </c>
      <c r="U1161" s="4">
        <f t="shared" si="5846"/>
        <v>1950</v>
      </c>
      <c r="V1161" s="4">
        <f t="shared" si="5846"/>
        <v>2000</v>
      </c>
      <c r="W1161" s="4">
        <f t="shared" si="5846"/>
        <v>2050</v>
      </c>
      <c r="X1161" s="4">
        <f t="shared" si="5846"/>
        <v>2100</v>
      </c>
      <c r="Y1161" s="4">
        <f t="shared" si="5846"/>
        <v>2150</v>
      </c>
      <c r="Z1161" s="4">
        <f t="shared" si="5846"/>
        <v>2200</v>
      </c>
      <c r="AA1161" s="4">
        <f t="shared" si="5846"/>
        <v>2250</v>
      </c>
      <c r="AB1161" s="4">
        <f t="shared" si="5846"/>
        <v>2300</v>
      </c>
      <c r="AC1161" s="4">
        <f t="shared" si="5846"/>
        <v>2350</v>
      </c>
      <c r="AD1161" s="4">
        <f t="shared" si="5846"/>
        <v>2400</v>
      </c>
      <c r="AE1161" s="4">
        <f t="shared" si="5846"/>
        <v>2450</v>
      </c>
      <c r="AF1161" s="4">
        <f t="shared" si="5846"/>
        <v>2500</v>
      </c>
      <c r="AG1161" s="4">
        <f t="shared" si="5846"/>
        <v>2550</v>
      </c>
      <c r="AH1161" s="4">
        <f t="shared" si="5846"/>
        <v>2600</v>
      </c>
      <c r="AI1161" s="4">
        <f t="shared" si="5846"/>
        <v>2650</v>
      </c>
      <c r="AJ1161" s="4">
        <f t="shared" si="5846"/>
        <v>2700</v>
      </c>
      <c r="AK1161" s="4">
        <f t="shared" si="5846"/>
        <v>2750</v>
      </c>
      <c r="AL1161" s="4">
        <f t="shared" si="5846"/>
        <v>2800</v>
      </c>
      <c r="AM1161" s="4">
        <f t="shared" si="5846"/>
        <v>2850</v>
      </c>
      <c r="AN1161" s="4">
        <f t="shared" si="5846"/>
        <v>2900</v>
      </c>
      <c r="AO1161" s="4">
        <f t="shared" si="5846"/>
        <v>2950</v>
      </c>
      <c r="AP1161" s="4">
        <f t="shared" si="5846"/>
        <v>3000</v>
      </c>
      <c r="AQ1161" s="4">
        <f t="shared" si="5846"/>
        <v>3050</v>
      </c>
      <c r="AR1161" s="4">
        <f t="shared" si="5846"/>
        <v>3100</v>
      </c>
      <c r="AS1161" s="4">
        <f t="shared" si="5846"/>
        <v>3150</v>
      </c>
      <c r="AT1161" s="4">
        <f t="shared" si="5846"/>
        <v>3200</v>
      </c>
      <c r="AU1161" s="4">
        <f t="shared" si="5846"/>
        <v>3250</v>
      </c>
      <c r="AV1161" s="4">
        <f t="shared" si="5846"/>
        <v>3300</v>
      </c>
      <c r="AW1161" s="4">
        <f t="shared" si="5846"/>
        <v>3350</v>
      </c>
      <c r="AX1161" s="4">
        <f t="shared" si="5846"/>
        <v>3400</v>
      </c>
      <c r="AY1161" s="4">
        <f t="shared" si="5846"/>
        <v>3450</v>
      </c>
      <c r="AZ1161" s="4">
        <f t="shared" si="5846"/>
        <v>3500</v>
      </c>
      <c r="BA1161" s="4">
        <f t="shared" si="5846"/>
        <v>3550</v>
      </c>
      <c r="BB1161" s="4">
        <f t="shared" si="5846"/>
        <v>3600</v>
      </c>
      <c r="BC1161" s="4">
        <f t="shared" si="5846"/>
        <v>3650</v>
      </c>
      <c r="BD1161" s="4">
        <f t="shared" si="5846"/>
        <v>3700</v>
      </c>
      <c r="BE1161" s="4">
        <f t="shared" si="5846"/>
        <v>3750</v>
      </c>
      <c r="BF1161" s="4">
        <f t="shared" si="5846"/>
        <v>3800</v>
      </c>
      <c r="BG1161" s="4">
        <f t="shared" si="5846"/>
        <v>3850</v>
      </c>
      <c r="BH1161" s="4">
        <f t="shared" si="5846"/>
        <v>3900</v>
      </c>
      <c r="BI1161" s="4">
        <f t="shared" si="5846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J1169" si="5847">C1169</f>
        <v>3.3</v>
      </c>
      <c r="E1169" s="4">
        <f>D1169+0.7</f>
        <v>4</v>
      </c>
      <c r="F1169" s="4">
        <f t="shared" si="5847"/>
        <v>4</v>
      </c>
      <c r="G1169" s="4">
        <f>F1169+0.6</f>
        <v>4.5999999999999996</v>
      </c>
      <c r="H1169" s="4">
        <f t="shared" si="5847"/>
        <v>4.5999999999999996</v>
      </c>
      <c r="I1169" s="4">
        <f>H1169+0.7</f>
        <v>5.3</v>
      </c>
      <c r="J1169" s="15">
        <f t="shared" si="5847"/>
        <v>5.3</v>
      </c>
      <c r="K1169" s="15">
        <f t="shared" ref="K1169" si="5848">J1169</f>
        <v>5.3</v>
      </c>
      <c r="L1169" s="15">
        <f t="shared" ref="L1169" si="5849">K1169</f>
        <v>5.3</v>
      </c>
      <c r="M1169" s="15">
        <f t="shared" ref="M1169" si="5850">L1169</f>
        <v>5.3</v>
      </c>
      <c r="N1169" s="15">
        <f t="shared" ref="N1169" si="5851">M1169</f>
        <v>5.3</v>
      </c>
      <c r="O1169" s="15">
        <f t="shared" ref="O1169" si="5852">N1169</f>
        <v>5.3</v>
      </c>
      <c r="P1169" s="15">
        <f t="shared" ref="P1169" si="5853">O1169</f>
        <v>5.3</v>
      </c>
      <c r="Q1169" s="15">
        <f t="shared" ref="Q1169" si="5854">P1169</f>
        <v>5.3</v>
      </c>
      <c r="R1169" s="15">
        <f t="shared" ref="R1169" si="5855">Q1169</f>
        <v>5.3</v>
      </c>
      <c r="S1169" s="15">
        <f t="shared" ref="S1169" si="5856">R1169</f>
        <v>5.3</v>
      </c>
      <c r="T1169" s="15">
        <f t="shared" ref="T1169" si="5857">S1169</f>
        <v>5.3</v>
      </c>
      <c r="U1169" s="15">
        <f t="shared" ref="U1169" si="5858">T1169</f>
        <v>5.3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859">C1170+1</f>
        <v>5</v>
      </c>
      <c r="E1170" s="4">
        <f t="shared" si="5859"/>
        <v>6</v>
      </c>
      <c r="F1170" s="4">
        <f t="shared" si="5859"/>
        <v>7</v>
      </c>
      <c r="G1170" s="4">
        <f t="shared" si="5859"/>
        <v>8</v>
      </c>
      <c r="H1170" s="4">
        <f t="shared" si="5859"/>
        <v>9</v>
      </c>
      <c r="I1170" s="4">
        <f t="shared" si="5859"/>
        <v>10</v>
      </c>
      <c r="J1170" s="4">
        <f>I1170+2</f>
        <v>12</v>
      </c>
      <c r="K1170" s="4">
        <f t="shared" ref="K1170:Q1170" si="5860">J1170+2</f>
        <v>14</v>
      </c>
      <c r="L1170" s="4">
        <f t="shared" si="5860"/>
        <v>16</v>
      </c>
      <c r="M1170" s="4">
        <f t="shared" si="5860"/>
        <v>18</v>
      </c>
      <c r="N1170" s="4">
        <f t="shared" si="5860"/>
        <v>20</v>
      </c>
      <c r="O1170" s="4">
        <f t="shared" si="5860"/>
        <v>22</v>
      </c>
      <c r="P1170" s="4">
        <f t="shared" si="5860"/>
        <v>24</v>
      </c>
      <c r="Q1170" s="4">
        <f t="shared" si="5860"/>
        <v>26</v>
      </c>
      <c r="R1170" s="15">
        <f>Q1170+5</f>
        <v>31</v>
      </c>
      <c r="S1170" s="15">
        <f t="shared" ref="S1170:W1170" si="5861">R1170+5</f>
        <v>36</v>
      </c>
      <c r="T1170" s="15">
        <f t="shared" si="5861"/>
        <v>41</v>
      </c>
      <c r="U1170" s="15">
        <f t="shared" si="5861"/>
        <v>46</v>
      </c>
      <c r="V1170" s="15">
        <f t="shared" si="5861"/>
        <v>51</v>
      </c>
      <c r="W1170" s="15">
        <f t="shared" si="5861"/>
        <v>56</v>
      </c>
      <c r="X1170" s="16">
        <f>W1170+10</f>
        <v>66</v>
      </c>
      <c r="Y1170" s="16">
        <f t="shared" ref="Y1170:AC1170" si="5862">X1170+10</f>
        <v>76</v>
      </c>
      <c r="Z1170" s="16">
        <f t="shared" si="5862"/>
        <v>86</v>
      </c>
      <c r="AA1170" s="16">
        <f t="shared" si="5862"/>
        <v>96</v>
      </c>
      <c r="AB1170" s="16">
        <f t="shared" si="5862"/>
        <v>106</v>
      </c>
      <c r="AC1170" s="16">
        <f t="shared" si="5862"/>
        <v>116</v>
      </c>
      <c r="AD1170" s="16">
        <f>AC1170+15</f>
        <v>131</v>
      </c>
      <c r="AE1170" s="16">
        <f t="shared" ref="AE1170:BI1170" si="5863">AD1170+15</f>
        <v>146</v>
      </c>
      <c r="AF1170" s="16">
        <f t="shared" si="5863"/>
        <v>161</v>
      </c>
      <c r="AG1170" s="16">
        <f t="shared" si="5863"/>
        <v>176</v>
      </c>
      <c r="AH1170" s="16">
        <f t="shared" si="5863"/>
        <v>191</v>
      </c>
      <c r="AI1170" s="16">
        <f t="shared" si="5863"/>
        <v>206</v>
      </c>
      <c r="AJ1170" s="16">
        <f t="shared" si="5863"/>
        <v>221</v>
      </c>
      <c r="AK1170" s="16">
        <f t="shared" si="5863"/>
        <v>236</v>
      </c>
      <c r="AL1170" s="16">
        <f t="shared" si="5863"/>
        <v>251</v>
      </c>
      <c r="AM1170" s="16">
        <f t="shared" si="5863"/>
        <v>266</v>
      </c>
      <c r="AN1170" s="16">
        <f t="shared" si="5863"/>
        <v>281</v>
      </c>
      <c r="AO1170" s="16">
        <f t="shared" si="5863"/>
        <v>296</v>
      </c>
      <c r="AP1170" s="16">
        <f t="shared" si="5863"/>
        <v>311</v>
      </c>
      <c r="AQ1170" s="16">
        <f t="shared" si="5863"/>
        <v>326</v>
      </c>
      <c r="AR1170" s="16">
        <f t="shared" si="5863"/>
        <v>341</v>
      </c>
      <c r="AS1170" s="16">
        <f t="shared" si="5863"/>
        <v>356</v>
      </c>
      <c r="AT1170" s="16">
        <f t="shared" si="5863"/>
        <v>371</v>
      </c>
      <c r="AU1170" s="16">
        <f t="shared" si="5863"/>
        <v>386</v>
      </c>
      <c r="AV1170" s="16">
        <f t="shared" si="5863"/>
        <v>401</v>
      </c>
      <c r="AW1170" s="16">
        <f t="shared" si="5863"/>
        <v>416</v>
      </c>
      <c r="AX1170" s="16">
        <f t="shared" si="5863"/>
        <v>431</v>
      </c>
      <c r="AY1170" s="16">
        <f t="shared" si="5863"/>
        <v>446</v>
      </c>
      <c r="AZ1170" s="16">
        <f t="shared" si="5863"/>
        <v>461</v>
      </c>
      <c r="BA1170" s="16">
        <f t="shared" si="5863"/>
        <v>476</v>
      </c>
      <c r="BB1170" s="16">
        <f t="shared" si="5863"/>
        <v>491</v>
      </c>
      <c r="BC1170" s="16">
        <f t="shared" si="5863"/>
        <v>506</v>
      </c>
      <c r="BD1170" s="16">
        <f t="shared" si="5863"/>
        <v>521</v>
      </c>
      <c r="BE1170" s="16">
        <f t="shared" si="5863"/>
        <v>536</v>
      </c>
      <c r="BF1170" s="16">
        <f t="shared" si="5863"/>
        <v>551</v>
      </c>
      <c r="BG1170" s="16">
        <f t="shared" si="5863"/>
        <v>566</v>
      </c>
      <c r="BH1170" s="16">
        <f t="shared" si="5863"/>
        <v>581</v>
      </c>
      <c r="BI1170" s="16">
        <f t="shared" si="5863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864">C1171+1</f>
        <v>7</v>
      </c>
      <c r="E1171" s="4">
        <f t="shared" si="5864"/>
        <v>8</v>
      </c>
      <c r="F1171" s="4">
        <f t="shared" si="5864"/>
        <v>9</v>
      </c>
      <c r="G1171" s="4">
        <f t="shared" si="5864"/>
        <v>10</v>
      </c>
      <c r="H1171" s="4">
        <f t="shared" si="5864"/>
        <v>11</v>
      </c>
      <c r="I1171" s="4">
        <f t="shared" si="5864"/>
        <v>12</v>
      </c>
      <c r="J1171" s="4">
        <f>I1171+2</f>
        <v>14</v>
      </c>
      <c r="K1171" s="4">
        <f t="shared" ref="K1171:Q1171" si="5865">J1171+2</f>
        <v>16</v>
      </c>
      <c r="L1171" s="4">
        <f t="shared" si="5865"/>
        <v>18</v>
      </c>
      <c r="M1171" s="4">
        <f t="shared" si="5865"/>
        <v>20</v>
      </c>
      <c r="N1171" s="4">
        <f t="shared" si="5865"/>
        <v>22</v>
      </c>
      <c r="O1171" s="4">
        <f t="shared" si="5865"/>
        <v>24</v>
      </c>
      <c r="P1171" s="4">
        <f t="shared" si="5865"/>
        <v>26</v>
      </c>
      <c r="Q1171" s="4">
        <f t="shared" si="5865"/>
        <v>28</v>
      </c>
      <c r="R1171" s="15">
        <f>Q1171+5</f>
        <v>33</v>
      </c>
      <c r="S1171" s="15">
        <f t="shared" ref="S1171:W1171" si="5866">R1171+5</f>
        <v>38</v>
      </c>
      <c r="T1171" s="15">
        <f t="shared" si="5866"/>
        <v>43</v>
      </c>
      <c r="U1171" s="15">
        <f t="shared" si="5866"/>
        <v>48</v>
      </c>
      <c r="V1171" s="15">
        <f t="shared" si="5866"/>
        <v>53</v>
      </c>
      <c r="W1171" s="15">
        <f t="shared" si="5866"/>
        <v>58</v>
      </c>
      <c r="X1171" s="16">
        <f>W1171+10</f>
        <v>68</v>
      </c>
      <c r="Y1171" s="16">
        <f t="shared" ref="Y1171:AC1171" si="5867">X1171+10</f>
        <v>78</v>
      </c>
      <c r="Z1171" s="16">
        <f t="shared" si="5867"/>
        <v>88</v>
      </c>
      <c r="AA1171" s="16">
        <f t="shared" si="5867"/>
        <v>98</v>
      </c>
      <c r="AB1171" s="16">
        <f t="shared" si="5867"/>
        <v>108</v>
      </c>
      <c r="AC1171" s="16">
        <f t="shared" si="5867"/>
        <v>118</v>
      </c>
      <c r="AD1171" s="16">
        <f>AC1171+15</f>
        <v>133</v>
      </c>
      <c r="AE1171" s="16">
        <f t="shared" ref="AE1171:BI1171" si="5868">AD1171+15</f>
        <v>148</v>
      </c>
      <c r="AF1171" s="16">
        <f t="shared" si="5868"/>
        <v>163</v>
      </c>
      <c r="AG1171" s="16">
        <f t="shared" si="5868"/>
        <v>178</v>
      </c>
      <c r="AH1171" s="16">
        <f t="shared" si="5868"/>
        <v>193</v>
      </c>
      <c r="AI1171" s="16">
        <f t="shared" si="5868"/>
        <v>208</v>
      </c>
      <c r="AJ1171" s="16">
        <f t="shared" si="5868"/>
        <v>223</v>
      </c>
      <c r="AK1171" s="16">
        <f t="shared" si="5868"/>
        <v>238</v>
      </c>
      <c r="AL1171" s="16">
        <f t="shared" si="5868"/>
        <v>253</v>
      </c>
      <c r="AM1171" s="16">
        <f t="shared" si="5868"/>
        <v>268</v>
      </c>
      <c r="AN1171" s="16">
        <f t="shared" si="5868"/>
        <v>283</v>
      </c>
      <c r="AO1171" s="16">
        <f t="shared" si="5868"/>
        <v>298</v>
      </c>
      <c r="AP1171" s="16">
        <f t="shared" si="5868"/>
        <v>313</v>
      </c>
      <c r="AQ1171" s="16">
        <f t="shared" si="5868"/>
        <v>328</v>
      </c>
      <c r="AR1171" s="16">
        <f t="shared" si="5868"/>
        <v>343</v>
      </c>
      <c r="AS1171" s="16">
        <f t="shared" si="5868"/>
        <v>358</v>
      </c>
      <c r="AT1171" s="16">
        <f t="shared" si="5868"/>
        <v>373</v>
      </c>
      <c r="AU1171" s="16">
        <f t="shared" si="5868"/>
        <v>388</v>
      </c>
      <c r="AV1171" s="16">
        <f t="shared" si="5868"/>
        <v>403</v>
      </c>
      <c r="AW1171" s="16">
        <f t="shared" si="5868"/>
        <v>418</v>
      </c>
      <c r="AX1171" s="16">
        <f t="shared" si="5868"/>
        <v>433</v>
      </c>
      <c r="AY1171" s="16">
        <f t="shared" si="5868"/>
        <v>448</v>
      </c>
      <c r="AZ1171" s="16">
        <f t="shared" si="5868"/>
        <v>463</v>
      </c>
      <c r="BA1171" s="16">
        <f t="shared" si="5868"/>
        <v>478</v>
      </c>
      <c r="BB1171" s="16">
        <f t="shared" si="5868"/>
        <v>493</v>
      </c>
      <c r="BC1171" s="16">
        <f t="shared" si="5868"/>
        <v>508</v>
      </c>
      <c r="BD1171" s="16">
        <f t="shared" si="5868"/>
        <v>523</v>
      </c>
      <c r="BE1171" s="16">
        <f t="shared" si="5868"/>
        <v>538</v>
      </c>
      <c r="BF1171" s="16">
        <f t="shared" si="5868"/>
        <v>553</v>
      </c>
      <c r="BG1171" s="16">
        <f t="shared" si="5868"/>
        <v>568</v>
      </c>
      <c r="BH1171" s="16">
        <f t="shared" si="5868"/>
        <v>583</v>
      </c>
      <c r="BI1171" s="16">
        <f t="shared" si="5868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869">C1172+2</f>
        <v>11</v>
      </c>
      <c r="E1172" s="4">
        <f t="shared" si="5869"/>
        <v>13</v>
      </c>
      <c r="F1172" s="4">
        <f t="shared" si="5869"/>
        <v>15</v>
      </c>
      <c r="G1172" s="4">
        <f t="shared" si="5869"/>
        <v>17</v>
      </c>
      <c r="H1172" s="4">
        <f t="shared" si="5869"/>
        <v>19</v>
      </c>
      <c r="I1172" s="4">
        <f t="shared" si="5869"/>
        <v>21</v>
      </c>
      <c r="J1172" s="4">
        <f>I1172+5</f>
        <v>26</v>
      </c>
      <c r="K1172" s="4">
        <f t="shared" ref="K1172:Q1172" si="5870">J1172+5</f>
        <v>31</v>
      </c>
      <c r="L1172" s="4">
        <f t="shared" si="5870"/>
        <v>36</v>
      </c>
      <c r="M1172" s="4">
        <f t="shared" si="5870"/>
        <v>41</v>
      </c>
      <c r="N1172" s="4">
        <f t="shared" si="5870"/>
        <v>46</v>
      </c>
      <c r="O1172" s="4">
        <f t="shared" si="5870"/>
        <v>51</v>
      </c>
      <c r="P1172" s="4">
        <f t="shared" si="5870"/>
        <v>56</v>
      </c>
      <c r="Q1172" s="4">
        <f t="shared" si="5870"/>
        <v>61</v>
      </c>
      <c r="R1172" s="15">
        <f>Q1172+12</f>
        <v>73</v>
      </c>
      <c r="S1172" s="15">
        <f t="shared" ref="S1172:W1172" si="5871">R1172+12</f>
        <v>85</v>
      </c>
      <c r="T1172" s="15">
        <f t="shared" si="5871"/>
        <v>97</v>
      </c>
      <c r="U1172" s="15">
        <f t="shared" si="5871"/>
        <v>109</v>
      </c>
      <c r="V1172" s="15">
        <f t="shared" si="5871"/>
        <v>121</v>
      </c>
      <c r="W1172" s="15">
        <f t="shared" si="5871"/>
        <v>133</v>
      </c>
      <c r="X1172" s="16">
        <f>W1172+24</f>
        <v>157</v>
      </c>
      <c r="Y1172" s="16">
        <f t="shared" ref="Y1172:AC1172" si="5872">X1172+24</f>
        <v>181</v>
      </c>
      <c r="Z1172" s="16">
        <f t="shared" si="5872"/>
        <v>205</v>
      </c>
      <c r="AA1172" s="16">
        <f t="shared" si="5872"/>
        <v>229</v>
      </c>
      <c r="AB1172" s="16">
        <f t="shared" si="5872"/>
        <v>253</v>
      </c>
      <c r="AC1172" s="16">
        <f t="shared" si="5872"/>
        <v>277</v>
      </c>
      <c r="AD1172" s="16">
        <f>AC1172+36</f>
        <v>313</v>
      </c>
      <c r="AE1172" s="16">
        <f t="shared" ref="AE1172:BI1172" si="5873">AD1172+36</f>
        <v>349</v>
      </c>
      <c r="AF1172" s="16">
        <f t="shared" si="5873"/>
        <v>385</v>
      </c>
      <c r="AG1172" s="16">
        <f t="shared" si="5873"/>
        <v>421</v>
      </c>
      <c r="AH1172" s="16">
        <f t="shared" si="5873"/>
        <v>457</v>
      </c>
      <c r="AI1172" s="16">
        <f t="shared" si="5873"/>
        <v>493</v>
      </c>
      <c r="AJ1172" s="16">
        <f t="shared" si="5873"/>
        <v>529</v>
      </c>
      <c r="AK1172" s="16">
        <f t="shared" si="5873"/>
        <v>565</v>
      </c>
      <c r="AL1172" s="16">
        <f t="shared" si="5873"/>
        <v>601</v>
      </c>
      <c r="AM1172" s="16">
        <f t="shared" si="5873"/>
        <v>637</v>
      </c>
      <c r="AN1172" s="16">
        <f t="shared" si="5873"/>
        <v>673</v>
      </c>
      <c r="AO1172" s="16">
        <f t="shared" si="5873"/>
        <v>709</v>
      </c>
      <c r="AP1172" s="16">
        <f t="shared" si="5873"/>
        <v>745</v>
      </c>
      <c r="AQ1172" s="16">
        <f t="shared" si="5873"/>
        <v>781</v>
      </c>
      <c r="AR1172" s="16">
        <f t="shared" si="5873"/>
        <v>817</v>
      </c>
      <c r="AS1172" s="16">
        <f t="shared" si="5873"/>
        <v>853</v>
      </c>
      <c r="AT1172" s="16">
        <f t="shared" si="5873"/>
        <v>889</v>
      </c>
      <c r="AU1172" s="16">
        <f t="shared" si="5873"/>
        <v>925</v>
      </c>
      <c r="AV1172" s="16">
        <f t="shared" si="5873"/>
        <v>961</v>
      </c>
      <c r="AW1172" s="16">
        <f t="shared" si="5873"/>
        <v>997</v>
      </c>
      <c r="AX1172" s="16">
        <f t="shared" si="5873"/>
        <v>1033</v>
      </c>
      <c r="AY1172" s="16">
        <f t="shared" si="5873"/>
        <v>1069</v>
      </c>
      <c r="AZ1172" s="16">
        <f t="shared" si="5873"/>
        <v>1105</v>
      </c>
      <c r="BA1172" s="16">
        <f t="shared" si="5873"/>
        <v>1141</v>
      </c>
      <c r="BB1172" s="16">
        <f t="shared" si="5873"/>
        <v>1177</v>
      </c>
      <c r="BC1172" s="16">
        <f t="shared" si="5873"/>
        <v>1213</v>
      </c>
      <c r="BD1172" s="16">
        <f t="shared" si="5873"/>
        <v>1249</v>
      </c>
      <c r="BE1172" s="16">
        <f t="shared" si="5873"/>
        <v>1285</v>
      </c>
      <c r="BF1172" s="16">
        <f t="shared" si="5873"/>
        <v>1321</v>
      </c>
      <c r="BG1172" s="16">
        <f t="shared" si="5873"/>
        <v>1357</v>
      </c>
      <c r="BH1172" s="16">
        <f t="shared" si="5873"/>
        <v>1393</v>
      </c>
      <c r="BI1172" s="16">
        <f t="shared" si="5873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874">C1173+2</f>
        <v>19</v>
      </c>
      <c r="E1173" s="4">
        <f t="shared" si="5874"/>
        <v>21</v>
      </c>
      <c r="F1173" s="4">
        <f t="shared" si="5874"/>
        <v>23</v>
      </c>
      <c r="G1173" s="4">
        <f t="shared" si="5874"/>
        <v>25</v>
      </c>
      <c r="H1173" s="4">
        <f t="shared" si="5874"/>
        <v>27</v>
      </c>
      <c r="I1173" s="4">
        <f t="shared" si="5874"/>
        <v>29</v>
      </c>
      <c r="J1173" s="4">
        <f>I1173+5</f>
        <v>34</v>
      </c>
      <c r="K1173" s="4">
        <f t="shared" ref="K1173:Q1173" si="5875">J1173+5</f>
        <v>39</v>
      </c>
      <c r="L1173" s="4">
        <f t="shared" si="5875"/>
        <v>44</v>
      </c>
      <c r="M1173" s="4">
        <f t="shared" si="5875"/>
        <v>49</v>
      </c>
      <c r="N1173" s="4">
        <f t="shared" si="5875"/>
        <v>54</v>
      </c>
      <c r="O1173" s="4">
        <f t="shared" si="5875"/>
        <v>59</v>
      </c>
      <c r="P1173" s="4">
        <f t="shared" si="5875"/>
        <v>64</v>
      </c>
      <c r="Q1173" s="4">
        <f t="shared" si="5875"/>
        <v>69</v>
      </c>
      <c r="R1173" s="15">
        <f>Q1173+12</f>
        <v>81</v>
      </c>
      <c r="S1173" s="15">
        <f t="shared" ref="S1173:W1173" si="5876">R1173+12</f>
        <v>93</v>
      </c>
      <c r="T1173" s="15">
        <f t="shared" si="5876"/>
        <v>105</v>
      </c>
      <c r="U1173" s="15">
        <f t="shared" si="5876"/>
        <v>117</v>
      </c>
      <c r="V1173" s="15">
        <f t="shared" si="5876"/>
        <v>129</v>
      </c>
      <c r="W1173" s="15">
        <f t="shared" si="5876"/>
        <v>141</v>
      </c>
      <c r="X1173" s="16">
        <f>W1173+24</f>
        <v>165</v>
      </c>
      <c r="Y1173" s="16">
        <f t="shared" ref="Y1173:AC1173" si="5877">X1173+24</f>
        <v>189</v>
      </c>
      <c r="Z1173" s="16">
        <f t="shared" si="5877"/>
        <v>213</v>
      </c>
      <c r="AA1173" s="16">
        <f t="shared" si="5877"/>
        <v>237</v>
      </c>
      <c r="AB1173" s="16">
        <f t="shared" si="5877"/>
        <v>261</v>
      </c>
      <c r="AC1173" s="16">
        <f t="shared" si="5877"/>
        <v>285</v>
      </c>
      <c r="AD1173" s="16">
        <f>AC1173+36</f>
        <v>321</v>
      </c>
      <c r="AE1173" s="16">
        <f t="shared" ref="AE1173:BI1173" si="5878">AD1173+36</f>
        <v>357</v>
      </c>
      <c r="AF1173" s="16">
        <f t="shared" si="5878"/>
        <v>393</v>
      </c>
      <c r="AG1173" s="16">
        <f t="shared" si="5878"/>
        <v>429</v>
      </c>
      <c r="AH1173" s="16">
        <f t="shared" si="5878"/>
        <v>465</v>
      </c>
      <c r="AI1173" s="16">
        <f t="shared" si="5878"/>
        <v>501</v>
      </c>
      <c r="AJ1173" s="16">
        <f t="shared" si="5878"/>
        <v>537</v>
      </c>
      <c r="AK1173" s="16">
        <f t="shared" si="5878"/>
        <v>573</v>
      </c>
      <c r="AL1173" s="16">
        <f t="shared" si="5878"/>
        <v>609</v>
      </c>
      <c r="AM1173" s="16">
        <f t="shared" si="5878"/>
        <v>645</v>
      </c>
      <c r="AN1173" s="16">
        <f t="shared" si="5878"/>
        <v>681</v>
      </c>
      <c r="AO1173" s="16">
        <f t="shared" si="5878"/>
        <v>717</v>
      </c>
      <c r="AP1173" s="16">
        <f t="shared" si="5878"/>
        <v>753</v>
      </c>
      <c r="AQ1173" s="16">
        <f t="shared" si="5878"/>
        <v>789</v>
      </c>
      <c r="AR1173" s="16">
        <f t="shared" si="5878"/>
        <v>825</v>
      </c>
      <c r="AS1173" s="16">
        <f t="shared" si="5878"/>
        <v>861</v>
      </c>
      <c r="AT1173" s="16">
        <f t="shared" si="5878"/>
        <v>897</v>
      </c>
      <c r="AU1173" s="16">
        <f t="shared" si="5878"/>
        <v>933</v>
      </c>
      <c r="AV1173" s="16">
        <f t="shared" si="5878"/>
        <v>969</v>
      </c>
      <c r="AW1173" s="16">
        <f t="shared" si="5878"/>
        <v>1005</v>
      </c>
      <c r="AX1173" s="16">
        <f t="shared" si="5878"/>
        <v>1041</v>
      </c>
      <c r="AY1173" s="16">
        <f t="shared" si="5878"/>
        <v>1077</v>
      </c>
      <c r="AZ1173" s="16">
        <f t="shared" si="5878"/>
        <v>1113</v>
      </c>
      <c r="BA1173" s="16">
        <f t="shared" si="5878"/>
        <v>1149</v>
      </c>
      <c r="BB1173" s="16">
        <f t="shared" si="5878"/>
        <v>1185</v>
      </c>
      <c r="BC1173" s="16">
        <f t="shared" si="5878"/>
        <v>1221</v>
      </c>
      <c r="BD1173" s="16">
        <f t="shared" si="5878"/>
        <v>1257</v>
      </c>
      <c r="BE1173" s="16">
        <f t="shared" si="5878"/>
        <v>1293</v>
      </c>
      <c r="BF1173" s="16">
        <f t="shared" si="5878"/>
        <v>1329</v>
      </c>
      <c r="BG1173" s="16">
        <f t="shared" si="5878"/>
        <v>1365</v>
      </c>
      <c r="BH1173" s="16">
        <f t="shared" si="5878"/>
        <v>1401</v>
      </c>
      <c r="BI1173" s="16">
        <f t="shared" si="5878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75</v>
      </c>
      <c r="C1176" s="4">
        <f>B1176+18</f>
        <v>93</v>
      </c>
      <c r="D1176" s="4">
        <f>C1176+19</f>
        <v>112</v>
      </c>
      <c r="E1176" s="4">
        <f t="shared" ref="E1176:I1176" si="5879">D1176+19</f>
        <v>131</v>
      </c>
      <c r="F1176" s="4">
        <f t="shared" si="5879"/>
        <v>150</v>
      </c>
      <c r="G1176" s="4">
        <f>F1176+18</f>
        <v>168</v>
      </c>
      <c r="H1176" s="4">
        <f t="shared" si="5879"/>
        <v>187</v>
      </c>
      <c r="I1176" s="4">
        <f t="shared" si="5879"/>
        <v>206</v>
      </c>
      <c r="J1176" s="4">
        <f>I1176+25</f>
        <v>231</v>
      </c>
      <c r="K1176" s="4">
        <f t="shared" ref="K1176:Q1176" si="5880">J1176+25</f>
        <v>256</v>
      </c>
      <c r="L1176" s="4">
        <f t="shared" si="5880"/>
        <v>281</v>
      </c>
      <c r="M1176" s="4">
        <f t="shared" si="5880"/>
        <v>306</v>
      </c>
      <c r="N1176" s="4">
        <f t="shared" si="5880"/>
        <v>331</v>
      </c>
      <c r="O1176" s="4">
        <f t="shared" si="5880"/>
        <v>356</v>
      </c>
      <c r="P1176" s="4">
        <f t="shared" si="5880"/>
        <v>381</v>
      </c>
      <c r="Q1176" s="4">
        <f t="shared" si="5880"/>
        <v>406</v>
      </c>
      <c r="R1176" s="4">
        <f>Q1176+31</f>
        <v>437</v>
      </c>
      <c r="S1176" s="4">
        <f>R1176+31</f>
        <v>468</v>
      </c>
      <c r="T1176" s="4">
        <f>S1176+32</f>
        <v>500</v>
      </c>
      <c r="U1176" s="4">
        <f t="shared" ref="U1176:W1176" si="5881">T1176+31</f>
        <v>531</v>
      </c>
      <c r="V1176" s="4">
        <f t="shared" si="5881"/>
        <v>562</v>
      </c>
      <c r="W1176" s="4">
        <f t="shared" si="5881"/>
        <v>593</v>
      </c>
      <c r="X1176" s="4">
        <f>W1176+44</f>
        <v>637</v>
      </c>
      <c r="Y1176" s="4">
        <f t="shared" ref="Y1176:AC1176" si="5882">X1176+44</f>
        <v>681</v>
      </c>
      <c r="Z1176" s="4">
        <f t="shared" si="5882"/>
        <v>725</v>
      </c>
      <c r="AA1176" s="4">
        <f>Z1176+43</f>
        <v>768</v>
      </c>
      <c r="AB1176" s="4">
        <f t="shared" si="5882"/>
        <v>812</v>
      </c>
      <c r="AC1176" s="4">
        <f t="shared" si="5882"/>
        <v>856</v>
      </c>
      <c r="AD1176" s="4">
        <f>AC1176+56</f>
        <v>912</v>
      </c>
      <c r="AE1176" s="4">
        <f t="shared" ref="AE1176:BI1176" si="5883">AD1176+56</f>
        <v>968</v>
      </c>
      <c r="AF1176" s="4">
        <f t="shared" si="5883"/>
        <v>1024</v>
      </c>
      <c r="AG1176" s="4">
        <f t="shared" si="5883"/>
        <v>1080</v>
      </c>
      <c r="AH1176" s="4">
        <f t="shared" si="5883"/>
        <v>1136</v>
      </c>
      <c r="AI1176" s="4">
        <f t="shared" si="5883"/>
        <v>1192</v>
      </c>
      <c r="AJ1176" s="4">
        <f t="shared" si="5883"/>
        <v>1248</v>
      </c>
      <c r="AK1176" s="4">
        <f t="shared" si="5883"/>
        <v>1304</v>
      </c>
      <c r="AL1176" s="4">
        <f t="shared" si="5883"/>
        <v>1360</v>
      </c>
      <c r="AM1176" s="4">
        <f t="shared" si="5883"/>
        <v>1416</v>
      </c>
      <c r="AN1176" s="4">
        <f t="shared" si="5883"/>
        <v>1472</v>
      </c>
      <c r="AO1176" s="4">
        <f t="shared" si="5883"/>
        <v>1528</v>
      </c>
      <c r="AP1176" s="4">
        <f t="shared" si="5883"/>
        <v>1584</v>
      </c>
      <c r="AQ1176" s="4">
        <f t="shared" si="5883"/>
        <v>1640</v>
      </c>
      <c r="AR1176" s="4">
        <f t="shared" si="5883"/>
        <v>1696</v>
      </c>
      <c r="AS1176" s="4">
        <f t="shared" si="5883"/>
        <v>1752</v>
      </c>
      <c r="AT1176" s="4">
        <f t="shared" si="5883"/>
        <v>1808</v>
      </c>
      <c r="AU1176" s="4">
        <f t="shared" si="5883"/>
        <v>1864</v>
      </c>
      <c r="AV1176" s="4">
        <f t="shared" si="5883"/>
        <v>1920</v>
      </c>
      <c r="AW1176" s="4">
        <f t="shared" si="5883"/>
        <v>1976</v>
      </c>
      <c r="AX1176" s="4">
        <f t="shared" si="5883"/>
        <v>2032</v>
      </c>
      <c r="AY1176" s="4">
        <f t="shared" si="5883"/>
        <v>2088</v>
      </c>
      <c r="AZ1176" s="4">
        <f t="shared" si="5883"/>
        <v>2144</v>
      </c>
      <c r="BA1176" s="4">
        <f t="shared" si="5883"/>
        <v>2200</v>
      </c>
      <c r="BB1176" s="4">
        <f t="shared" si="5883"/>
        <v>2256</v>
      </c>
      <c r="BC1176" s="4">
        <f t="shared" si="5883"/>
        <v>2312</v>
      </c>
      <c r="BD1176" s="4">
        <f t="shared" si="5883"/>
        <v>2368</v>
      </c>
      <c r="BE1176" s="4">
        <f t="shared" si="5883"/>
        <v>2424</v>
      </c>
      <c r="BF1176" s="4">
        <f t="shared" si="5883"/>
        <v>2480</v>
      </c>
      <c r="BG1176" s="4">
        <f t="shared" si="5883"/>
        <v>2536</v>
      </c>
      <c r="BH1176" s="4">
        <f t="shared" si="5883"/>
        <v>2592</v>
      </c>
      <c r="BI1176" s="4">
        <f t="shared" si="5883"/>
        <v>2648</v>
      </c>
      <c r="BJ1176" t="s">
        <v>0</v>
      </c>
    </row>
    <row r="1177" spans="1:62">
      <c r="A1177" s="4" t="s">
        <v>491</v>
      </c>
      <c r="B1177" s="4">
        <v>100</v>
      </c>
      <c r="C1177" s="4">
        <f>B1177+18</f>
        <v>118</v>
      </c>
      <c r="D1177" s="4">
        <f>C1177+19</f>
        <v>137</v>
      </c>
      <c r="E1177" s="4">
        <f t="shared" ref="E1177:I1177" si="5884">D1177+19</f>
        <v>156</v>
      </c>
      <c r="F1177" s="4">
        <f t="shared" si="5884"/>
        <v>175</v>
      </c>
      <c r="G1177" s="4">
        <f>F1177+18</f>
        <v>193</v>
      </c>
      <c r="H1177" s="4">
        <f t="shared" si="5884"/>
        <v>212</v>
      </c>
      <c r="I1177" s="4">
        <f t="shared" si="5884"/>
        <v>231</v>
      </c>
      <c r="J1177" s="4">
        <f>I1177+25</f>
        <v>256</v>
      </c>
      <c r="K1177" s="4">
        <f t="shared" ref="K1177:Q1177" si="5885">J1177+25</f>
        <v>281</v>
      </c>
      <c r="L1177" s="4">
        <f t="shared" si="5885"/>
        <v>306</v>
      </c>
      <c r="M1177" s="4">
        <f t="shared" si="5885"/>
        <v>331</v>
      </c>
      <c r="N1177" s="4">
        <f t="shared" si="5885"/>
        <v>356</v>
      </c>
      <c r="O1177" s="4">
        <f t="shared" si="5885"/>
        <v>381</v>
      </c>
      <c r="P1177" s="4">
        <f t="shared" si="5885"/>
        <v>406</v>
      </c>
      <c r="Q1177" s="4">
        <f t="shared" si="5885"/>
        <v>431</v>
      </c>
      <c r="R1177" s="4">
        <f>Q1177+31</f>
        <v>462</v>
      </c>
      <c r="S1177" s="4">
        <f>R1177+31</f>
        <v>493</v>
      </c>
      <c r="T1177" s="4">
        <f>S1177+32</f>
        <v>525</v>
      </c>
      <c r="U1177" s="4">
        <f t="shared" ref="U1177:W1177" si="5886">T1177+31</f>
        <v>556</v>
      </c>
      <c r="V1177" s="4">
        <f t="shared" si="5886"/>
        <v>587</v>
      </c>
      <c r="W1177" s="4">
        <f t="shared" si="5886"/>
        <v>618</v>
      </c>
      <c r="X1177" s="4">
        <f>W1177+44</f>
        <v>662</v>
      </c>
      <c r="Y1177" s="4">
        <f t="shared" ref="Y1177:AC1177" si="5887">X1177+44</f>
        <v>706</v>
      </c>
      <c r="Z1177" s="4">
        <f t="shared" si="5887"/>
        <v>750</v>
      </c>
      <c r="AA1177" s="4">
        <f>Z1177+43</f>
        <v>793</v>
      </c>
      <c r="AB1177" s="4">
        <f t="shared" si="5887"/>
        <v>837</v>
      </c>
      <c r="AC1177" s="4">
        <f t="shared" si="5887"/>
        <v>881</v>
      </c>
      <c r="AD1177" s="4">
        <f>AC1177+56</f>
        <v>937</v>
      </c>
      <c r="AE1177" s="4">
        <f t="shared" ref="AE1177:BI1177" si="5888">AD1177+56</f>
        <v>993</v>
      </c>
      <c r="AF1177" s="4">
        <f t="shared" si="5888"/>
        <v>1049</v>
      </c>
      <c r="AG1177" s="4">
        <f t="shared" si="5888"/>
        <v>1105</v>
      </c>
      <c r="AH1177" s="4">
        <f t="shared" si="5888"/>
        <v>1161</v>
      </c>
      <c r="AI1177" s="4">
        <f t="shared" si="5888"/>
        <v>1217</v>
      </c>
      <c r="AJ1177" s="4">
        <f t="shared" si="5888"/>
        <v>1273</v>
      </c>
      <c r="AK1177" s="4">
        <f t="shared" si="5888"/>
        <v>1329</v>
      </c>
      <c r="AL1177" s="4">
        <f t="shared" si="5888"/>
        <v>1385</v>
      </c>
      <c r="AM1177" s="4">
        <f t="shared" si="5888"/>
        <v>1441</v>
      </c>
      <c r="AN1177" s="4">
        <f t="shared" si="5888"/>
        <v>1497</v>
      </c>
      <c r="AO1177" s="4">
        <f t="shared" si="5888"/>
        <v>1553</v>
      </c>
      <c r="AP1177" s="4">
        <f t="shared" si="5888"/>
        <v>1609</v>
      </c>
      <c r="AQ1177" s="4">
        <f t="shared" si="5888"/>
        <v>1665</v>
      </c>
      <c r="AR1177" s="4">
        <f t="shared" si="5888"/>
        <v>1721</v>
      </c>
      <c r="AS1177" s="4">
        <f t="shared" si="5888"/>
        <v>1777</v>
      </c>
      <c r="AT1177" s="4">
        <f t="shared" si="5888"/>
        <v>1833</v>
      </c>
      <c r="AU1177" s="4">
        <f t="shared" si="5888"/>
        <v>1889</v>
      </c>
      <c r="AV1177" s="4">
        <f t="shared" si="5888"/>
        <v>1945</v>
      </c>
      <c r="AW1177" s="4">
        <f t="shared" si="5888"/>
        <v>2001</v>
      </c>
      <c r="AX1177" s="4">
        <f t="shared" si="5888"/>
        <v>2057</v>
      </c>
      <c r="AY1177" s="4">
        <f t="shared" si="5888"/>
        <v>2113</v>
      </c>
      <c r="AZ1177" s="4">
        <f t="shared" si="5888"/>
        <v>2169</v>
      </c>
      <c r="BA1177" s="4">
        <f t="shared" si="5888"/>
        <v>2225</v>
      </c>
      <c r="BB1177" s="4">
        <f t="shared" si="5888"/>
        <v>2281</v>
      </c>
      <c r="BC1177" s="4">
        <f t="shared" si="5888"/>
        <v>2337</v>
      </c>
      <c r="BD1177" s="4">
        <f t="shared" si="5888"/>
        <v>2393</v>
      </c>
      <c r="BE1177" s="4">
        <f t="shared" si="5888"/>
        <v>2449</v>
      </c>
      <c r="BF1177" s="4">
        <f t="shared" si="5888"/>
        <v>2505</v>
      </c>
      <c r="BG1177" s="4">
        <f t="shared" si="5888"/>
        <v>2561</v>
      </c>
      <c r="BH1177" s="4">
        <f t="shared" si="5888"/>
        <v>2617</v>
      </c>
      <c r="BI1177" s="4">
        <f t="shared" si="5888"/>
        <v>2673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889">C1178+5</f>
        <v>310</v>
      </c>
      <c r="E1178" s="4">
        <f t="shared" si="5889"/>
        <v>315</v>
      </c>
      <c r="F1178" s="4">
        <f t="shared" si="5889"/>
        <v>320</v>
      </c>
      <c r="G1178" s="4">
        <f t="shared" si="5889"/>
        <v>325</v>
      </c>
      <c r="H1178" s="4">
        <f t="shared" si="5889"/>
        <v>330</v>
      </c>
      <c r="I1178" s="4">
        <f t="shared" si="5889"/>
        <v>335</v>
      </c>
      <c r="J1178" s="15">
        <f t="shared" si="5889"/>
        <v>340</v>
      </c>
      <c r="K1178" s="4">
        <f t="shared" si="5889"/>
        <v>345</v>
      </c>
      <c r="L1178" s="4">
        <f t="shared" si="5889"/>
        <v>350</v>
      </c>
      <c r="M1178" s="4">
        <f t="shared" si="5889"/>
        <v>355</v>
      </c>
      <c r="N1178" s="4">
        <f t="shared" si="5889"/>
        <v>360</v>
      </c>
      <c r="O1178" s="4">
        <f t="shared" si="5889"/>
        <v>365</v>
      </c>
      <c r="P1178" s="4">
        <f t="shared" si="5889"/>
        <v>370</v>
      </c>
      <c r="Q1178" s="4">
        <f t="shared" si="5889"/>
        <v>375</v>
      </c>
      <c r="R1178" s="15">
        <f t="shared" si="5889"/>
        <v>380</v>
      </c>
      <c r="S1178" s="4">
        <f t="shared" si="5889"/>
        <v>385</v>
      </c>
      <c r="T1178" s="4">
        <f t="shared" si="5889"/>
        <v>390</v>
      </c>
      <c r="U1178" s="4">
        <f t="shared" si="5889"/>
        <v>395</v>
      </c>
      <c r="V1178" s="4">
        <f t="shared" si="5889"/>
        <v>400</v>
      </c>
      <c r="W1178" s="4">
        <f t="shared" si="5889"/>
        <v>405</v>
      </c>
      <c r="X1178" s="15">
        <f t="shared" si="5889"/>
        <v>410</v>
      </c>
      <c r="Y1178" s="4">
        <f t="shared" si="5889"/>
        <v>415</v>
      </c>
      <c r="Z1178" s="4">
        <f t="shared" si="5889"/>
        <v>420</v>
      </c>
      <c r="AA1178" s="4">
        <f t="shared" si="5889"/>
        <v>425</v>
      </c>
      <c r="AB1178" s="4">
        <f t="shared" si="5889"/>
        <v>430</v>
      </c>
      <c r="AC1178" s="4">
        <f t="shared" si="5889"/>
        <v>435</v>
      </c>
      <c r="AD1178" s="15">
        <f t="shared" si="5889"/>
        <v>440</v>
      </c>
      <c r="AE1178" s="4">
        <f t="shared" si="5889"/>
        <v>445</v>
      </c>
      <c r="AF1178" s="4">
        <f t="shared" si="5889"/>
        <v>450</v>
      </c>
      <c r="AG1178" s="4">
        <f t="shared" si="5889"/>
        <v>455</v>
      </c>
      <c r="AH1178" s="4">
        <f t="shared" si="5889"/>
        <v>460</v>
      </c>
      <c r="AI1178" s="4">
        <f t="shared" si="5889"/>
        <v>465</v>
      </c>
      <c r="AJ1178" s="4">
        <f t="shared" si="5889"/>
        <v>470</v>
      </c>
      <c r="AK1178" s="4">
        <f t="shared" si="5889"/>
        <v>475</v>
      </c>
      <c r="AL1178" s="4">
        <f t="shared" si="5889"/>
        <v>480</v>
      </c>
      <c r="AM1178" s="4">
        <f t="shared" si="5889"/>
        <v>485</v>
      </c>
      <c r="AN1178" s="4">
        <f t="shared" si="5889"/>
        <v>490</v>
      </c>
      <c r="AO1178" s="4">
        <f t="shared" si="5889"/>
        <v>495</v>
      </c>
      <c r="AP1178" s="4">
        <f t="shared" si="5889"/>
        <v>500</v>
      </c>
      <c r="AQ1178" s="4">
        <f t="shared" si="5889"/>
        <v>505</v>
      </c>
      <c r="AR1178" s="4">
        <f t="shared" si="5889"/>
        <v>510</v>
      </c>
      <c r="AS1178" s="4">
        <f t="shared" si="5889"/>
        <v>515</v>
      </c>
      <c r="AT1178" s="4">
        <f t="shared" si="5889"/>
        <v>520</v>
      </c>
      <c r="AU1178" s="4">
        <f t="shared" si="5889"/>
        <v>525</v>
      </c>
      <c r="AV1178" s="4">
        <f t="shared" si="5889"/>
        <v>530</v>
      </c>
      <c r="AW1178" s="4">
        <f t="shared" si="5889"/>
        <v>535</v>
      </c>
      <c r="AX1178" s="4">
        <f t="shared" si="5889"/>
        <v>540</v>
      </c>
      <c r="AY1178" s="4">
        <f t="shared" si="5889"/>
        <v>545</v>
      </c>
      <c r="AZ1178" s="4">
        <f t="shared" si="5889"/>
        <v>550</v>
      </c>
      <c r="BA1178" s="4">
        <f t="shared" si="5889"/>
        <v>555</v>
      </c>
      <c r="BB1178" s="4">
        <f t="shared" si="5889"/>
        <v>560</v>
      </c>
      <c r="BC1178" s="4">
        <f t="shared" si="5889"/>
        <v>565</v>
      </c>
      <c r="BD1178" s="4">
        <f t="shared" si="5889"/>
        <v>570</v>
      </c>
      <c r="BE1178" s="4">
        <f t="shared" si="5889"/>
        <v>575</v>
      </c>
      <c r="BF1178" s="4">
        <f t="shared" si="5889"/>
        <v>580</v>
      </c>
      <c r="BG1178" s="4">
        <f t="shared" si="5889"/>
        <v>585</v>
      </c>
      <c r="BH1178" s="4">
        <f t="shared" si="5889"/>
        <v>590</v>
      </c>
      <c r="BI1178" s="4">
        <f t="shared" si="5889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890">C1182+$B1182/20</f>
        <v>660</v>
      </c>
      <c r="E1182" s="4">
        <f t="shared" si="5890"/>
        <v>690</v>
      </c>
      <c r="F1182" s="4">
        <f t="shared" si="5890"/>
        <v>720</v>
      </c>
      <c r="G1182" s="4">
        <f t="shared" si="5890"/>
        <v>750</v>
      </c>
      <c r="H1182" s="4">
        <f t="shared" si="5890"/>
        <v>780</v>
      </c>
      <c r="I1182" s="4">
        <f t="shared" si="5890"/>
        <v>810</v>
      </c>
      <c r="J1182" s="4">
        <f t="shared" si="5890"/>
        <v>840</v>
      </c>
      <c r="K1182" s="4">
        <f t="shared" si="5890"/>
        <v>870</v>
      </c>
      <c r="L1182" s="4">
        <f t="shared" si="5890"/>
        <v>900</v>
      </c>
      <c r="M1182" s="4">
        <f t="shared" si="5890"/>
        <v>930</v>
      </c>
      <c r="N1182" s="4">
        <f t="shared" si="5890"/>
        <v>960</v>
      </c>
      <c r="O1182" s="4">
        <f t="shared" si="5890"/>
        <v>990</v>
      </c>
      <c r="P1182" s="4">
        <f t="shared" si="5890"/>
        <v>1020</v>
      </c>
      <c r="Q1182" s="4">
        <f t="shared" si="5890"/>
        <v>1050</v>
      </c>
      <c r="R1182" s="4">
        <f t="shared" si="5890"/>
        <v>1080</v>
      </c>
      <c r="S1182" s="4">
        <f t="shared" si="5890"/>
        <v>1110</v>
      </c>
      <c r="T1182" s="4">
        <f t="shared" si="5890"/>
        <v>1140</v>
      </c>
      <c r="U1182" s="4">
        <f t="shared" si="5890"/>
        <v>1170</v>
      </c>
      <c r="V1182" s="4">
        <f t="shared" si="5890"/>
        <v>1200</v>
      </c>
      <c r="W1182" s="4">
        <f t="shared" si="5890"/>
        <v>1230</v>
      </c>
      <c r="X1182" s="4">
        <f t="shared" si="5890"/>
        <v>1260</v>
      </c>
      <c r="Y1182" s="4">
        <f t="shared" si="5890"/>
        <v>1290</v>
      </c>
      <c r="Z1182" s="4">
        <f t="shared" si="5890"/>
        <v>1320</v>
      </c>
      <c r="AA1182" s="4">
        <f t="shared" si="5890"/>
        <v>1350</v>
      </c>
      <c r="AB1182" s="4">
        <f t="shared" si="5890"/>
        <v>1380</v>
      </c>
      <c r="AC1182" s="4">
        <f t="shared" si="5890"/>
        <v>1410</v>
      </c>
      <c r="AD1182" s="4">
        <f t="shared" si="5890"/>
        <v>1440</v>
      </c>
      <c r="AE1182" s="4">
        <f t="shared" si="5890"/>
        <v>1470</v>
      </c>
      <c r="AF1182" s="4">
        <f t="shared" si="5890"/>
        <v>1500</v>
      </c>
      <c r="AG1182" s="4">
        <f t="shared" si="5890"/>
        <v>1530</v>
      </c>
      <c r="AH1182" s="4">
        <f t="shared" si="5890"/>
        <v>1560</v>
      </c>
      <c r="AI1182" s="4">
        <f t="shared" si="5890"/>
        <v>1590</v>
      </c>
      <c r="AJ1182" s="4">
        <f t="shared" si="5890"/>
        <v>1620</v>
      </c>
      <c r="AK1182" s="4">
        <f t="shared" si="5890"/>
        <v>1650</v>
      </c>
      <c r="AL1182" s="4">
        <f t="shared" si="5890"/>
        <v>1680</v>
      </c>
      <c r="AM1182" s="4">
        <f t="shared" si="5890"/>
        <v>1710</v>
      </c>
      <c r="AN1182" s="4">
        <f t="shared" si="5890"/>
        <v>1740</v>
      </c>
      <c r="AO1182" s="4">
        <f t="shared" si="5890"/>
        <v>1770</v>
      </c>
      <c r="AP1182" s="4">
        <f t="shared" si="5890"/>
        <v>1800</v>
      </c>
      <c r="AQ1182" s="4">
        <f t="shared" si="5890"/>
        <v>1830</v>
      </c>
      <c r="AR1182" s="4">
        <f t="shared" si="5890"/>
        <v>1860</v>
      </c>
      <c r="AS1182" s="4">
        <f t="shared" si="5890"/>
        <v>1890</v>
      </c>
      <c r="AT1182" s="4">
        <f t="shared" si="5890"/>
        <v>1920</v>
      </c>
      <c r="AU1182" s="4">
        <f t="shared" si="5890"/>
        <v>1950</v>
      </c>
      <c r="AV1182" s="4">
        <f t="shared" si="5890"/>
        <v>1980</v>
      </c>
      <c r="AW1182" s="4">
        <f t="shared" si="5890"/>
        <v>2010</v>
      </c>
      <c r="AX1182" s="4">
        <f t="shared" si="5890"/>
        <v>2040</v>
      </c>
      <c r="AY1182" s="4">
        <f t="shared" si="5890"/>
        <v>2070</v>
      </c>
      <c r="AZ1182" s="4">
        <f t="shared" si="5890"/>
        <v>2100</v>
      </c>
      <c r="BA1182" s="4">
        <f t="shared" si="5890"/>
        <v>2130</v>
      </c>
      <c r="BB1182" s="4">
        <f t="shared" si="5890"/>
        <v>2160</v>
      </c>
      <c r="BC1182" s="4">
        <f t="shared" si="5890"/>
        <v>2190</v>
      </c>
      <c r="BD1182" s="4">
        <f t="shared" si="5890"/>
        <v>2220</v>
      </c>
      <c r="BE1182" s="4">
        <f t="shared" si="5890"/>
        <v>2250</v>
      </c>
      <c r="BF1182" s="4">
        <f t="shared" si="5890"/>
        <v>2280</v>
      </c>
      <c r="BG1182" s="4">
        <f t="shared" si="5890"/>
        <v>2310</v>
      </c>
      <c r="BH1182" s="4">
        <f t="shared" si="5890"/>
        <v>2340</v>
      </c>
      <c r="BI1182" s="4">
        <f t="shared" si="5890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891">B1183+$B1183/20</f>
        <v>840</v>
      </c>
      <c r="D1183" s="4">
        <f t="shared" si="5891"/>
        <v>880</v>
      </c>
      <c r="E1183" s="4">
        <f t="shared" si="5891"/>
        <v>920</v>
      </c>
      <c r="F1183" s="4">
        <f t="shared" si="5891"/>
        <v>960</v>
      </c>
      <c r="G1183" s="4">
        <f t="shared" si="5891"/>
        <v>1000</v>
      </c>
      <c r="H1183" s="4">
        <f t="shared" si="5891"/>
        <v>1040</v>
      </c>
      <c r="I1183" s="4">
        <f t="shared" si="5891"/>
        <v>1080</v>
      </c>
      <c r="J1183" s="4">
        <f t="shared" si="5891"/>
        <v>1120</v>
      </c>
      <c r="K1183" s="4">
        <f t="shared" si="5891"/>
        <v>1160</v>
      </c>
      <c r="L1183" s="4">
        <f t="shared" si="5891"/>
        <v>1200</v>
      </c>
      <c r="M1183" s="4">
        <f t="shared" si="5891"/>
        <v>1240</v>
      </c>
      <c r="N1183" s="4">
        <f t="shared" si="5891"/>
        <v>1280</v>
      </c>
      <c r="O1183" s="4">
        <f t="shared" si="5891"/>
        <v>1320</v>
      </c>
      <c r="P1183" s="4">
        <f t="shared" si="5891"/>
        <v>1360</v>
      </c>
      <c r="Q1183" s="4">
        <f t="shared" si="5891"/>
        <v>1400</v>
      </c>
      <c r="R1183" s="4">
        <f t="shared" si="5891"/>
        <v>1440</v>
      </c>
      <c r="S1183" s="4">
        <f t="shared" si="5890"/>
        <v>1480</v>
      </c>
      <c r="T1183" s="4">
        <f t="shared" si="5890"/>
        <v>1520</v>
      </c>
      <c r="U1183" s="4">
        <f t="shared" si="5890"/>
        <v>1560</v>
      </c>
      <c r="V1183" s="4">
        <f t="shared" si="5890"/>
        <v>1600</v>
      </c>
      <c r="W1183" s="4">
        <f t="shared" si="5890"/>
        <v>1640</v>
      </c>
      <c r="X1183" s="4">
        <f t="shared" si="5890"/>
        <v>1680</v>
      </c>
      <c r="Y1183" s="4">
        <f t="shared" si="5890"/>
        <v>1720</v>
      </c>
      <c r="Z1183" s="4">
        <f t="shared" si="5890"/>
        <v>1760</v>
      </c>
      <c r="AA1183" s="4">
        <f t="shared" si="5890"/>
        <v>1800</v>
      </c>
      <c r="AB1183" s="4">
        <f t="shared" si="5890"/>
        <v>1840</v>
      </c>
      <c r="AC1183" s="4">
        <f t="shared" si="5890"/>
        <v>1880</v>
      </c>
      <c r="AD1183" s="4">
        <f t="shared" si="5890"/>
        <v>1920</v>
      </c>
      <c r="AE1183" s="4">
        <f t="shared" si="5890"/>
        <v>1960</v>
      </c>
      <c r="AF1183" s="4">
        <f t="shared" si="5890"/>
        <v>2000</v>
      </c>
      <c r="AG1183" s="4">
        <f t="shared" si="5890"/>
        <v>2040</v>
      </c>
      <c r="AH1183" s="4">
        <f t="shared" si="5890"/>
        <v>2080</v>
      </c>
      <c r="AI1183" s="4">
        <f t="shared" si="5890"/>
        <v>2120</v>
      </c>
      <c r="AJ1183" s="4">
        <f t="shared" si="5890"/>
        <v>2160</v>
      </c>
      <c r="AK1183" s="4">
        <f t="shared" si="5890"/>
        <v>2200</v>
      </c>
      <c r="AL1183" s="4">
        <f t="shared" si="5890"/>
        <v>2240</v>
      </c>
      <c r="AM1183" s="4">
        <f t="shared" si="5890"/>
        <v>2280</v>
      </c>
      <c r="AN1183" s="4">
        <f t="shared" si="5890"/>
        <v>2320</v>
      </c>
      <c r="AO1183" s="4">
        <f t="shared" si="5890"/>
        <v>2360</v>
      </c>
      <c r="AP1183" s="4">
        <f t="shared" si="5890"/>
        <v>2400</v>
      </c>
      <c r="AQ1183" s="4">
        <f t="shared" si="5890"/>
        <v>2440</v>
      </c>
      <c r="AR1183" s="4">
        <f t="shared" si="5890"/>
        <v>2480</v>
      </c>
      <c r="AS1183" s="4">
        <f t="shared" si="5890"/>
        <v>2520</v>
      </c>
      <c r="AT1183" s="4">
        <f t="shared" si="5890"/>
        <v>2560</v>
      </c>
      <c r="AU1183" s="4">
        <f t="shared" si="5890"/>
        <v>2600</v>
      </c>
      <c r="AV1183" s="4">
        <f t="shared" si="5890"/>
        <v>2640</v>
      </c>
      <c r="AW1183" s="4">
        <f t="shared" si="5890"/>
        <v>2680</v>
      </c>
      <c r="AX1183" s="4">
        <f t="shared" si="5890"/>
        <v>2720</v>
      </c>
      <c r="AY1183" s="4">
        <f t="shared" si="5890"/>
        <v>2760</v>
      </c>
      <c r="AZ1183" s="4">
        <f t="shared" si="5890"/>
        <v>2800</v>
      </c>
      <c r="BA1183" s="4">
        <f t="shared" si="5890"/>
        <v>2840</v>
      </c>
      <c r="BB1183" s="4">
        <f t="shared" si="5890"/>
        <v>2880</v>
      </c>
      <c r="BC1183" s="4">
        <f t="shared" si="5890"/>
        <v>2920</v>
      </c>
      <c r="BD1183" s="4">
        <f t="shared" si="5890"/>
        <v>2960</v>
      </c>
      <c r="BE1183" s="4">
        <f t="shared" si="5890"/>
        <v>3000</v>
      </c>
      <c r="BF1183" s="4">
        <f t="shared" si="5890"/>
        <v>3040</v>
      </c>
      <c r="BG1183" s="4">
        <f t="shared" si="5890"/>
        <v>3080</v>
      </c>
      <c r="BH1183" s="4">
        <f t="shared" si="5890"/>
        <v>3120</v>
      </c>
      <c r="BI1183" s="4">
        <f t="shared" si="5890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891"/>
        <v>1050</v>
      </c>
      <c r="D1184" s="4">
        <f t="shared" si="5891"/>
        <v>1100</v>
      </c>
      <c r="E1184" s="4">
        <f t="shared" si="5891"/>
        <v>1150</v>
      </c>
      <c r="F1184" s="4">
        <f t="shared" si="5891"/>
        <v>1200</v>
      </c>
      <c r="G1184" s="4">
        <f t="shared" si="5891"/>
        <v>1250</v>
      </c>
      <c r="H1184" s="4">
        <f t="shared" si="5891"/>
        <v>1300</v>
      </c>
      <c r="I1184" s="4">
        <f t="shared" si="5891"/>
        <v>1350</v>
      </c>
      <c r="J1184" s="4">
        <f t="shared" si="5891"/>
        <v>1400</v>
      </c>
      <c r="K1184" s="4">
        <f t="shared" si="5891"/>
        <v>1450</v>
      </c>
      <c r="L1184" s="4">
        <f t="shared" si="5891"/>
        <v>1500</v>
      </c>
      <c r="M1184" s="4">
        <f t="shared" si="5891"/>
        <v>1550</v>
      </c>
      <c r="N1184" s="4">
        <f t="shared" si="5891"/>
        <v>1600</v>
      </c>
      <c r="O1184" s="4">
        <f t="shared" si="5891"/>
        <v>1650</v>
      </c>
      <c r="P1184" s="4">
        <f t="shared" si="5891"/>
        <v>1700</v>
      </c>
      <c r="Q1184" s="4">
        <f t="shared" si="5891"/>
        <v>1750</v>
      </c>
      <c r="R1184" s="4">
        <f t="shared" si="5891"/>
        <v>1800</v>
      </c>
      <c r="S1184" s="4">
        <f t="shared" si="5890"/>
        <v>1850</v>
      </c>
      <c r="T1184" s="4">
        <f t="shared" si="5890"/>
        <v>1900</v>
      </c>
      <c r="U1184" s="4">
        <f t="shared" si="5890"/>
        <v>1950</v>
      </c>
      <c r="V1184" s="4">
        <f t="shared" si="5890"/>
        <v>2000</v>
      </c>
      <c r="W1184" s="4">
        <f t="shared" si="5890"/>
        <v>2050</v>
      </c>
      <c r="X1184" s="4">
        <f t="shared" si="5890"/>
        <v>2100</v>
      </c>
      <c r="Y1184" s="4">
        <f t="shared" si="5890"/>
        <v>2150</v>
      </c>
      <c r="Z1184" s="4">
        <f t="shared" si="5890"/>
        <v>2200</v>
      </c>
      <c r="AA1184" s="4">
        <f t="shared" si="5890"/>
        <v>2250</v>
      </c>
      <c r="AB1184" s="4">
        <f t="shared" si="5890"/>
        <v>2300</v>
      </c>
      <c r="AC1184" s="4">
        <f t="shared" si="5890"/>
        <v>2350</v>
      </c>
      <c r="AD1184" s="4">
        <f t="shared" si="5890"/>
        <v>2400</v>
      </c>
      <c r="AE1184" s="4">
        <f t="shared" si="5890"/>
        <v>2450</v>
      </c>
      <c r="AF1184" s="4">
        <f t="shared" si="5890"/>
        <v>2500</v>
      </c>
      <c r="AG1184" s="4">
        <f t="shared" si="5890"/>
        <v>2550</v>
      </c>
      <c r="AH1184" s="4">
        <f t="shared" si="5890"/>
        <v>2600</v>
      </c>
      <c r="AI1184" s="4">
        <f t="shared" si="5890"/>
        <v>2650</v>
      </c>
      <c r="AJ1184" s="4">
        <f t="shared" si="5890"/>
        <v>2700</v>
      </c>
      <c r="AK1184" s="4">
        <f t="shared" si="5890"/>
        <v>2750</v>
      </c>
      <c r="AL1184" s="4">
        <f t="shared" si="5890"/>
        <v>2800</v>
      </c>
      <c r="AM1184" s="4">
        <f t="shared" si="5890"/>
        <v>2850</v>
      </c>
      <c r="AN1184" s="4">
        <f t="shared" si="5890"/>
        <v>2900</v>
      </c>
      <c r="AO1184" s="4">
        <f t="shared" si="5890"/>
        <v>2950</v>
      </c>
      <c r="AP1184" s="4">
        <f t="shared" si="5890"/>
        <v>3000</v>
      </c>
      <c r="AQ1184" s="4">
        <f t="shared" si="5890"/>
        <v>3050</v>
      </c>
      <c r="AR1184" s="4">
        <f t="shared" si="5890"/>
        <v>3100</v>
      </c>
      <c r="AS1184" s="4">
        <f t="shared" si="5890"/>
        <v>3150</v>
      </c>
      <c r="AT1184" s="4">
        <f t="shared" si="5890"/>
        <v>3200</v>
      </c>
      <c r="AU1184" s="4">
        <f t="shared" si="5890"/>
        <v>3250</v>
      </c>
      <c r="AV1184" s="4">
        <f t="shared" si="5890"/>
        <v>3300</v>
      </c>
      <c r="AW1184" s="4">
        <f t="shared" si="5890"/>
        <v>3350</v>
      </c>
      <c r="AX1184" s="4">
        <f t="shared" si="5890"/>
        <v>3400</v>
      </c>
      <c r="AY1184" s="4">
        <f t="shared" si="5890"/>
        <v>3450</v>
      </c>
      <c r="AZ1184" s="4">
        <f t="shared" si="5890"/>
        <v>3500</v>
      </c>
      <c r="BA1184" s="4">
        <f t="shared" si="5890"/>
        <v>3550</v>
      </c>
      <c r="BB1184" s="4">
        <f t="shared" si="5890"/>
        <v>3600</v>
      </c>
      <c r="BC1184" s="4">
        <f t="shared" si="5890"/>
        <v>3650</v>
      </c>
      <c r="BD1184" s="4">
        <f t="shared" si="5890"/>
        <v>3700</v>
      </c>
      <c r="BE1184" s="4">
        <f t="shared" si="5890"/>
        <v>3750</v>
      </c>
      <c r="BF1184" s="4">
        <f t="shared" si="5890"/>
        <v>3800</v>
      </c>
      <c r="BG1184" s="4">
        <f t="shared" si="5890"/>
        <v>3850</v>
      </c>
      <c r="BH1184" s="4">
        <f t="shared" si="5890"/>
        <v>3900</v>
      </c>
      <c r="BI1184" s="4">
        <f t="shared" si="5890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892">E1200+6</f>
        <v>32</v>
      </c>
      <c r="G1200" s="4">
        <f t="shared" ref="G1200" si="5893">F1200+7</f>
        <v>39</v>
      </c>
      <c r="H1200" s="4">
        <f t="shared" ref="H1200:I1200" si="5894">G1200+6</f>
        <v>45</v>
      </c>
      <c r="I1200" s="4">
        <f t="shared" si="5894"/>
        <v>51</v>
      </c>
      <c r="J1200" s="15">
        <f>I1200+16</f>
        <v>67</v>
      </c>
      <c r="K1200" s="15">
        <f t="shared" ref="K1200:Q1200" si="5895">J1200+16</f>
        <v>83</v>
      </c>
      <c r="L1200" s="15">
        <f>K1200+15</f>
        <v>98</v>
      </c>
      <c r="M1200" s="15">
        <f t="shared" ref="M1200" si="5896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895"/>
        <v>176</v>
      </c>
      <c r="R1200" s="15">
        <f>Q1200+25</f>
        <v>201</v>
      </c>
      <c r="S1200" s="15">
        <f t="shared" ref="S1200:W1200" si="5897">R1200+25</f>
        <v>226</v>
      </c>
      <c r="T1200" s="15">
        <f t="shared" si="5897"/>
        <v>251</v>
      </c>
      <c r="U1200" s="15">
        <f t="shared" si="5897"/>
        <v>276</v>
      </c>
      <c r="V1200" s="15">
        <f t="shared" si="5897"/>
        <v>301</v>
      </c>
      <c r="W1200" s="15">
        <f t="shared" si="5897"/>
        <v>326</v>
      </c>
      <c r="X1200" s="15">
        <f>W1200+34</f>
        <v>360</v>
      </c>
      <c r="Y1200" s="15">
        <f>X1200+35</f>
        <v>395</v>
      </c>
      <c r="Z1200" s="15">
        <f t="shared" ref="Z1200" si="5898">Y1200+34</f>
        <v>429</v>
      </c>
      <c r="AA1200" s="15">
        <f t="shared" ref="AA1200" si="5899">Z1200+35</f>
        <v>464</v>
      </c>
      <c r="AB1200" s="15">
        <f t="shared" ref="AB1200" si="5900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01">X1203+6</f>
        <v>60</v>
      </c>
      <c r="Z1203" s="15">
        <f t="shared" si="5901"/>
        <v>66</v>
      </c>
      <c r="AA1203" s="15">
        <f t="shared" si="5901"/>
        <v>72</v>
      </c>
      <c r="AB1203" s="15">
        <f t="shared" si="5901"/>
        <v>78</v>
      </c>
      <c r="AC1203" s="15">
        <f t="shared" si="5901"/>
        <v>84</v>
      </c>
      <c r="AD1203" s="15">
        <f>AC1203+8</f>
        <v>92</v>
      </c>
      <c r="AE1203" s="15">
        <f t="shared" ref="AE1203:BI1203" si="5902">AD1203+8</f>
        <v>100</v>
      </c>
      <c r="AF1203" s="15">
        <f t="shared" si="5902"/>
        <v>108</v>
      </c>
      <c r="AG1203" s="15">
        <f t="shared" si="5902"/>
        <v>116</v>
      </c>
      <c r="AH1203" s="15">
        <f t="shared" si="5902"/>
        <v>124</v>
      </c>
      <c r="AI1203" s="15">
        <f t="shared" si="5902"/>
        <v>132</v>
      </c>
      <c r="AJ1203" s="15">
        <f t="shared" si="5902"/>
        <v>140</v>
      </c>
      <c r="AK1203" s="15">
        <f t="shared" si="5902"/>
        <v>148</v>
      </c>
      <c r="AL1203" s="15">
        <f t="shared" si="5902"/>
        <v>156</v>
      </c>
      <c r="AM1203" s="15">
        <f t="shared" si="5902"/>
        <v>164</v>
      </c>
      <c r="AN1203" s="15">
        <f t="shared" si="5902"/>
        <v>172</v>
      </c>
      <c r="AO1203" s="15">
        <f t="shared" si="5902"/>
        <v>180</v>
      </c>
      <c r="AP1203" s="15">
        <f t="shared" si="5902"/>
        <v>188</v>
      </c>
      <c r="AQ1203" s="15">
        <f t="shared" si="5902"/>
        <v>196</v>
      </c>
      <c r="AR1203" s="15">
        <f t="shared" si="5902"/>
        <v>204</v>
      </c>
      <c r="AS1203" s="15">
        <f t="shared" si="5902"/>
        <v>212</v>
      </c>
      <c r="AT1203" s="15">
        <f t="shared" si="5902"/>
        <v>220</v>
      </c>
      <c r="AU1203" s="15">
        <f t="shared" si="5902"/>
        <v>228</v>
      </c>
      <c r="AV1203" s="15">
        <f t="shared" si="5902"/>
        <v>236</v>
      </c>
      <c r="AW1203" s="15">
        <f t="shared" si="5902"/>
        <v>244</v>
      </c>
      <c r="AX1203" s="15">
        <f t="shared" si="5902"/>
        <v>252</v>
      </c>
      <c r="AY1203" s="15">
        <f t="shared" si="5902"/>
        <v>260</v>
      </c>
      <c r="AZ1203" s="15">
        <f t="shared" si="5902"/>
        <v>268</v>
      </c>
      <c r="BA1203" s="15">
        <f t="shared" si="5902"/>
        <v>276</v>
      </c>
      <c r="BB1203" s="15">
        <f t="shared" si="5902"/>
        <v>284</v>
      </c>
      <c r="BC1203" s="15">
        <f t="shared" si="5902"/>
        <v>292</v>
      </c>
      <c r="BD1203" s="15">
        <f t="shared" si="5902"/>
        <v>300</v>
      </c>
      <c r="BE1203" s="15">
        <f t="shared" si="5902"/>
        <v>308</v>
      </c>
      <c r="BF1203" s="15">
        <f t="shared" si="5902"/>
        <v>316</v>
      </c>
      <c r="BG1203" s="15">
        <f t="shared" si="5902"/>
        <v>324</v>
      </c>
      <c r="BH1203" s="15">
        <f t="shared" si="5902"/>
        <v>332</v>
      </c>
      <c r="BI1203" s="15">
        <f t="shared" si="5902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03">X1204+6</f>
        <v>62</v>
      </c>
      <c r="Z1204" s="15">
        <f t="shared" si="5903"/>
        <v>68</v>
      </c>
      <c r="AA1204" s="15">
        <f t="shared" si="5903"/>
        <v>74</v>
      </c>
      <c r="AB1204" s="15">
        <f t="shared" si="5903"/>
        <v>80</v>
      </c>
      <c r="AC1204" s="15">
        <f t="shared" si="5903"/>
        <v>86</v>
      </c>
      <c r="AD1204" s="15">
        <f>AC1204+8</f>
        <v>94</v>
      </c>
      <c r="AE1204" s="15">
        <f t="shared" ref="AE1204:BI1204" si="5904">AD1204+8</f>
        <v>102</v>
      </c>
      <c r="AF1204" s="15">
        <f t="shared" si="5904"/>
        <v>110</v>
      </c>
      <c r="AG1204" s="15">
        <f t="shared" si="5904"/>
        <v>118</v>
      </c>
      <c r="AH1204" s="15">
        <f t="shared" si="5904"/>
        <v>126</v>
      </c>
      <c r="AI1204" s="15">
        <f t="shared" si="5904"/>
        <v>134</v>
      </c>
      <c r="AJ1204" s="15">
        <f t="shared" si="5904"/>
        <v>142</v>
      </c>
      <c r="AK1204" s="15">
        <f t="shared" si="5904"/>
        <v>150</v>
      </c>
      <c r="AL1204" s="15">
        <f t="shared" si="5904"/>
        <v>158</v>
      </c>
      <c r="AM1204" s="15">
        <f t="shared" si="5904"/>
        <v>166</v>
      </c>
      <c r="AN1204" s="15">
        <f t="shared" si="5904"/>
        <v>174</v>
      </c>
      <c r="AO1204" s="15">
        <f t="shared" si="5904"/>
        <v>182</v>
      </c>
      <c r="AP1204" s="15">
        <f t="shared" si="5904"/>
        <v>190</v>
      </c>
      <c r="AQ1204" s="15">
        <f t="shared" si="5904"/>
        <v>198</v>
      </c>
      <c r="AR1204" s="15">
        <f t="shared" si="5904"/>
        <v>206</v>
      </c>
      <c r="AS1204" s="15">
        <f t="shared" si="5904"/>
        <v>214</v>
      </c>
      <c r="AT1204" s="15">
        <f t="shared" si="5904"/>
        <v>222</v>
      </c>
      <c r="AU1204" s="15">
        <f t="shared" si="5904"/>
        <v>230</v>
      </c>
      <c r="AV1204" s="15">
        <f t="shared" si="5904"/>
        <v>238</v>
      </c>
      <c r="AW1204" s="15">
        <f t="shared" si="5904"/>
        <v>246</v>
      </c>
      <c r="AX1204" s="15">
        <f t="shared" si="5904"/>
        <v>254</v>
      </c>
      <c r="AY1204" s="15">
        <f t="shared" si="5904"/>
        <v>262</v>
      </c>
      <c r="AZ1204" s="15">
        <f t="shared" si="5904"/>
        <v>270</v>
      </c>
      <c r="BA1204" s="15">
        <f t="shared" si="5904"/>
        <v>278</v>
      </c>
      <c r="BB1204" s="15">
        <f t="shared" si="5904"/>
        <v>286</v>
      </c>
      <c r="BC1204" s="15">
        <f t="shared" si="5904"/>
        <v>294</v>
      </c>
      <c r="BD1204" s="15">
        <f t="shared" si="5904"/>
        <v>302</v>
      </c>
      <c r="BE1204" s="15">
        <f t="shared" si="5904"/>
        <v>310</v>
      </c>
      <c r="BF1204" s="15">
        <f t="shared" si="5904"/>
        <v>318</v>
      </c>
      <c r="BG1204" s="15">
        <f t="shared" si="5904"/>
        <v>326</v>
      </c>
      <c r="BH1204" s="15">
        <f t="shared" si="5904"/>
        <v>334</v>
      </c>
      <c r="BI1204" s="15">
        <f t="shared" si="5904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05">C1205+0.5</f>
        <v>5</v>
      </c>
      <c r="E1205" s="4">
        <f t="shared" si="5905"/>
        <v>5.5</v>
      </c>
      <c r="F1205" s="4">
        <f t="shared" si="5905"/>
        <v>6</v>
      </c>
      <c r="G1205" s="4">
        <f t="shared" si="5905"/>
        <v>6.5</v>
      </c>
      <c r="H1205" s="4">
        <f t="shared" si="5905"/>
        <v>7</v>
      </c>
      <c r="I1205" s="4">
        <f t="shared" si="5905"/>
        <v>7.5</v>
      </c>
      <c r="J1205" s="4">
        <f t="shared" si="5905"/>
        <v>8</v>
      </c>
      <c r="K1205" s="4">
        <f t="shared" si="5905"/>
        <v>8.5</v>
      </c>
      <c r="L1205" s="4">
        <f t="shared" si="5905"/>
        <v>9</v>
      </c>
      <c r="M1205" s="4">
        <f t="shared" si="5905"/>
        <v>9.5</v>
      </c>
      <c r="N1205" s="4">
        <f t="shared" si="5905"/>
        <v>10</v>
      </c>
      <c r="O1205" s="4">
        <f t="shared" si="5905"/>
        <v>10.5</v>
      </c>
      <c r="P1205" s="4">
        <f t="shared" si="5905"/>
        <v>11</v>
      </c>
      <c r="Q1205" s="4">
        <f t="shared" si="5905"/>
        <v>11.5</v>
      </c>
      <c r="R1205" s="4">
        <f t="shared" si="5905"/>
        <v>12</v>
      </c>
      <c r="S1205" s="4">
        <f t="shared" si="5905"/>
        <v>12.5</v>
      </c>
      <c r="T1205" s="4">
        <f t="shared" si="5905"/>
        <v>13</v>
      </c>
      <c r="U1205" s="4">
        <f t="shared" si="5905"/>
        <v>13.5</v>
      </c>
      <c r="V1205" s="4">
        <f t="shared" si="5905"/>
        <v>14</v>
      </c>
      <c r="W1205" s="4">
        <f t="shared" si="5905"/>
        <v>14.5</v>
      </c>
      <c r="X1205" s="4">
        <f t="shared" si="5905"/>
        <v>15</v>
      </c>
      <c r="Y1205" s="4">
        <f t="shared" si="5905"/>
        <v>15.5</v>
      </c>
      <c r="Z1205" s="4">
        <f t="shared" si="5905"/>
        <v>16</v>
      </c>
      <c r="AA1205" s="4">
        <f t="shared" si="5905"/>
        <v>16.5</v>
      </c>
      <c r="AB1205" s="4">
        <f t="shared" si="5905"/>
        <v>17</v>
      </c>
      <c r="AC1205" s="4">
        <f t="shared" si="5905"/>
        <v>17.5</v>
      </c>
      <c r="AD1205" s="4">
        <f t="shared" si="5905"/>
        <v>18</v>
      </c>
      <c r="AE1205" s="4">
        <f t="shared" si="5905"/>
        <v>18.5</v>
      </c>
      <c r="AF1205" s="4">
        <f t="shared" si="5905"/>
        <v>19</v>
      </c>
      <c r="AG1205" s="4">
        <f t="shared" si="5905"/>
        <v>19.5</v>
      </c>
      <c r="AH1205" s="4">
        <f t="shared" si="5905"/>
        <v>20</v>
      </c>
      <c r="AI1205" s="4">
        <f t="shared" si="5905"/>
        <v>20.5</v>
      </c>
      <c r="AJ1205" s="4">
        <f t="shared" si="5905"/>
        <v>21</v>
      </c>
      <c r="AK1205" s="4">
        <f t="shared" si="5905"/>
        <v>21.5</v>
      </c>
      <c r="AL1205" s="4">
        <f t="shared" si="5905"/>
        <v>22</v>
      </c>
      <c r="AM1205" s="4">
        <f t="shared" si="5905"/>
        <v>22.5</v>
      </c>
      <c r="AN1205" s="4">
        <f t="shared" si="5905"/>
        <v>23</v>
      </c>
      <c r="AO1205" s="4">
        <f t="shared" si="5905"/>
        <v>23.5</v>
      </c>
      <c r="AP1205" s="4">
        <f t="shared" si="5905"/>
        <v>24</v>
      </c>
      <c r="AQ1205" s="4">
        <f t="shared" si="5905"/>
        <v>24.5</v>
      </c>
      <c r="AR1205" s="4">
        <f t="shared" si="5905"/>
        <v>25</v>
      </c>
      <c r="AS1205" s="4">
        <f t="shared" si="5905"/>
        <v>25.5</v>
      </c>
      <c r="AT1205" s="4">
        <f t="shared" si="5905"/>
        <v>26</v>
      </c>
      <c r="AU1205" s="4">
        <f t="shared" si="5905"/>
        <v>26.5</v>
      </c>
      <c r="AV1205" s="4">
        <f t="shared" si="5905"/>
        <v>27</v>
      </c>
      <c r="AW1205" s="4">
        <f t="shared" si="5905"/>
        <v>27.5</v>
      </c>
      <c r="AX1205" s="4">
        <f t="shared" si="5905"/>
        <v>28</v>
      </c>
      <c r="AY1205" s="4">
        <f t="shared" si="5905"/>
        <v>28.5</v>
      </c>
      <c r="AZ1205" s="4">
        <f t="shared" si="5905"/>
        <v>29</v>
      </c>
      <c r="BA1205" s="4">
        <f t="shared" si="5905"/>
        <v>29.5</v>
      </c>
      <c r="BB1205" s="4">
        <f t="shared" si="5905"/>
        <v>30</v>
      </c>
      <c r="BC1205" s="4">
        <f t="shared" si="5905"/>
        <v>30.5</v>
      </c>
      <c r="BD1205" s="4">
        <f t="shared" si="5905"/>
        <v>31</v>
      </c>
      <c r="BE1205" s="4">
        <f t="shared" si="5905"/>
        <v>31.5</v>
      </c>
      <c r="BF1205" s="4">
        <f t="shared" si="5905"/>
        <v>32</v>
      </c>
      <c r="BG1205" s="4">
        <f t="shared" si="5905"/>
        <v>32.5</v>
      </c>
      <c r="BH1205" s="4">
        <f t="shared" si="5905"/>
        <v>33</v>
      </c>
      <c r="BI1205" s="4">
        <f t="shared" si="5905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06">C1210+5</f>
        <v>18</v>
      </c>
      <c r="E1210" s="4">
        <f t="shared" si="5906"/>
        <v>23</v>
      </c>
      <c r="F1210" s="4">
        <f t="shared" si="5906"/>
        <v>28</v>
      </c>
      <c r="G1210" s="4">
        <f t="shared" si="5906"/>
        <v>33</v>
      </c>
      <c r="H1210" s="4">
        <f t="shared" si="5906"/>
        <v>38</v>
      </c>
      <c r="I1210" s="4">
        <f t="shared" si="5906"/>
        <v>43</v>
      </c>
      <c r="J1210" s="15">
        <f>I1210+5</f>
        <v>48</v>
      </c>
      <c r="K1210" s="4">
        <f>J1210+6</f>
        <v>54</v>
      </c>
      <c r="L1210" s="15">
        <f t="shared" ref="L1210" si="5907">K1210+5</f>
        <v>59</v>
      </c>
      <c r="M1210" s="4">
        <f t="shared" ref="M1210" si="5908">L1210+6</f>
        <v>65</v>
      </c>
      <c r="N1210" s="15">
        <f t="shared" ref="N1210" si="5909">M1210+5</f>
        <v>70</v>
      </c>
      <c r="O1210" s="4">
        <f t="shared" ref="O1210" si="5910">N1210+6</f>
        <v>76</v>
      </c>
      <c r="P1210" s="15">
        <f t="shared" ref="P1210" si="5911">O1210+5</f>
        <v>81</v>
      </c>
      <c r="Q1210" s="4">
        <f t="shared" ref="Q1210" si="5912">P1210+6</f>
        <v>87</v>
      </c>
      <c r="R1210" s="15">
        <f>Q1210+6</f>
        <v>93</v>
      </c>
      <c r="S1210" s="15">
        <f t="shared" ref="S1210:W1210" si="5913">R1210+6</f>
        <v>99</v>
      </c>
      <c r="T1210" s="15">
        <f t="shared" si="5913"/>
        <v>105</v>
      </c>
      <c r="U1210" s="15">
        <f t="shared" si="5913"/>
        <v>111</v>
      </c>
      <c r="V1210" s="15">
        <f t="shared" si="5913"/>
        <v>117</v>
      </c>
      <c r="W1210" s="15">
        <f t="shared" si="5913"/>
        <v>123</v>
      </c>
      <c r="X1210" s="15">
        <f>W1210+6</f>
        <v>129</v>
      </c>
      <c r="Y1210" s="15">
        <f>X1210+7</f>
        <v>136</v>
      </c>
      <c r="Z1210" s="15">
        <f t="shared" ref="Z1210" si="5914">Y1210+6</f>
        <v>142</v>
      </c>
      <c r="AA1210" s="15">
        <f t="shared" ref="AA1210" si="5915">Z1210+7</f>
        <v>149</v>
      </c>
      <c r="AB1210" s="15">
        <f t="shared" ref="AB1210" si="5916">AA1210+6</f>
        <v>155</v>
      </c>
      <c r="AC1210" s="15">
        <f t="shared" ref="AC1210" si="5917">AB1210+7</f>
        <v>162</v>
      </c>
      <c r="AD1210" s="15">
        <f>AC1210+7</f>
        <v>169</v>
      </c>
      <c r="AE1210" s="15">
        <f t="shared" ref="AE1210:BI1210" si="5918">AD1210+7</f>
        <v>176</v>
      </c>
      <c r="AF1210" s="15">
        <f t="shared" si="5918"/>
        <v>183</v>
      </c>
      <c r="AG1210" s="15">
        <f t="shared" si="5918"/>
        <v>190</v>
      </c>
      <c r="AH1210" s="15">
        <f t="shared" si="5918"/>
        <v>197</v>
      </c>
      <c r="AI1210" s="15">
        <f t="shared" si="5918"/>
        <v>204</v>
      </c>
      <c r="AJ1210" s="15">
        <f t="shared" si="5918"/>
        <v>211</v>
      </c>
      <c r="AK1210" s="15">
        <f t="shared" si="5918"/>
        <v>218</v>
      </c>
      <c r="AL1210" s="15">
        <f t="shared" si="5918"/>
        <v>225</v>
      </c>
      <c r="AM1210" s="15">
        <f t="shared" si="5918"/>
        <v>232</v>
      </c>
      <c r="AN1210" s="15">
        <f t="shared" si="5918"/>
        <v>239</v>
      </c>
      <c r="AO1210" s="15">
        <f t="shared" si="5918"/>
        <v>246</v>
      </c>
      <c r="AP1210" s="15">
        <f t="shared" si="5918"/>
        <v>253</v>
      </c>
      <c r="AQ1210" s="15">
        <f t="shared" si="5918"/>
        <v>260</v>
      </c>
      <c r="AR1210" s="15">
        <f t="shared" si="5918"/>
        <v>267</v>
      </c>
      <c r="AS1210" s="15">
        <f t="shared" si="5918"/>
        <v>274</v>
      </c>
      <c r="AT1210" s="15">
        <f t="shared" si="5918"/>
        <v>281</v>
      </c>
      <c r="AU1210" s="15">
        <f t="shared" si="5918"/>
        <v>288</v>
      </c>
      <c r="AV1210" s="15">
        <f t="shared" si="5918"/>
        <v>295</v>
      </c>
      <c r="AW1210" s="15">
        <f t="shared" si="5918"/>
        <v>302</v>
      </c>
      <c r="AX1210" s="15">
        <f t="shared" si="5918"/>
        <v>309</v>
      </c>
      <c r="AY1210" s="15">
        <f t="shared" si="5918"/>
        <v>316</v>
      </c>
      <c r="AZ1210" s="15">
        <f t="shared" si="5918"/>
        <v>323</v>
      </c>
      <c r="BA1210" s="15">
        <f t="shared" si="5918"/>
        <v>330</v>
      </c>
      <c r="BB1210" s="15">
        <f t="shared" si="5918"/>
        <v>337</v>
      </c>
      <c r="BC1210" s="15">
        <f t="shared" si="5918"/>
        <v>344</v>
      </c>
      <c r="BD1210" s="15">
        <f t="shared" si="5918"/>
        <v>351</v>
      </c>
      <c r="BE1210" s="15">
        <f t="shared" si="5918"/>
        <v>358</v>
      </c>
      <c r="BF1210" s="15">
        <f t="shared" si="5918"/>
        <v>365</v>
      </c>
      <c r="BG1210" s="15">
        <f t="shared" si="5918"/>
        <v>372</v>
      </c>
      <c r="BH1210" s="15">
        <f t="shared" si="5918"/>
        <v>379</v>
      </c>
      <c r="BI1210" s="15">
        <f t="shared" si="5918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19">D1211</f>
        <v>4.5</v>
      </c>
      <c r="F1211" s="4">
        <f t="shared" ref="F1211" si="5920">E1211+0.5</f>
        <v>5</v>
      </c>
      <c r="G1211" s="4">
        <f t="shared" ref="G1211" si="5921">F1211</f>
        <v>5</v>
      </c>
      <c r="H1211" s="4">
        <f t="shared" ref="H1211" si="5922">G1211+0.5</f>
        <v>5.5</v>
      </c>
      <c r="I1211" s="4">
        <f t="shared" ref="I1211" si="5923">H1211</f>
        <v>5.5</v>
      </c>
      <c r="J1211" s="4">
        <f t="shared" ref="J1211" si="5924">I1211+0.5</f>
        <v>6</v>
      </c>
      <c r="K1211" s="4">
        <f t="shared" ref="K1211" si="5925">J1211</f>
        <v>6</v>
      </c>
      <c r="L1211" s="4">
        <f t="shared" ref="L1211" si="5926">K1211+0.5</f>
        <v>6.5</v>
      </c>
      <c r="M1211" s="4">
        <f t="shared" ref="M1211" si="5927">L1211</f>
        <v>6.5</v>
      </c>
      <c r="N1211" s="4">
        <f t="shared" ref="N1211" si="5928">M1211+0.5</f>
        <v>7</v>
      </c>
      <c r="O1211" s="4">
        <f t="shared" ref="O1211" si="5929">N1211</f>
        <v>7</v>
      </c>
      <c r="P1211" s="4">
        <f t="shared" ref="P1211" si="5930">O1211+0.5</f>
        <v>7.5</v>
      </c>
      <c r="Q1211" s="4">
        <f t="shared" ref="Q1211" si="5931">P1211</f>
        <v>7.5</v>
      </c>
      <c r="R1211" s="4">
        <f t="shared" ref="R1211" si="5932">Q1211+0.5</f>
        <v>8</v>
      </c>
      <c r="S1211" s="4">
        <f t="shared" ref="S1211" si="5933">R1211</f>
        <v>8</v>
      </c>
      <c r="T1211" s="4">
        <f t="shared" ref="T1211" si="5934">S1211+0.5</f>
        <v>8.5</v>
      </c>
      <c r="U1211" s="4">
        <f t="shared" ref="U1211" si="5935">T1211</f>
        <v>8.5</v>
      </c>
      <c r="V1211" s="4">
        <f t="shared" ref="V1211" si="5936">U1211+0.5</f>
        <v>9</v>
      </c>
      <c r="W1211" s="4">
        <f t="shared" ref="W1211" si="5937">V1211</f>
        <v>9</v>
      </c>
      <c r="X1211" s="4">
        <f t="shared" ref="X1211" si="5938">W1211+0.5</f>
        <v>9.5</v>
      </c>
      <c r="Y1211" s="4">
        <f t="shared" ref="Y1211" si="5939">X1211</f>
        <v>9.5</v>
      </c>
      <c r="Z1211" s="4">
        <f t="shared" ref="Z1211" si="5940">Y1211+0.5</f>
        <v>10</v>
      </c>
      <c r="AA1211" s="4">
        <f t="shared" ref="AA1211" si="5941">Z1211</f>
        <v>10</v>
      </c>
      <c r="AB1211" s="4">
        <f t="shared" ref="AB1211" si="5942">AA1211+0.5</f>
        <v>10.5</v>
      </c>
      <c r="AC1211" s="4">
        <f t="shared" ref="AC1211" si="5943">AB1211</f>
        <v>10.5</v>
      </c>
      <c r="AD1211" s="4">
        <f t="shared" ref="AD1211" si="5944">AC1211+0.5</f>
        <v>11</v>
      </c>
      <c r="AE1211" s="4">
        <f t="shared" ref="AE1211" si="5945">AD1211</f>
        <v>11</v>
      </c>
      <c r="AF1211" s="4">
        <f t="shared" ref="AF1211" si="5946">AE1211+0.5</f>
        <v>11.5</v>
      </c>
      <c r="AG1211" s="4">
        <f t="shared" ref="AG1211" si="5947">AF1211</f>
        <v>11.5</v>
      </c>
      <c r="AH1211" s="4">
        <f t="shared" ref="AH1211" si="5948">AG1211+0.5</f>
        <v>12</v>
      </c>
      <c r="AI1211" s="4">
        <f t="shared" ref="AI1211" si="5949">AH1211</f>
        <v>12</v>
      </c>
      <c r="AJ1211" s="4">
        <f t="shared" ref="AJ1211" si="5950">AI1211+0.5</f>
        <v>12.5</v>
      </c>
      <c r="AK1211" s="4">
        <f t="shared" ref="AK1211" si="5951">AJ1211</f>
        <v>12.5</v>
      </c>
      <c r="AL1211" s="4">
        <f t="shared" ref="AL1211" si="5952">AK1211+0.5</f>
        <v>13</v>
      </c>
      <c r="AM1211" s="4">
        <f t="shared" ref="AM1211" si="5953">AL1211</f>
        <v>13</v>
      </c>
      <c r="AN1211" s="4">
        <f t="shared" ref="AN1211" si="5954">AM1211+0.5</f>
        <v>13.5</v>
      </c>
      <c r="AO1211" s="4">
        <f t="shared" ref="AO1211" si="5955">AN1211</f>
        <v>13.5</v>
      </c>
      <c r="AP1211" s="4">
        <f t="shared" ref="AP1211" si="5956">AO1211+0.5</f>
        <v>14</v>
      </c>
      <c r="AQ1211" s="4">
        <f t="shared" ref="AQ1211" si="5957">AP1211</f>
        <v>14</v>
      </c>
      <c r="AR1211" s="4">
        <f t="shared" ref="AR1211" si="5958">AQ1211+0.5</f>
        <v>14.5</v>
      </c>
      <c r="AS1211" s="4">
        <f t="shared" ref="AS1211" si="5959">AR1211</f>
        <v>14.5</v>
      </c>
      <c r="AT1211" s="4">
        <f t="shared" ref="AT1211" si="5960">AS1211+0.5</f>
        <v>15</v>
      </c>
      <c r="AU1211" s="4">
        <f t="shared" ref="AU1211" si="5961">AT1211</f>
        <v>15</v>
      </c>
      <c r="AV1211" s="4">
        <f t="shared" ref="AV1211" si="5962">AU1211+0.5</f>
        <v>15.5</v>
      </c>
      <c r="AW1211" s="4">
        <f t="shared" ref="AW1211" si="5963">AV1211</f>
        <v>15.5</v>
      </c>
      <c r="AX1211" s="4">
        <f t="shared" ref="AX1211" si="5964">AW1211+0.5</f>
        <v>16</v>
      </c>
      <c r="AY1211" s="4">
        <f t="shared" ref="AY1211" si="5965">AX1211</f>
        <v>16</v>
      </c>
      <c r="AZ1211" s="4">
        <f t="shared" ref="AZ1211" si="5966">AY1211+0.5</f>
        <v>16.5</v>
      </c>
      <c r="BA1211" s="4">
        <f t="shared" ref="BA1211" si="5967">AZ1211</f>
        <v>16.5</v>
      </c>
      <c r="BB1211" s="4">
        <f t="shared" ref="BB1211" si="5968">BA1211+0.5</f>
        <v>17</v>
      </c>
      <c r="BC1211" s="4">
        <f t="shared" ref="BC1211" si="5969">BB1211</f>
        <v>17</v>
      </c>
      <c r="BD1211" s="4">
        <f t="shared" ref="BD1211" si="5970">BC1211+0.5</f>
        <v>17.5</v>
      </c>
      <c r="BE1211" s="4">
        <f t="shared" ref="BE1211" si="5971">BD1211</f>
        <v>17.5</v>
      </c>
      <c r="BF1211" s="4">
        <f t="shared" ref="BF1211" si="5972">BE1211+0.5</f>
        <v>18</v>
      </c>
      <c r="BG1211" s="4">
        <f t="shared" ref="BG1211" si="5973">BF1211</f>
        <v>18</v>
      </c>
      <c r="BH1211" s="4">
        <f t="shared" ref="BH1211" si="5974">BG1211+0.5</f>
        <v>18.5</v>
      </c>
      <c r="BI1211" s="4">
        <f t="shared" ref="BI1211" si="5975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5976">C1214+1</f>
        <v>4</v>
      </c>
      <c r="E1214" s="4">
        <f t="shared" si="5976"/>
        <v>5</v>
      </c>
      <c r="F1214" s="4">
        <f t="shared" si="5976"/>
        <v>6</v>
      </c>
      <c r="G1214" s="4">
        <f t="shared" si="5976"/>
        <v>7</v>
      </c>
      <c r="H1214" s="4">
        <f t="shared" si="5976"/>
        <v>8</v>
      </c>
      <c r="I1214" s="4">
        <f t="shared" si="5976"/>
        <v>9</v>
      </c>
      <c r="J1214" s="15">
        <f>I1214+4</f>
        <v>13</v>
      </c>
      <c r="K1214">
        <f t="shared" ref="K1214:Q1214" si="5977">J1214+4</f>
        <v>17</v>
      </c>
      <c r="L1214" s="4">
        <f t="shared" si="5977"/>
        <v>21</v>
      </c>
      <c r="M1214" s="4">
        <f t="shared" si="5977"/>
        <v>25</v>
      </c>
      <c r="N1214" s="4">
        <f t="shared" si="5977"/>
        <v>29</v>
      </c>
      <c r="O1214" s="4">
        <f t="shared" si="5977"/>
        <v>33</v>
      </c>
      <c r="P1214" s="4">
        <f t="shared" si="5977"/>
        <v>37</v>
      </c>
      <c r="Q1214" s="4">
        <f t="shared" si="5977"/>
        <v>41</v>
      </c>
      <c r="R1214" s="15">
        <f>Q1214+13</f>
        <v>54</v>
      </c>
      <c r="S1214" s="15">
        <f t="shared" ref="S1214:W1214" si="5978">R1214+13</f>
        <v>67</v>
      </c>
      <c r="T1214" s="15">
        <f t="shared" si="5978"/>
        <v>80</v>
      </c>
      <c r="U1214" s="15">
        <f t="shared" si="5978"/>
        <v>93</v>
      </c>
      <c r="V1214" s="15">
        <f t="shared" si="5978"/>
        <v>106</v>
      </c>
      <c r="W1214" s="15">
        <f t="shared" si="5978"/>
        <v>119</v>
      </c>
      <c r="X1214" s="15">
        <f>W1214+22</f>
        <v>141</v>
      </c>
      <c r="Y1214" s="15">
        <f t="shared" ref="Y1214:AC1214" si="5979">X1214+22</f>
        <v>163</v>
      </c>
      <c r="Z1214" s="15">
        <f t="shared" si="5979"/>
        <v>185</v>
      </c>
      <c r="AA1214" s="15">
        <f t="shared" si="5979"/>
        <v>207</v>
      </c>
      <c r="AB1214" s="15">
        <f t="shared" si="5979"/>
        <v>229</v>
      </c>
      <c r="AC1214" s="15">
        <f t="shared" si="5979"/>
        <v>251</v>
      </c>
      <c r="AD1214" s="15">
        <f>AC1214+31</f>
        <v>282</v>
      </c>
      <c r="AE1214" s="15">
        <f t="shared" ref="AE1214:BI1214" si="5980">AD1214+31</f>
        <v>313</v>
      </c>
      <c r="AF1214" s="15">
        <f t="shared" si="5980"/>
        <v>344</v>
      </c>
      <c r="AG1214" s="15">
        <f t="shared" si="5980"/>
        <v>375</v>
      </c>
      <c r="AH1214" s="15">
        <f t="shared" si="5980"/>
        <v>406</v>
      </c>
      <c r="AI1214" s="15">
        <f t="shared" si="5980"/>
        <v>437</v>
      </c>
      <c r="AJ1214" s="15">
        <f t="shared" si="5980"/>
        <v>468</v>
      </c>
      <c r="AK1214" s="15">
        <f t="shared" si="5980"/>
        <v>499</v>
      </c>
      <c r="AL1214" s="15">
        <f t="shared" si="5980"/>
        <v>530</v>
      </c>
      <c r="AM1214" s="15">
        <f t="shared" si="5980"/>
        <v>561</v>
      </c>
      <c r="AN1214" s="15">
        <f t="shared" si="5980"/>
        <v>592</v>
      </c>
      <c r="AO1214" s="15">
        <f t="shared" si="5980"/>
        <v>623</v>
      </c>
      <c r="AP1214" s="15">
        <f t="shared" si="5980"/>
        <v>654</v>
      </c>
      <c r="AQ1214" s="15">
        <f t="shared" si="5980"/>
        <v>685</v>
      </c>
      <c r="AR1214" s="15">
        <f t="shared" si="5980"/>
        <v>716</v>
      </c>
      <c r="AS1214" s="15">
        <f t="shared" si="5980"/>
        <v>747</v>
      </c>
      <c r="AT1214" s="15">
        <f t="shared" si="5980"/>
        <v>778</v>
      </c>
      <c r="AU1214" s="15">
        <f t="shared" si="5980"/>
        <v>809</v>
      </c>
      <c r="AV1214" s="15">
        <f t="shared" si="5980"/>
        <v>840</v>
      </c>
      <c r="AW1214" s="15">
        <f t="shared" si="5980"/>
        <v>871</v>
      </c>
      <c r="AX1214" s="15">
        <f t="shared" si="5980"/>
        <v>902</v>
      </c>
      <c r="AY1214" s="15">
        <f t="shared" si="5980"/>
        <v>933</v>
      </c>
      <c r="AZ1214" s="15">
        <f t="shared" si="5980"/>
        <v>964</v>
      </c>
      <c r="BA1214" s="15">
        <f t="shared" si="5980"/>
        <v>995</v>
      </c>
      <c r="BB1214" s="15">
        <f t="shared" si="5980"/>
        <v>1026</v>
      </c>
      <c r="BC1214" s="15">
        <f t="shared" si="5980"/>
        <v>1057</v>
      </c>
      <c r="BD1214" s="15">
        <f t="shared" si="5980"/>
        <v>1088</v>
      </c>
      <c r="BE1214" s="15">
        <f t="shared" si="5980"/>
        <v>1119</v>
      </c>
      <c r="BF1214" s="15">
        <f t="shared" si="5980"/>
        <v>1150</v>
      </c>
      <c r="BG1214" s="15">
        <f t="shared" si="5980"/>
        <v>1181</v>
      </c>
      <c r="BH1214" s="15">
        <f t="shared" si="5980"/>
        <v>1212</v>
      </c>
      <c r="BI1214" s="15">
        <f t="shared" si="5980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5981">C1215+2</f>
        <v>8</v>
      </c>
      <c r="E1215" s="4">
        <f t="shared" si="5981"/>
        <v>10</v>
      </c>
      <c r="F1215" s="4">
        <f t="shared" si="5981"/>
        <v>12</v>
      </c>
      <c r="G1215" s="4">
        <f t="shared" si="5981"/>
        <v>14</v>
      </c>
      <c r="H1215" s="4">
        <f t="shared" si="5981"/>
        <v>16</v>
      </c>
      <c r="I1215" s="4">
        <f t="shared" si="5981"/>
        <v>18</v>
      </c>
      <c r="J1215" s="15">
        <f>I1215+6</f>
        <v>24</v>
      </c>
      <c r="K1215" s="4">
        <f t="shared" ref="K1215:Q1215" si="5982">J1215+6</f>
        <v>30</v>
      </c>
      <c r="L1215" s="4">
        <f t="shared" si="5982"/>
        <v>36</v>
      </c>
      <c r="M1215" s="4">
        <f t="shared" si="5982"/>
        <v>42</v>
      </c>
      <c r="N1215" s="4">
        <f t="shared" si="5982"/>
        <v>48</v>
      </c>
      <c r="O1215" s="4">
        <f t="shared" si="5982"/>
        <v>54</v>
      </c>
      <c r="P1215" s="4">
        <f t="shared" si="5982"/>
        <v>60</v>
      </c>
      <c r="Q1215" s="4">
        <f t="shared" si="5982"/>
        <v>66</v>
      </c>
      <c r="R1215" s="15">
        <f>Q1215+16</f>
        <v>82</v>
      </c>
      <c r="S1215" s="4">
        <f t="shared" ref="S1215:W1215" si="5983">R1215+16</f>
        <v>98</v>
      </c>
      <c r="T1215" s="4">
        <f t="shared" si="5983"/>
        <v>114</v>
      </c>
      <c r="U1215" s="4">
        <f t="shared" si="5983"/>
        <v>130</v>
      </c>
      <c r="V1215" s="4">
        <f t="shared" si="5983"/>
        <v>146</v>
      </c>
      <c r="W1215" s="4">
        <f t="shared" si="5983"/>
        <v>162</v>
      </c>
      <c r="X1215" s="15">
        <f>W1215+26</f>
        <v>188</v>
      </c>
      <c r="Y1215" s="15">
        <f t="shared" ref="Y1215:AC1215" si="5984">X1215+26</f>
        <v>214</v>
      </c>
      <c r="Z1215" s="15">
        <f t="shared" si="5984"/>
        <v>240</v>
      </c>
      <c r="AA1215" s="15">
        <f t="shared" si="5984"/>
        <v>266</v>
      </c>
      <c r="AB1215" s="15">
        <f t="shared" si="5984"/>
        <v>292</v>
      </c>
      <c r="AC1215" s="15">
        <f t="shared" si="5984"/>
        <v>318</v>
      </c>
      <c r="AD1215" s="15">
        <f>AC1215+36</f>
        <v>354</v>
      </c>
      <c r="AE1215" s="15">
        <f t="shared" ref="AE1215:BI1215" si="5985">AD1215+36</f>
        <v>390</v>
      </c>
      <c r="AF1215" s="15">
        <f t="shared" si="5985"/>
        <v>426</v>
      </c>
      <c r="AG1215" s="15">
        <f t="shared" si="5985"/>
        <v>462</v>
      </c>
      <c r="AH1215" s="15">
        <f t="shared" si="5985"/>
        <v>498</v>
      </c>
      <c r="AI1215" s="15">
        <f t="shared" si="5985"/>
        <v>534</v>
      </c>
      <c r="AJ1215" s="15">
        <f t="shared" si="5985"/>
        <v>570</v>
      </c>
      <c r="AK1215" s="15">
        <f t="shared" si="5985"/>
        <v>606</v>
      </c>
      <c r="AL1215" s="15">
        <f t="shared" si="5985"/>
        <v>642</v>
      </c>
      <c r="AM1215" s="15">
        <f t="shared" si="5985"/>
        <v>678</v>
      </c>
      <c r="AN1215" s="15">
        <f t="shared" si="5985"/>
        <v>714</v>
      </c>
      <c r="AO1215" s="15">
        <f t="shared" si="5985"/>
        <v>750</v>
      </c>
      <c r="AP1215" s="15">
        <f t="shared" si="5985"/>
        <v>786</v>
      </c>
      <c r="AQ1215" s="15">
        <f t="shared" si="5985"/>
        <v>822</v>
      </c>
      <c r="AR1215" s="15">
        <f t="shared" si="5985"/>
        <v>858</v>
      </c>
      <c r="AS1215" s="15">
        <f t="shared" si="5985"/>
        <v>894</v>
      </c>
      <c r="AT1215" s="15">
        <f t="shared" si="5985"/>
        <v>930</v>
      </c>
      <c r="AU1215" s="15">
        <f t="shared" si="5985"/>
        <v>966</v>
      </c>
      <c r="AV1215" s="15">
        <f t="shared" si="5985"/>
        <v>1002</v>
      </c>
      <c r="AW1215" s="15">
        <f t="shared" si="5985"/>
        <v>1038</v>
      </c>
      <c r="AX1215" s="15">
        <f t="shared" si="5985"/>
        <v>1074</v>
      </c>
      <c r="AY1215" s="15">
        <f t="shared" si="5985"/>
        <v>1110</v>
      </c>
      <c r="AZ1215" s="15">
        <f t="shared" si="5985"/>
        <v>1146</v>
      </c>
      <c r="BA1215" s="15">
        <f t="shared" si="5985"/>
        <v>1182</v>
      </c>
      <c r="BB1215" s="15">
        <f t="shared" si="5985"/>
        <v>1218</v>
      </c>
      <c r="BC1215" s="15">
        <f t="shared" si="5985"/>
        <v>1254</v>
      </c>
      <c r="BD1215" s="15">
        <f t="shared" si="5985"/>
        <v>1290</v>
      </c>
      <c r="BE1215" s="15">
        <f t="shared" si="5985"/>
        <v>1326</v>
      </c>
      <c r="BF1215" s="15">
        <f t="shared" si="5985"/>
        <v>1362</v>
      </c>
      <c r="BG1215" s="15">
        <f t="shared" si="5985"/>
        <v>1398</v>
      </c>
      <c r="BH1215" s="15">
        <f t="shared" si="5985"/>
        <v>1434</v>
      </c>
      <c r="BI1215" s="15">
        <f t="shared" si="5985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5986">D1216</f>
        <v>5.5</v>
      </c>
      <c r="F1216" s="4">
        <f t="shared" ref="F1216" si="5987">E1216+0.5</f>
        <v>6</v>
      </c>
      <c r="G1216" s="4">
        <f t="shared" ref="G1216" si="5988">F1216</f>
        <v>6</v>
      </c>
      <c r="H1216" s="4">
        <f t="shared" ref="H1216" si="5989">G1216+0.5</f>
        <v>6.5</v>
      </c>
      <c r="I1216" s="4">
        <f t="shared" ref="I1216" si="5990">H1216</f>
        <v>6.5</v>
      </c>
      <c r="J1216" s="4">
        <f t="shared" ref="J1216" si="5991">I1216+0.5</f>
        <v>7</v>
      </c>
      <c r="K1216" s="4">
        <f t="shared" ref="K1216" si="5992">J1216</f>
        <v>7</v>
      </c>
      <c r="L1216" s="4">
        <f t="shared" ref="L1216" si="5993">K1216+0.5</f>
        <v>7.5</v>
      </c>
      <c r="M1216" s="4">
        <f t="shared" ref="M1216" si="5994">L1216</f>
        <v>7.5</v>
      </c>
      <c r="N1216" s="4">
        <f t="shared" ref="N1216" si="5995">M1216+0.5</f>
        <v>8</v>
      </c>
      <c r="O1216" s="4">
        <f t="shared" ref="O1216" si="5996">N1216</f>
        <v>8</v>
      </c>
      <c r="P1216" s="4">
        <f t="shared" ref="P1216" si="5997">O1216+0.5</f>
        <v>8.5</v>
      </c>
      <c r="Q1216" s="4">
        <f t="shared" ref="Q1216" si="5998">P1216</f>
        <v>8.5</v>
      </c>
      <c r="R1216" s="4">
        <f t="shared" ref="R1216" si="5999">Q1216+0.5</f>
        <v>9</v>
      </c>
      <c r="S1216" s="4">
        <f t="shared" ref="S1216" si="6000">R1216</f>
        <v>9</v>
      </c>
      <c r="T1216" s="4">
        <f t="shared" ref="T1216" si="6001">S1216+0.5</f>
        <v>9.5</v>
      </c>
      <c r="U1216" s="4">
        <f t="shared" ref="U1216" si="6002">T1216</f>
        <v>9.5</v>
      </c>
      <c r="V1216" s="4">
        <f t="shared" ref="V1216" si="6003">U1216+0.5</f>
        <v>10</v>
      </c>
      <c r="W1216" s="4">
        <f t="shared" ref="W1216" si="6004">V1216</f>
        <v>10</v>
      </c>
      <c r="X1216" s="4">
        <f t="shared" ref="X1216" si="6005">W1216+0.5</f>
        <v>10.5</v>
      </c>
      <c r="Y1216" s="4">
        <f t="shared" ref="Y1216" si="6006">X1216</f>
        <v>10.5</v>
      </c>
      <c r="Z1216" s="4">
        <f t="shared" ref="Z1216" si="6007">Y1216+0.5</f>
        <v>11</v>
      </c>
      <c r="AA1216" s="4">
        <f t="shared" ref="AA1216" si="6008">Z1216</f>
        <v>11</v>
      </c>
      <c r="AB1216" s="4">
        <f t="shared" ref="AB1216" si="6009">AA1216+0.5</f>
        <v>11.5</v>
      </c>
      <c r="AC1216" s="4">
        <f t="shared" ref="AC1216" si="6010">AB1216</f>
        <v>11.5</v>
      </c>
      <c r="AD1216" s="4">
        <f t="shared" ref="AD1216" si="6011">AC1216+0.5</f>
        <v>12</v>
      </c>
      <c r="AE1216" s="4">
        <f t="shared" ref="AE1216" si="6012">AD1216</f>
        <v>12</v>
      </c>
      <c r="AF1216" s="4">
        <f t="shared" ref="AF1216" si="6013">AE1216+0.5</f>
        <v>12.5</v>
      </c>
      <c r="AG1216" s="4">
        <f t="shared" ref="AG1216" si="6014">AF1216</f>
        <v>12.5</v>
      </c>
      <c r="AH1216" s="4">
        <f t="shared" ref="AH1216" si="6015">AG1216+0.5</f>
        <v>13</v>
      </c>
      <c r="AI1216" s="4">
        <f t="shared" ref="AI1216" si="6016">AH1216</f>
        <v>13</v>
      </c>
      <c r="AJ1216" s="4">
        <f t="shared" ref="AJ1216" si="6017">AI1216+0.5</f>
        <v>13.5</v>
      </c>
      <c r="AK1216" s="4">
        <f t="shared" ref="AK1216" si="6018">AJ1216</f>
        <v>13.5</v>
      </c>
      <c r="AL1216" s="4">
        <f t="shared" ref="AL1216" si="6019">AK1216+0.5</f>
        <v>14</v>
      </c>
      <c r="AM1216" s="4">
        <f t="shared" ref="AM1216" si="6020">AL1216</f>
        <v>14</v>
      </c>
      <c r="AN1216" s="4">
        <f t="shared" ref="AN1216" si="6021">AM1216+0.5</f>
        <v>14.5</v>
      </c>
      <c r="AO1216" s="4">
        <f t="shared" ref="AO1216" si="6022">AN1216</f>
        <v>14.5</v>
      </c>
      <c r="AP1216" s="4">
        <f t="shared" ref="AP1216" si="6023">AO1216+0.5</f>
        <v>15</v>
      </c>
      <c r="AQ1216" s="4">
        <f t="shared" ref="AQ1216" si="6024">AP1216</f>
        <v>15</v>
      </c>
      <c r="AR1216" s="4">
        <f t="shared" ref="AR1216" si="6025">AQ1216+0.5</f>
        <v>15.5</v>
      </c>
      <c r="AS1216" s="4">
        <f t="shared" ref="AS1216" si="6026">AR1216</f>
        <v>15.5</v>
      </c>
      <c r="AT1216" s="4">
        <f t="shared" ref="AT1216" si="6027">AS1216+0.5</f>
        <v>16</v>
      </c>
      <c r="AU1216" s="4">
        <f t="shared" ref="AU1216" si="6028">AT1216</f>
        <v>16</v>
      </c>
      <c r="AV1216" s="4">
        <f t="shared" ref="AV1216" si="6029">AU1216+0.5</f>
        <v>16.5</v>
      </c>
      <c r="AW1216" s="4">
        <f t="shared" ref="AW1216" si="6030">AV1216</f>
        <v>16.5</v>
      </c>
      <c r="AX1216" s="4">
        <f t="shared" ref="AX1216" si="6031">AW1216+0.5</f>
        <v>17</v>
      </c>
      <c r="AY1216" s="4">
        <f t="shared" ref="AY1216" si="6032">AX1216</f>
        <v>17</v>
      </c>
      <c r="AZ1216" s="4">
        <f t="shared" ref="AZ1216" si="6033">AY1216+0.5</f>
        <v>17.5</v>
      </c>
      <c r="BA1216" s="4">
        <f t="shared" ref="BA1216" si="6034">AZ1216</f>
        <v>17.5</v>
      </c>
      <c r="BB1216" s="4">
        <f t="shared" ref="BB1216" si="6035">BA1216+0.5</f>
        <v>18</v>
      </c>
      <c r="BC1216" s="4">
        <f t="shared" ref="BC1216" si="6036">BB1216</f>
        <v>18</v>
      </c>
      <c r="BD1216" s="4">
        <f t="shared" ref="BD1216" si="6037">BC1216+0.5</f>
        <v>18.5</v>
      </c>
      <c r="BE1216" s="4">
        <f t="shared" ref="BE1216" si="6038">BD1216</f>
        <v>18.5</v>
      </c>
      <c r="BF1216" s="4">
        <f t="shared" ref="BF1216" si="6039">BE1216+0.5</f>
        <v>19</v>
      </c>
      <c r="BG1216" s="4">
        <f t="shared" ref="BG1216" si="6040">BF1216</f>
        <v>19</v>
      </c>
      <c r="BH1216" s="4">
        <f t="shared" ref="BH1216" si="6041">BG1216+0.5</f>
        <v>19.5</v>
      </c>
      <c r="BI1216" s="4">
        <f t="shared" ref="BI1216" si="6042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043">C1219+12</f>
        <v>84</v>
      </c>
      <c r="E1219" s="4">
        <f t="shared" si="6043"/>
        <v>96</v>
      </c>
      <c r="F1219" s="4">
        <f t="shared" si="6043"/>
        <v>108</v>
      </c>
      <c r="G1219" s="4">
        <f t="shared" si="6043"/>
        <v>120</v>
      </c>
      <c r="H1219" s="4">
        <f t="shared" si="6043"/>
        <v>132</v>
      </c>
      <c r="I1219" s="4">
        <f t="shared" si="6043"/>
        <v>144</v>
      </c>
      <c r="J1219" s="15">
        <f t="shared" si="6043"/>
        <v>156</v>
      </c>
      <c r="K1219" s="4">
        <f t="shared" si="6043"/>
        <v>168</v>
      </c>
      <c r="L1219" s="4">
        <f t="shared" si="6043"/>
        <v>180</v>
      </c>
      <c r="M1219" s="4">
        <f t="shared" si="6043"/>
        <v>192</v>
      </c>
      <c r="N1219" s="4">
        <f t="shared" si="6043"/>
        <v>204</v>
      </c>
      <c r="O1219" s="4">
        <f t="shared" si="6043"/>
        <v>216</v>
      </c>
      <c r="P1219" s="4">
        <f t="shared" si="6043"/>
        <v>228</v>
      </c>
      <c r="Q1219" s="4">
        <f t="shared" si="6043"/>
        <v>240</v>
      </c>
      <c r="R1219" s="15">
        <f t="shared" si="6043"/>
        <v>252</v>
      </c>
      <c r="S1219" s="4">
        <f t="shared" si="6043"/>
        <v>264</v>
      </c>
      <c r="T1219" s="4">
        <f t="shared" si="6043"/>
        <v>276</v>
      </c>
      <c r="U1219" s="4">
        <f t="shared" si="6043"/>
        <v>288</v>
      </c>
      <c r="V1219" s="4">
        <f t="shared" si="6043"/>
        <v>300</v>
      </c>
      <c r="W1219" s="4">
        <f t="shared" si="6043"/>
        <v>312</v>
      </c>
      <c r="X1219" s="15">
        <f t="shared" si="6043"/>
        <v>324</v>
      </c>
      <c r="Y1219" s="4">
        <f t="shared" si="6043"/>
        <v>336</v>
      </c>
      <c r="Z1219" s="4">
        <f t="shared" si="6043"/>
        <v>348</v>
      </c>
      <c r="AA1219" s="4">
        <f t="shared" si="6043"/>
        <v>360</v>
      </c>
      <c r="AB1219" s="4">
        <f t="shared" si="6043"/>
        <v>372</v>
      </c>
      <c r="AC1219" s="4">
        <f t="shared" si="6043"/>
        <v>384</v>
      </c>
      <c r="AD1219" s="15">
        <f t="shared" si="6043"/>
        <v>396</v>
      </c>
      <c r="AE1219" s="4">
        <f t="shared" si="6043"/>
        <v>408</v>
      </c>
      <c r="AF1219" s="4">
        <f t="shared" si="6043"/>
        <v>420</v>
      </c>
      <c r="AG1219" s="4">
        <f t="shared" si="6043"/>
        <v>432</v>
      </c>
      <c r="AH1219" s="4">
        <f t="shared" si="6043"/>
        <v>444</v>
      </c>
      <c r="AI1219" s="4">
        <f t="shared" si="6043"/>
        <v>456</v>
      </c>
      <c r="AJ1219" s="4">
        <f t="shared" si="6043"/>
        <v>468</v>
      </c>
      <c r="AK1219" s="4">
        <f t="shared" si="6043"/>
        <v>480</v>
      </c>
      <c r="AL1219" s="4">
        <f t="shared" si="6043"/>
        <v>492</v>
      </c>
      <c r="AM1219" s="4">
        <f t="shared" si="6043"/>
        <v>504</v>
      </c>
      <c r="AN1219" s="4">
        <f t="shared" si="6043"/>
        <v>516</v>
      </c>
      <c r="AO1219" s="4">
        <f t="shared" si="6043"/>
        <v>528</v>
      </c>
      <c r="AP1219" s="4">
        <f t="shared" si="6043"/>
        <v>540</v>
      </c>
      <c r="AQ1219" s="4">
        <f t="shared" si="6043"/>
        <v>552</v>
      </c>
      <c r="AR1219" s="4">
        <f t="shared" si="6043"/>
        <v>564</v>
      </c>
      <c r="AS1219" s="4">
        <f t="shared" si="6043"/>
        <v>576</v>
      </c>
      <c r="AT1219" s="4">
        <f t="shared" si="6043"/>
        <v>588</v>
      </c>
      <c r="AU1219" s="4">
        <f t="shared" si="6043"/>
        <v>600</v>
      </c>
      <c r="AV1219" s="4">
        <f t="shared" si="6043"/>
        <v>612</v>
      </c>
      <c r="AW1219" s="4">
        <f t="shared" si="6043"/>
        <v>624</v>
      </c>
      <c r="AX1219" s="4">
        <f t="shared" si="6043"/>
        <v>636</v>
      </c>
      <c r="AY1219" s="4">
        <f t="shared" si="6043"/>
        <v>648</v>
      </c>
      <c r="AZ1219" s="4">
        <f t="shared" si="6043"/>
        <v>660</v>
      </c>
      <c r="BA1219" s="4">
        <f t="shared" si="6043"/>
        <v>672</v>
      </c>
      <c r="BB1219" s="4">
        <f t="shared" si="6043"/>
        <v>684</v>
      </c>
      <c r="BC1219" s="4">
        <f t="shared" si="6043"/>
        <v>696</v>
      </c>
      <c r="BD1219" s="4">
        <f t="shared" si="6043"/>
        <v>708</v>
      </c>
      <c r="BE1219" s="4">
        <f t="shared" si="6043"/>
        <v>720</v>
      </c>
      <c r="BF1219" s="4">
        <f t="shared" si="6043"/>
        <v>732</v>
      </c>
      <c r="BG1219" s="4">
        <f t="shared" si="6043"/>
        <v>744</v>
      </c>
      <c r="BH1219" s="4">
        <f t="shared" si="6043"/>
        <v>756</v>
      </c>
      <c r="BI1219" s="4">
        <f t="shared" si="6043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044">S1220+3</f>
        <v>35</v>
      </c>
      <c r="U1220" s="9">
        <f t="shared" si="6044"/>
        <v>38</v>
      </c>
      <c r="V1220" s="9">
        <f t="shared" si="6044"/>
        <v>41</v>
      </c>
      <c r="W1220" s="9">
        <f t="shared" si="6044"/>
        <v>44</v>
      </c>
      <c r="X1220" s="16">
        <f>W1220+5</f>
        <v>49</v>
      </c>
      <c r="Y1220" s="9">
        <f>X1220+6</f>
        <v>55</v>
      </c>
      <c r="Z1220" s="16">
        <f t="shared" ref="Z1220" si="6045">Y1220+5</f>
        <v>60</v>
      </c>
      <c r="AA1220" s="9">
        <f t="shared" ref="AA1220" si="6046">Z1220+6</f>
        <v>66</v>
      </c>
      <c r="AB1220" s="16">
        <f t="shared" ref="AB1220" si="6047">AA1220+5</f>
        <v>71</v>
      </c>
      <c r="AC1220" s="9">
        <f t="shared" ref="AC1220" si="6048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049">AG1220+7</f>
        <v>115</v>
      </c>
      <c r="AI1220" s="9">
        <f t="shared" ref="AI1220:AK1220" si="6050">AH1220+8</f>
        <v>123</v>
      </c>
      <c r="AJ1220" s="9">
        <f t="shared" si="6050"/>
        <v>131</v>
      </c>
      <c r="AK1220" s="9">
        <f t="shared" si="6050"/>
        <v>139</v>
      </c>
      <c r="AL1220" s="16">
        <f t="shared" ref="AL1220" si="6051">AK1220+7</f>
        <v>146</v>
      </c>
      <c r="AM1220" s="9">
        <f t="shared" ref="AM1220:AO1220" si="6052">AL1220+8</f>
        <v>154</v>
      </c>
      <c r="AN1220" s="9">
        <f t="shared" si="6052"/>
        <v>162</v>
      </c>
      <c r="AO1220" s="9">
        <f t="shared" si="6052"/>
        <v>170</v>
      </c>
      <c r="AP1220" s="16">
        <f t="shared" ref="AP1220" si="6053">AO1220+7</f>
        <v>177</v>
      </c>
      <c r="AQ1220" s="9">
        <f t="shared" ref="AQ1220:AS1220" si="6054">AP1220+8</f>
        <v>185</v>
      </c>
      <c r="AR1220" s="9">
        <f t="shared" si="6054"/>
        <v>193</v>
      </c>
      <c r="AS1220" s="9">
        <f t="shared" si="6054"/>
        <v>201</v>
      </c>
      <c r="AT1220" s="16">
        <f t="shared" ref="AT1220" si="6055">AS1220+7</f>
        <v>208</v>
      </c>
      <c r="AU1220" s="9">
        <f t="shared" ref="AU1220:AW1220" si="6056">AT1220+8</f>
        <v>216</v>
      </c>
      <c r="AV1220" s="9">
        <f t="shared" si="6056"/>
        <v>224</v>
      </c>
      <c r="AW1220" s="9">
        <f t="shared" si="6056"/>
        <v>232</v>
      </c>
      <c r="AX1220" s="16">
        <f t="shared" ref="AX1220" si="6057">AW1220+7</f>
        <v>239</v>
      </c>
      <c r="AY1220" s="9">
        <f t="shared" ref="AY1220:BA1220" si="6058">AX1220+8</f>
        <v>247</v>
      </c>
      <c r="AZ1220" s="9">
        <f t="shared" si="6058"/>
        <v>255</v>
      </c>
      <c r="BA1220" s="9">
        <f t="shared" si="6058"/>
        <v>263</v>
      </c>
      <c r="BB1220" s="16">
        <f t="shared" ref="BB1220" si="6059">BA1220+7</f>
        <v>270</v>
      </c>
      <c r="BC1220" s="9">
        <f t="shared" ref="BC1220:BE1220" si="6060">BB1220+8</f>
        <v>278</v>
      </c>
      <c r="BD1220" s="9">
        <f t="shared" si="6060"/>
        <v>286</v>
      </c>
      <c r="BE1220" s="9">
        <f t="shared" si="6060"/>
        <v>294</v>
      </c>
      <c r="BF1220" s="16">
        <f t="shared" ref="BF1220" si="6061">BE1220+7</f>
        <v>301</v>
      </c>
      <c r="BG1220" s="9">
        <f t="shared" ref="BG1220:BI1220" si="6062">BF1220+8</f>
        <v>309</v>
      </c>
      <c r="BH1220" s="9">
        <f t="shared" si="6062"/>
        <v>317</v>
      </c>
      <c r="BI1220" s="9">
        <f t="shared" si="6062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063">J1221+3</f>
        <v>26</v>
      </c>
      <c r="L1221" s="9">
        <f t="shared" si="6063"/>
        <v>29</v>
      </c>
      <c r="M1221" s="9">
        <f t="shared" si="6063"/>
        <v>32</v>
      </c>
      <c r="N1221" s="9">
        <f t="shared" si="6063"/>
        <v>35</v>
      </c>
      <c r="O1221" s="9">
        <f t="shared" si="6063"/>
        <v>38</v>
      </c>
      <c r="P1221" s="9">
        <f t="shared" si="6063"/>
        <v>41</v>
      </c>
      <c r="Q1221" s="9">
        <f t="shared" si="6063"/>
        <v>44</v>
      </c>
      <c r="R1221" s="16">
        <f>Q1221+4</f>
        <v>48</v>
      </c>
      <c r="S1221" s="9">
        <f t="shared" ref="S1221:W1221" si="6064">R1221+4</f>
        <v>52</v>
      </c>
      <c r="T1221" s="9">
        <f t="shared" si="6064"/>
        <v>56</v>
      </c>
      <c r="U1221" s="9">
        <f t="shared" si="6064"/>
        <v>60</v>
      </c>
      <c r="V1221" s="9">
        <f t="shared" si="6064"/>
        <v>64</v>
      </c>
      <c r="W1221" s="9">
        <f t="shared" si="6064"/>
        <v>68</v>
      </c>
      <c r="X1221" s="16">
        <f>W1221+6</f>
        <v>74</v>
      </c>
      <c r="Y1221" s="9">
        <f>X1221+7</f>
        <v>81</v>
      </c>
      <c r="Z1221" s="16">
        <f t="shared" ref="Z1221" si="6065">Y1221+6</f>
        <v>87</v>
      </c>
      <c r="AA1221" s="9">
        <f t="shared" ref="AA1221" si="6066">Z1221+7</f>
        <v>94</v>
      </c>
      <c r="AB1221" s="16">
        <f t="shared" ref="AB1221" si="6067">AA1221+6</f>
        <v>100</v>
      </c>
      <c r="AC1221" s="9">
        <f t="shared" ref="AC1221" si="6068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069">AE1221+9</f>
        <v>134</v>
      </c>
      <c r="AG1221" s="9">
        <f t="shared" si="6069"/>
        <v>143</v>
      </c>
      <c r="AH1221" s="9">
        <f t="shared" si="6069"/>
        <v>152</v>
      </c>
      <c r="AI1221" s="9">
        <f t="shared" si="6069"/>
        <v>161</v>
      </c>
      <c r="AJ1221" s="9">
        <f t="shared" si="6069"/>
        <v>170</v>
      </c>
      <c r="AK1221" s="9">
        <f t="shared" si="6069"/>
        <v>179</v>
      </c>
      <c r="AL1221" s="9">
        <f t="shared" si="6069"/>
        <v>188</v>
      </c>
      <c r="AM1221" s="9">
        <f t="shared" si="6069"/>
        <v>197</v>
      </c>
      <c r="AN1221" s="9">
        <f t="shared" si="6069"/>
        <v>206</v>
      </c>
      <c r="AO1221" s="9">
        <f t="shared" si="6069"/>
        <v>215</v>
      </c>
      <c r="AP1221" s="9">
        <f t="shared" si="6069"/>
        <v>224</v>
      </c>
      <c r="AQ1221" s="9">
        <f t="shared" si="6069"/>
        <v>233</v>
      </c>
      <c r="AR1221" s="9">
        <f t="shared" si="6069"/>
        <v>242</v>
      </c>
      <c r="AS1221" s="9">
        <f t="shared" si="6069"/>
        <v>251</v>
      </c>
      <c r="AT1221" s="9">
        <f t="shared" si="6069"/>
        <v>260</v>
      </c>
      <c r="AU1221" s="9">
        <f t="shared" si="6069"/>
        <v>269</v>
      </c>
      <c r="AV1221" s="9">
        <f t="shared" si="6069"/>
        <v>278</v>
      </c>
      <c r="AW1221" s="9">
        <f t="shared" si="6069"/>
        <v>287</v>
      </c>
      <c r="AX1221" s="9">
        <f t="shared" si="6069"/>
        <v>296</v>
      </c>
      <c r="AY1221" s="9">
        <f t="shared" si="6069"/>
        <v>305</v>
      </c>
      <c r="AZ1221" s="9">
        <f t="shared" si="6069"/>
        <v>314</v>
      </c>
      <c r="BA1221" s="9">
        <f t="shared" si="6069"/>
        <v>323</v>
      </c>
      <c r="BB1221" s="9">
        <f t="shared" si="6069"/>
        <v>332</v>
      </c>
      <c r="BC1221" s="9">
        <f t="shared" si="6069"/>
        <v>341</v>
      </c>
      <c r="BD1221" s="9">
        <f t="shared" si="6069"/>
        <v>350</v>
      </c>
      <c r="BE1221" s="9">
        <f t="shared" si="6069"/>
        <v>359</v>
      </c>
      <c r="BF1221" s="9">
        <f t="shared" si="6069"/>
        <v>368</v>
      </c>
      <c r="BG1221" s="9">
        <f t="shared" si="6069"/>
        <v>377</v>
      </c>
      <c r="BH1221" s="9">
        <f t="shared" si="6069"/>
        <v>386</v>
      </c>
      <c r="BI1221" s="9">
        <f t="shared" si="6069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070">C1226+15</f>
        <v>60</v>
      </c>
      <c r="E1226" s="4">
        <f t="shared" si="6070"/>
        <v>75</v>
      </c>
      <c r="F1226" s="4">
        <f t="shared" si="6070"/>
        <v>90</v>
      </c>
      <c r="G1226" s="4">
        <f t="shared" si="6070"/>
        <v>105</v>
      </c>
      <c r="H1226" s="4">
        <f t="shared" si="6070"/>
        <v>120</v>
      </c>
      <c r="I1226" s="4">
        <f t="shared" si="6070"/>
        <v>135</v>
      </c>
      <c r="J1226" s="4">
        <f>I1226+21</f>
        <v>156</v>
      </c>
      <c r="K1226" s="4">
        <f t="shared" ref="K1226:Q1226" si="6071">J1226+21</f>
        <v>177</v>
      </c>
      <c r="L1226" s="4">
        <f t="shared" si="6071"/>
        <v>198</v>
      </c>
      <c r="M1226" s="4">
        <f t="shared" si="6071"/>
        <v>219</v>
      </c>
      <c r="N1226" s="4">
        <f t="shared" si="6071"/>
        <v>240</v>
      </c>
      <c r="O1226" s="4">
        <f t="shared" si="6071"/>
        <v>261</v>
      </c>
      <c r="P1226" s="4">
        <f t="shared" si="6071"/>
        <v>282</v>
      </c>
      <c r="Q1226" s="4">
        <f t="shared" si="6071"/>
        <v>303</v>
      </c>
      <c r="R1226" s="4">
        <f>Q1226+27</f>
        <v>330</v>
      </c>
      <c r="S1226" s="4">
        <f t="shared" ref="S1226:W1226" si="6072">R1226+27</f>
        <v>357</v>
      </c>
      <c r="T1226" s="4">
        <f t="shared" si="6072"/>
        <v>384</v>
      </c>
      <c r="U1226" s="4">
        <f t="shared" si="6072"/>
        <v>411</v>
      </c>
      <c r="V1226" s="4">
        <f t="shared" si="6072"/>
        <v>438</v>
      </c>
      <c r="W1226" s="4">
        <f t="shared" si="6072"/>
        <v>465</v>
      </c>
      <c r="X1226" s="4">
        <f>W1226+33</f>
        <v>498</v>
      </c>
      <c r="Y1226" s="4">
        <f t="shared" ref="Y1226:AC1226" si="6073">X1226+33</f>
        <v>531</v>
      </c>
      <c r="Z1226" s="4">
        <f t="shared" si="6073"/>
        <v>564</v>
      </c>
      <c r="AA1226" s="4">
        <f t="shared" si="6073"/>
        <v>597</v>
      </c>
      <c r="AB1226" s="4">
        <f t="shared" si="6073"/>
        <v>630</v>
      </c>
      <c r="AC1226" s="4">
        <f t="shared" si="6073"/>
        <v>663</v>
      </c>
      <c r="AD1226" s="4">
        <f>AC1226+39</f>
        <v>702</v>
      </c>
      <c r="AE1226" s="4">
        <f t="shared" ref="AE1226:BI1226" si="6074">AD1226+39</f>
        <v>741</v>
      </c>
      <c r="AF1226" s="4">
        <f t="shared" si="6074"/>
        <v>780</v>
      </c>
      <c r="AG1226" s="4">
        <f t="shared" si="6074"/>
        <v>819</v>
      </c>
      <c r="AH1226" s="4">
        <f t="shared" si="6074"/>
        <v>858</v>
      </c>
      <c r="AI1226" s="4">
        <f t="shared" si="6074"/>
        <v>897</v>
      </c>
      <c r="AJ1226" s="4">
        <f t="shared" si="6074"/>
        <v>936</v>
      </c>
      <c r="AK1226" s="4">
        <f t="shared" si="6074"/>
        <v>975</v>
      </c>
      <c r="AL1226" s="4">
        <f t="shared" si="6074"/>
        <v>1014</v>
      </c>
      <c r="AM1226" s="4">
        <f t="shared" si="6074"/>
        <v>1053</v>
      </c>
      <c r="AN1226" s="4">
        <f t="shared" si="6074"/>
        <v>1092</v>
      </c>
      <c r="AO1226" s="4">
        <f t="shared" si="6074"/>
        <v>1131</v>
      </c>
      <c r="AP1226" s="4">
        <f t="shared" si="6074"/>
        <v>1170</v>
      </c>
      <c r="AQ1226" s="4">
        <f t="shared" si="6074"/>
        <v>1209</v>
      </c>
      <c r="AR1226" s="4">
        <f t="shared" si="6074"/>
        <v>1248</v>
      </c>
      <c r="AS1226" s="4">
        <f t="shared" si="6074"/>
        <v>1287</v>
      </c>
      <c r="AT1226" s="4">
        <f t="shared" si="6074"/>
        <v>1326</v>
      </c>
      <c r="AU1226" s="4">
        <f t="shared" si="6074"/>
        <v>1365</v>
      </c>
      <c r="AV1226" s="4">
        <f t="shared" si="6074"/>
        <v>1404</v>
      </c>
      <c r="AW1226" s="4">
        <f t="shared" si="6074"/>
        <v>1443</v>
      </c>
      <c r="AX1226" s="4">
        <f t="shared" si="6074"/>
        <v>1482</v>
      </c>
      <c r="AY1226" s="4">
        <f t="shared" si="6074"/>
        <v>1521</v>
      </c>
      <c r="AZ1226" s="4">
        <f t="shared" si="6074"/>
        <v>1560</v>
      </c>
      <c r="BA1226" s="4">
        <f t="shared" si="6074"/>
        <v>1599</v>
      </c>
      <c r="BB1226" s="4">
        <f t="shared" si="6074"/>
        <v>1638</v>
      </c>
      <c r="BC1226" s="4">
        <f t="shared" si="6074"/>
        <v>1677</v>
      </c>
      <c r="BD1226" s="4">
        <f t="shared" si="6074"/>
        <v>1716</v>
      </c>
      <c r="BE1226" s="4">
        <f t="shared" si="6074"/>
        <v>1755</v>
      </c>
      <c r="BF1226" s="4">
        <f t="shared" si="6074"/>
        <v>1794</v>
      </c>
      <c r="BG1226" s="4">
        <f t="shared" si="6074"/>
        <v>1833</v>
      </c>
      <c r="BH1226" s="4">
        <f t="shared" si="6074"/>
        <v>1872</v>
      </c>
      <c r="BI1226" s="4">
        <f t="shared" si="6074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075">D1227</f>
        <v>8.5</v>
      </c>
      <c r="F1227" s="4">
        <f t="shared" ref="F1227" si="6076">E1227+0.5</f>
        <v>9</v>
      </c>
      <c r="G1227" s="4">
        <f t="shared" ref="G1227" si="6077">F1227</f>
        <v>9</v>
      </c>
      <c r="H1227" s="4">
        <f t="shared" ref="H1227" si="6078">G1227+0.5</f>
        <v>9.5</v>
      </c>
      <c r="I1227" s="4">
        <f t="shared" ref="I1227" si="6079">H1227</f>
        <v>9.5</v>
      </c>
      <c r="J1227" s="4">
        <f t="shared" ref="J1227" si="6080">I1227+0.5</f>
        <v>10</v>
      </c>
      <c r="K1227" s="4">
        <f t="shared" ref="K1227" si="6081">J1227</f>
        <v>10</v>
      </c>
      <c r="L1227" s="4">
        <f t="shared" ref="L1227" si="6082">K1227+0.5</f>
        <v>10.5</v>
      </c>
      <c r="M1227" s="4">
        <f t="shared" ref="M1227" si="6083">L1227</f>
        <v>10.5</v>
      </c>
      <c r="N1227" s="4">
        <f t="shared" ref="N1227" si="6084">M1227+0.5</f>
        <v>11</v>
      </c>
      <c r="O1227" s="4">
        <f t="shared" ref="O1227" si="6085">N1227</f>
        <v>11</v>
      </c>
      <c r="P1227" s="4">
        <f t="shared" ref="P1227" si="6086">O1227+0.5</f>
        <v>11.5</v>
      </c>
      <c r="Q1227" s="4">
        <f t="shared" ref="Q1227" si="6087">P1227</f>
        <v>11.5</v>
      </c>
      <c r="R1227" s="4">
        <f t="shared" ref="R1227" si="6088">Q1227+0.5</f>
        <v>12</v>
      </c>
      <c r="S1227" s="4">
        <f t="shared" ref="S1227" si="6089">R1227</f>
        <v>12</v>
      </c>
      <c r="T1227" s="4">
        <f t="shared" ref="T1227" si="6090">S1227+0.5</f>
        <v>12.5</v>
      </c>
      <c r="U1227" s="4">
        <f t="shared" ref="U1227" si="6091">T1227</f>
        <v>12.5</v>
      </c>
      <c r="V1227" s="4">
        <f t="shared" ref="V1227" si="6092">U1227+0.5</f>
        <v>13</v>
      </c>
      <c r="W1227" s="4">
        <f t="shared" ref="W1227" si="6093">V1227</f>
        <v>13</v>
      </c>
      <c r="X1227" s="4">
        <f t="shared" ref="X1227" si="6094">W1227+0.5</f>
        <v>13.5</v>
      </c>
      <c r="Y1227" s="4">
        <f t="shared" ref="Y1227" si="6095">X1227</f>
        <v>13.5</v>
      </c>
      <c r="Z1227" s="4">
        <f t="shared" ref="Z1227" si="6096">Y1227+0.5</f>
        <v>14</v>
      </c>
      <c r="AA1227" s="4">
        <f t="shared" ref="AA1227" si="6097">Z1227</f>
        <v>14</v>
      </c>
      <c r="AB1227" s="4">
        <f t="shared" ref="AB1227" si="6098">AA1227+0.5</f>
        <v>14.5</v>
      </c>
      <c r="AC1227" s="4">
        <f t="shared" ref="AC1227" si="6099">AB1227</f>
        <v>14.5</v>
      </c>
      <c r="AD1227" s="4">
        <f t="shared" ref="AD1227" si="6100">AC1227+0.5</f>
        <v>15</v>
      </c>
      <c r="AE1227" s="4">
        <f t="shared" ref="AE1227" si="6101">AD1227</f>
        <v>15</v>
      </c>
      <c r="AF1227" s="4">
        <f t="shared" ref="AF1227" si="6102">AE1227+0.5</f>
        <v>15.5</v>
      </c>
      <c r="AG1227" s="4">
        <f t="shared" ref="AG1227" si="6103">AF1227</f>
        <v>15.5</v>
      </c>
      <c r="AH1227" s="4">
        <f t="shared" ref="AH1227" si="6104">AG1227+0.5</f>
        <v>16</v>
      </c>
      <c r="AI1227" s="4">
        <f t="shared" ref="AI1227" si="6105">AH1227</f>
        <v>16</v>
      </c>
      <c r="AJ1227" s="4">
        <f t="shared" ref="AJ1227" si="6106">AI1227+0.5</f>
        <v>16.5</v>
      </c>
      <c r="AK1227" s="4">
        <f t="shared" ref="AK1227" si="6107">AJ1227</f>
        <v>16.5</v>
      </c>
      <c r="AL1227" s="4">
        <f t="shared" ref="AL1227" si="6108">AK1227+0.5</f>
        <v>17</v>
      </c>
      <c r="AM1227" s="4">
        <f t="shared" ref="AM1227" si="6109">AL1227</f>
        <v>17</v>
      </c>
      <c r="AN1227" s="4">
        <f t="shared" ref="AN1227" si="6110">AM1227+0.5</f>
        <v>17.5</v>
      </c>
      <c r="AO1227" s="4">
        <f t="shared" ref="AO1227" si="6111">AN1227</f>
        <v>17.5</v>
      </c>
      <c r="AP1227" s="4">
        <f t="shared" ref="AP1227" si="6112">AO1227+0.5</f>
        <v>18</v>
      </c>
      <c r="AQ1227" s="4">
        <f t="shared" ref="AQ1227" si="6113">AP1227</f>
        <v>18</v>
      </c>
      <c r="AR1227" s="4">
        <f t="shared" ref="AR1227" si="6114">AQ1227+0.5</f>
        <v>18.5</v>
      </c>
      <c r="AS1227" s="4">
        <f t="shared" ref="AS1227" si="6115">AR1227</f>
        <v>18.5</v>
      </c>
      <c r="AT1227" s="4">
        <f t="shared" ref="AT1227" si="6116">AS1227+0.5</f>
        <v>19</v>
      </c>
      <c r="AU1227" s="4">
        <f t="shared" ref="AU1227" si="6117">AT1227</f>
        <v>19</v>
      </c>
      <c r="AV1227" s="4">
        <f t="shared" ref="AV1227" si="6118">AU1227+0.5</f>
        <v>19.5</v>
      </c>
      <c r="AW1227" s="4">
        <f t="shared" ref="AW1227" si="6119">AV1227</f>
        <v>19.5</v>
      </c>
      <c r="AX1227" s="4">
        <f t="shared" ref="AX1227" si="6120">AW1227+0.5</f>
        <v>20</v>
      </c>
      <c r="AY1227" s="4">
        <f t="shared" ref="AY1227" si="6121">AX1227</f>
        <v>20</v>
      </c>
      <c r="AZ1227" s="4">
        <f t="shared" ref="AZ1227" si="6122">AY1227+0.5</f>
        <v>20.5</v>
      </c>
      <c r="BA1227" s="4">
        <f t="shared" ref="BA1227" si="6123">AZ1227</f>
        <v>20.5</v>
      </c>
      <c r="BB1227" s="4">
        <f t="shared" ref="BB1227" si="6124">BA1227+0.5</f>
        <v>21</v>
      </c>
      <c r="BC1227" s="4">
        <f t="shared" ref="BC1227" si="6125">BB1227</f>
        <v>21</v>
      </c>
      <c r="BD1227" s="4">
        <f t="shared" ref="BD1227" si="6126">BC1227+0.5</f>
        <v>21.5</v>
      </c>
      <c r="BE1227" s="4">
        <f t="shared" ref="BE1227" si="6127">BD1227</f>
        <v>21.5</v>
      </c>
      <c r="BF1227" s="4">
        <f t="shared" ref="BF1227" si="6128">BE1227+0.5</f>
        <v>22</v>
      </c>
      <c r="BG1227" s="4">
        <f t="shared" ref="BG1227" si="6129">BF1227</f>
        <v>22</v>
      </c>
      <c r="BH1227" s="4">
        <f t="shared" ref="BH1227" si="6130">BG1227+0.5</f>
        <v>22.5</v>
      </c>
      <c r="BI1227" s="4">
        <f t="shared" ref="BI1227" si="6131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32">C1232-1</f>
        <v>-7</v>
      </c>
      <c r="E1232" s="4">
        <f t="shared" si="6132"/>
        <v>-8</v>
      </c>
      <c r="F1232" s="4">
        <f t="shared" si="6132"/>
        <v>-9</v>
      </c>
      <c r="G1232" s="4">
        <f t="shared" si="6132"/>
        <v>-10</v>
      </c>
      <c r="H1232" s="4">
        <f t="shared" si="6132"/>
        <v>-11</v>
      </c>
      <c r="I1232" s="4">
        <f t="shared" si="6132"/>
        <v>-12</v>
      </c>
      <c r="J1232" s="4">
        <f t="shared" si="6132"/>
        <v>-13</v>
      </c>
      <c r="K1232" s="4">
        <f t="shared" si="6132"/>
        <v>-14</v>
      </c>
      <c r="L1232" s="4">
        <f t="shared" si="6132"/>
        <v>-15</v>
      </c>
      <c r="M1232" s="4">
        <f t="shared" si="6132"/>
        <v>-16</v>
      </c>
      <c r="N1232" s="4">
        <f t="shared" si="6132"/>
        <v>-17</v>
      </c>
      <c r="O1232" s="4">
        <f t="shared" si="6132"/>
        <v>-18</v>
      </c>
      <c r="P1232" s="4">
        <f t="shared" si="6132"/>
        <v>-19</v>
      </c>
      <c r="Q1232" s="4">
        <f t="shared" si="6132"/>
        <v>-20</v>
      </c>
      <c r="R1232" s="4">
        <f t="shared" si="6132"/>
        <v>-21</v>
      </c>
      <c r="S1232" s="4">
        <f t="shared" si="6132"/>
        <v>-22</v>
      </c>
      <c r="T1232" s="4">
        <f t="shared" si="6132"/>
        <v>-23</v>
      </c>
      <c r="U1232" s="4">
        <f t="shared" si="6132"/>
        <v>-24</v>
      </c>
      <c r="V1232" s="4">
        <f t="shared" si="6132"/>
        <v>-25</v>
      </c>
      <c r="W1232" s="4">
        <f t="shared" si="6132"/>
        <v>-26</v>
      </c>
      <c r="X1232" s="4">
        <f t="shared" si="6132"/>
        <v>-27</v>
      </c>
      <c r="Y1232" s="4">
        <f t="shared" si="6132"/>
        <v>-28</v>
      </c>
      <c r="Z1232" s="4">
        <f t="shared" si="6132"/>
        <v>-29</v>
      </c>
      <c r="AA1232" s="4">
        <f t="shared" si="6132"/>
        <v>-30</v>
      </c>
      <c r="AB1232" s="4">
        <f t="shared" si="6132"/>
        <v>-31</v>
      </c>
      <c r="AC1232" s="4">
        <f t="shared" si="6132"/>
        <v>-32</v>
      </c>
      <c r="AD1232" s="4">
        <f t="shared" si="6132"/>
        <v>-33</v>
      </c>
      <c r="AE1232" s="4">
        <f t="shared" si="6132"/>
        <v>-34</v>
      </c>
      <c r="AF1232" s="4">
        <f t="shared" si="6132"/>
        <v>-35</v>
      </c>
      <c r="AG1232" s="4">
        <f t="shared" si="6132"/>
        <v>-36</v>
      </c>
      <c r="AH1232" s="4">
        <f t="shared" si="6132"/>
        <v>-37</v>
      </c>
      <c r="AI1232" s="4">
        <f t="shared" si="6132"/>
        <v>-38</v>
      </c>
      <c r="AJ1232" s="4">
        <f t="shared" si="6132"/>
        <v>-39</v>
      </c>
      <c r="AK1232" s="4">
        <f t="shared" si="6132"/>
        <v>-40</v>
      </c>
      <c r="AL1232" s="4">
        <f t="shared" si="6132"/>
        <v>-41</v>
      </c>
      <c r="AM1232" s="4">
        <f t="shared" si="6132"/>
        <v>-42</v>
      </c>
      <c r="AN1232" s="4">
        <f t="shared" si="6132"/>
        <v>-43</v>
      </c>
      <c r="AO1232" s="4">
        <f t="shared" si="6132"/>
        <v>-44</v>
      </c>
      <c r="AP1232" s="4">
        <f t="shared" si="6132"/>
        <v>-45</v>
      </c>
      <c r="AQ1232" s="4">
        <f t="shared" si="6132"/>
        <v>-46</v>
      </c>
      <c r="AR1232" s="4">
        <f t="shared" si="6132"/>
        <v>-47</v>
      </c>
      <c r="AS1232" s="4">
        <f t="shared" si="6132"/>
        <v>-48</v>
      </c>
      <c r="AT1232" s="4">
        <f t="shared" si="6132"/>
        <v>-49</v>
      </c>
      <c r="AU1232" s="4">
        <f t="shared" si="6132"/>
        <v>-50</v>
      </c>
      <c r="AV1232" s="4">
        <f>AU1232</f>
        <v>-50</v>
      </c>
      <c r="AW1232" s="4">
        <f t="shared" ref="AW1232:BI1232" si="6133">AV1232</f>
        <v>-50</v>
      </c>
      <c r="AX1232" s="4">
        <f t="shared" si="6133"/>
        <v>-50</v>
      </c>
      <c r="AY1232" s="4">
        <f t="shared" si="6133"/>
        <v>-50</v>
      </c>
      <c r="AZ1232" s="4">
        <f t="shared" si="6133"/>
        <v>-50</v>
      </c>
      <c r="BA1232" s="4">
        <f t="shared" si="6133"/>
        <v>-50</v>
      </c>
      <c r="BB1232" s="4">
        <f t="shared" si="6133"/>
        <v>-50</v>
      </c>
      <c r="BC1232" s="4">
        <f t="shared" si="6133"/>
        <v>-50</v>
      </c>
      <c r="BD1232" s="4">
        <f t="shared" si="6133"/>
        <v>-50</v>
      </c>
      <c r="BE1232" s="4">
        <f t="shared" si="6133"/>
        <v>-50</v>
      </c>
      <c r="BF1232" s="4">
        <f t="shared" si="6133"/>
        <v>-50</v>
      </c>
      <c r="BG1232" s="4">
        <f t="shared" si="6133"/>
        <v>-50</v>
      </c>
      <c r="BH1232" s="4">
        <f t="shared" si="6133"/>
        <v>-50</v>
      </c>
      <c r="BI1232" s="4">
        <f t="shared" si="6133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34">D1233</f>
        <v>8.5</v>
      </c>
      <c r="F1233" s="4">
        <f t="shared" ref="F1233" si="6135">E1233+0.5</f>
        <v>9</v>
      </c>
      <c r="G1233" s="4">
        <f t="shared" ref="G1233" si="6136">F1233</f>
        <v>9</v>
      </c>
      <c r="H1233" s="4">
        <f t="shared" ref="H1233" si="6137">G1233+0.5</f>
        <v>9.5</v>
      </c>
      <c r="I1233" s="4">
        <f t="shared" ref="I1233" si="6138">H1233</f>
        <v>9.5</v>
      </c>
      <c r="J1233" s="4">
        <f t="shared" ref="J1233" si="6139">I1233+0.5</f>
        <v>10</v>
      </c>
      <c r="K1233" s="4">
        <f t="shared" ref="K1233" si="6140">J1233</f>
        <v>10</v>
      </c>
      <c r="L1233" s="4">
        <f t="shared" ref="L1233" si="6141">K1233+0.5</f>
        <v>10.5</v>
      </c>
      <c r="M1233" s="4">
        <f t="shared" ref="M1233" si="6142">L1233</f>
        <v>10.5</v>
      </c>
      <c r="N1233" s="4">
        <f t="shared" ref="N1233" si="6143">M1233+0.5</f>
        <v>11</v>
      </c>
      <c r="O1233" s="4">
        <f t="shared" ref="O1233" si="6144">N1233</f>
        <v>11</v>
      </c>
      <c r="P1233" s="4">
        <f t="shared" ref="P1233" si="6145">O1233+0.5</f>
        <v>11.5</v>
      </c>
      <c r="Q1233" s="4">
        <f t="shared" ref="Q1233" si="6146">P1233</f>
        <v>11.5</v>
      </c>
      <c r="R1233" s="4">
        <f t="shared" ref="R1233" si="6147">Q1233+0.5</f>
        <v>12</v>
      </c>
      <c r="S1233" s="4">
        <f t="shared" ref="S1233" si="6148">R1233</f>
        <v>12</v>
      </c>
      <c r="T1233" s="4">
        <f t="shared" ref="T1233" si="6149">S1233+0.5</f>
        <v>12.5</v>
      </c>
      <c r="U1233" s="4">
        <f t="shared" ref="U1233" si="6150">T1233</f>
        <v>12.5</v>
      </c>
      <c r="V1233" s="4">
        <f t="shared" ref="V1233" si="6151">U1233+0.5</f>
        <v>13</v>
      </c>
      <c r="W1233" s="4">
        <f t="shared" ref="W1233" si="6152">V1233</f>
        <v>13</v>
      </c>
      <c r="X1233" s="4">
        <f t="shared" ref="X1233" si="6153">W1233+0.5</f>
        <v>13.5</v>
      </c>
      <c r="Y1233" s="4">
        <f t="shared" ref="Y1233" si="6154">X1233</f>
        <v>13.5</v>
      </c>
      <c r="Z1233" s="4">
        <f t="shared" ref="Z1233" si="6155">Y1233+0.5</f>
        <v>14</v>
      </c>
      <c r="AA1233" s="4">
        <f t="shared" ref="AA1233" si="6156">Z1233</f>
        <v>14</v>
      </c>
      <c r="AB1233" s="4">
        <f t="shared" ref="AB1233" si="6157">AA1233+0.5</f>
        <v>14.5</v>
      </c>
      <c r="AC1233" s="4">
        <f t="shared" ref="AC1233" si="6158">AB1233</f>
        <v>14.5</v>
      </c>
      <c r="AD1233" s="4">
        <f t="shared" ref="AD1233" si="6159">AC1233+0.5</f>
        <v>15</v>
      </c>
      <c r="AE1233" s="4">
        <f t="shared" ref="AE1233" si="6160">AD1233</f>
        <v>15</v>
      </c>
      <c r="AF1233" s="4">
        <f t="shared" ref="AF1233" si="6161">AE1233+0.5</f>
        <v>15.5</v>
      </c>
      <c r="AG1233" s="4">
        <f t="shared" ref="AG1233" si="6162">AF1233</f>
        <v>15.5</v>
      </c>
      <c r="AH1233" s="4">
        <f t="shared" ref="AH1233" si="6163">AG1233+0.5</f>
        <v>16</v>
      </c>
      <c r="AI1233" s="4">
        <f t="shared" ref="AI1233" si="6164">AH1233</f>
        <v>16</v>
      </c>
      <c r="AJ1233" s="4">
        <f t="shared" ref="AJ1233" si="6165">AI1233+0.5</f>
        <v>16.5</v>
      </c>
      <c r="AK1233" s="4">
        <f t="shared" ref="AK1233" si="6166">AJ1233</f>
        <v>16.5</v>
      </c>
      <c r="AL1233" s="4">
        <f t="shared" ref="AL1233" si="6167">AK1233+0.5</f>
        <v>17</v>
      </c>
      <c r="AM1233" s="4">
        <f t="shared" ref="AM1233" si="6168">AL1233</f>
        <v>17</v>
      </c>
      <c r="AN1233" s="4">
        <f t="shared" ref="AN1233" si="6169">AM1233+0.5</f>
        <v>17.5</v>
      </c>
      <c r="AO1233" s="4">
        <f t="shared" ref="AO1233" si="6170">AN1233</f>
        <v>17.5</v>
      </c>
      <c r="AP1233" s="4">
        <f t="shared" ref="AP1233" si="6171">AO1233+0.5</f>
        <v>18</v>
      </c>
      <c r="AQ1233" s="4">
        <f t="shared" ref="AQ1233" si="6172">AP1233</f>
        <v>18</v>
      </c>
      <c r="AR1233" s="4">
        <f t="shared" ref="AR1233" si="6173">AQ1233+0.5</f>
        <v>18.5</v>
      </c>
      <c r="AS1233" s="4">
        <f t="shared" ref="AS1233" si="6174">AR1233</f>
        <v>18.5</v>
      </c>
      <c r="AT1233" s="4">
        <f t="shared" ref="AT1233" si="6175">AS1233+0.5</f>
        <v>19</v>
      </c>
      <c r="AU1233" s="4">
        <f t="shared" ref="AU1233" si="6176">AT1233</f>
        <v>19</v>
      </c>
      <c r="AV1233" s="4">
        <f t="shared" ref="AV1233" si="6177">AU1233+0.5</f>
        <v>19.5</v>
      </c>
      <c r="AW1233" s="4">
        <f t="shared" ref="AW1233" si="6178">AV1233</f>
        <v>19.5</v>
      </c>
      <c r="AX1233" s="4">
        <f t="shared" ref="AX1233" si="6179">AW1233+0.5</f>
        <v>20</v>
      </c>
      <c r="AY1233" s="4">
        <f t="shared" ref="AY1233" si="6180">AX1233</f>
        <v>20</v>
      </c>
      <c r="AZ1233" s="4">
        <f t="shared" ref="AZ1233" si="6181">AY1233+0.5</f>
        <v>20.5</v>
      </c>
      <c r="BA1233" s="4">
        <f t="shared" ref="BA1233" si="6182">AZ1233</f>
        <v>20.5</v>
      </c>
      <c r="BB1233" s="4">
        <f t="shared" ref="BB1233" si="6183">BA1233+0.5</f>
        <v>21</v>
      </c>
      <c r="BC1233" s="4">
        <f t="shared" ref="BC1233" si="6184">BB1233</f>
        <v>21</v>
      </c>
      <c r="BD1233" s="4">
        <f t="shared" ref="BD1233" si="6185">BC1233+0.5</f>
        <v>21.5</v>
      </c>
      <c r="BE1233" s="4">
        <f t="shared" ref="BE1233" si="6186">BD1233</f>
        <v>21.5</v>
      </c>
      <c r="BF1233" s="4">
        <f t="shared" ref="BF1233" si="6187">BE1233+0.5</f>
        <v>22</v>
      </c>
      <c r="BG1233" s="4">
        <f t="shared" ref="BG1233" si="6188">BF1233</f>
        <v>22</v>
      </c>
      <c r="BH1233" s="4">
        <f t="shared" ref="BH1233" si="6189">BG1233+0.5</f>
        <v>22.5</v>
      </c>
      <c r="BI1233" s="4">
        <f t="shared" ref="BI1233" si="6190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191">C1237+3</f>
        <v>22</v>
      </c>
      <c r="E1237" s="4">
        <f t="shared" si="6191"/>
        <v>25</v>
      </c>
      <c r="F1237" s="4">
        <f t="shared" si="6191"/>
        <v>28</v>
      </c>
      <c r="G1237" s="4">
        <f t="shared" si="6191"/>
        <v>31</v>
      </c>
      <c r="H1237" s="4">
        <f t="shared" si="6191"/>
        <v>34</v>
      </c>
      <c r="I1237" s="4">
        <f t="shared" si="6191"/>
        <v>37</v>
      </c>
      <c r="J1237" s="4">
        <f>I1237+5</f>
        <v>42</v>
      </c>
      <c r="K1237" s="4">
        <f t="shared" ref="K1237:Q1237" si="6192">J1237+5</f>
        <v>47</v>
      </c>
      <c r="L1237" s="4">
        <f t="shared" si="6192"/>
        <v>52</v>
      </c>
      <c r="M1237" s="4">
        <f t="shared" si="6192"/>
        <v>57</v>
      </c>
      <c r="N1237" s="4">
        <f t="shared" si="6192"/>
        <v>62</v>
      </c>
      <c r="O1237" s="4">
        <f t="shared" si="6192"/>
        <v>67</v>
      </c>
      <c r="P1237" s="4">
        <f t="shared" si="6192"/>
        <v>72</v>
      </c>
      <c r="Q1237" s="4">
        <f t="shared" si="6192"/>
        <v>77</v>
      </c>
      <c r="R1237" s="4">
        <f>Q1237+7</f>
        <v>84</v>
      </c>
      <c r="S1237" s="4">
        <f t="shared" ref="S1237:W1237" si="6193">R1237+7</f>
        <v>91</v>
      </c>
      <c r="T1237" s="4">
        <f t="shared" si="6193"/>
        <v>98</v>
      </c>
      <c r="U1237" s="4">
        <f t="shared" si="6193"/>
        <v>105</v>
      </c>
      <c r="V1237" s="4">
        <f t="shared" si="6193"/>
        <v>112</v>
      </c>
      <c r="W1237" s="4">
        <f t="shared" si="6193"/>
        <v>119</v>
      </c>
      <c r="X1237" s="4">
        <f>W1237+9</f>
        <v>128</v>
      </c>
      <c r="Y1237" s="4">
        <f t="shared" ref="Y1237:AC1237" si="6194">X1237+9</f>
        <v>137</v>
      </c>
      <c r="Z1237" s="4">
        <f t="shared" si="6194"/>
        <v>146</v>
      </c>
      <c r="AA1237" s="4">
        <f t="shared" si="6194"/>
        <v>155</v>
      </c>
      <c r="AB1237" s="4">
        <f t="shared" si="6194"/>
        <v>164</v>
      </c>
      <c r="AC1237" s="4">
        <f t="shared" si="6194"/>
        <v>173</v>
      </c>
      <c r="AD1237" s="4">
        <f>AC1237+11</f>
        <v>184</v>
      </c>
      <c r="AE1237" s="4">
        <f t="shared" ref="AE1237:BI1237" si="6195">AD1237+11</f>
        <v>195</v>
      </c>
      <c r="AF1237" s="4">
        <f t="shared" si="6195"/>
        <v>206</v>
      </c>
      <c r="AG1237" s="4">
        <f t="shared" si="6195"/>
        <v>217</v>
      </c>
      <c r="AH1237" s="4">
        <f t="shared" si="6195"/>
        <v>228</v>
      </c>
      <c r="AI1237" s="4">
        <f t="shared" si="6195"/>
        <v>239</v>
      </c>
      <c r="AJ1237" s="4">
        <f t="shared" si="6195"/>
        <v>250</v>
      </c>
      <c r="AK1237" s="4">
        <f t="shared" si="6195"/>
        <v>261</v>
      </c>
      <c r="AL1237" s="4">
        <f t="shared" si="6195"/>
        <v>272</v>
      </c>
      <c r="AM1237" s="4">
        <f t="shared" si="6195"/>
        <v>283</v>
      </c>
      <c r="AN1237" s="4">
        <f t="shared" si="6195"/>
        <v>294</v>
      </c>
      <c r="AO1237" s="4">
        <f t="shared" si="6195"/>
        <v>305</v>
      </c>
      <c r="AP1237" s="4">
        <f t="shared" si="6195"/>
        <v>316</v>
      </c>
      <c r="AQ1237" s="4">
        <f t="shared" si="6195"/>
        <v>327</v>
      </c>
      <c r="AR1237" s="4">
        <f t="shared" si="6195"/>
        <v>338</v>
      </c>
      <c r="AS1237" s="4">
        <f t="shared" si="6195"/>
        <v>349</v>
      </c>
      <c r="AT1237" s="4">
        <f t="shared" si="6195"/>
        <v>360</v>
      </c>
      <c r="AU1237" s="4">
        <f t="shared" si="6195"/>
        <v>371</v>
      </c>
      <c r="AV1237" s="4">
        <f t="shared" si="6195"/>
        <v>382</v>
      </c>
      <c r="AW1237" s="4">
        <f t="shared" si="6195"/>
        <v>393</v>
      </c>
      <c r="AX1237" s="4">
        <f t="shared" si="6195"/>
        <v>404</v>
      </c>
      <c r="AY1237" s="4">
        <f t="shared" si="6195"/>
        <v>415</v>
      </c>
      <c r="AZ1237" s="4">
        <f t="shared" si="6195"/>
        <v>426</v>
      </c>
      <c r="BA1237" s="4">
        <f t="shared" si="6195"/>
        <v>437</v>
      </c>
      <c r="BB1237" s="4">
        <f t="shared" si="6195"/>
        <v>448</v>
      </c>
      <c r="BC1237" s="4">
        <f t="shared" si="6195"/>
        <v>459</v>
      </c>
      <c r="BD1237" s="4">
        <f t="shared" si="6195"/>
        <v>470</v>
      </c>
      <c r="BE1237" s="4">
        <f t="shared" si="6195"/>
        <v>481</v>
      </c>
      <c r="BF1237" s="4">
        <f t="shared" si="6195"/>
        <v>492</v>
      </c>
      <c r="BG1237" s="4">
        <f t="shared" si="6195"/>
        <v>503</v>
      </c>
      <c r="BH1237" s="4">
        <f t="shared" si="6195"/>
        <v>514</v>
      </c>
      <c r="BI1237" s="4">
        <f t="shared" si="6195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196">C1238+4</f>
        <v>28</v>
      </c>
      <c r="E1238" s="4">
        <f t="shared" si="6196"/>
        <v>32</v>
      </c>
      <c r="F1238" s="4">
        <f t="shared" si="6196"/>
        <v>36</v>
      </c>
      <c r="G1238" s="4">
        <f t="shared" si="6196"/>
        <v>40</v>
      </c>
      <c r="H1238" s="4">
        <f t="shared" si="6196"/>
        <v>44</v>
      </c>
      <c r="I1238" s="4">
        <f t="shared" si="6196"/>
        <v>48</v>
      </c>
      <c r="J1238" s="4">
        <f>I1238+6</f>
        <v>54</v>
      </c>
      <c r="K1238" s="4">
        <f t="shared" ref="K1238:Q1238" si="6197">J1238+6</f>
        <v>60</v>
      </c>
      <c r="L1238" s="4">
        <f t="shared" si="6197"/>
        <v>66</v>
      </c>
      <c r="M1238" s="4">
        <f t="shared" si="6197"/>
        <v>72</v>
      </c>
      <c r="N1238" s="4">
        <f t="shared" si="6197"/>
        <v>78</v>
      </c>
      <c r="O1238" s="4">
        <f t="shared" si="6197"/>
        <v>84</v>
      </c>
      <c r="P1238" s="4">
        <f t="shared" si="6197"/>
        <v>90</v>
      </c>
      <c r="Q1238" s="4">
        <f t="shared" si="6197"/>
        <v>96</v>
      </c>
      <c r="R1238" s="4">
        <f>Q1238+8</f>
        <v>104</v>
      </c>
      <c r="S1238" s="4">
        <f t="shared" ref="S1238:W1238" si="6198">R1238+8</f>
        <v>112</v>
      </c>
      <c r="T1238" s="4">
        <f t="shared" si="6198"/>
        <v>120</v>
      </c>
      <c r="U1238" s="4">
        <f t="shared" si="6198"/>
        <v>128</v>
      </c>
      <c r="V1238" s="4">
        <f t="shared" si="6198"/>
        <v>136</v>
      </c>
      <c r="W1238" s="4">
        <f t="shared" si="6198"/>
        <v>144</v>
      </c>
      <c r="X1238" s="4">
        <f>W1238+10</f>
        <v>154</v>
      </c>
      <c r="Y1238" s="4">
        <f t="shared" ref="Y1238:AC1238" si="6199">X1238+10</f>
        <v>164</v>
      </c>
      <c r="Z1238" s="4">
        <f t="shared" si="6199"/>
        <v>174</v>
      </c>
      <c r="AA1238" s="4">
        <f t="shared" si="6199"/>
        <v>184</v>
      </c>
      <c r="AB1238" s="4">
        <f t="shared" si="6199"/>
        <v>194</v>
      </c>
      <c r="AC1238" s="4">
        <f t="shared" si="6199"/>
        <v>204</v>
      </c>
      <c r="AD1238" s="4">
        <f>AC1238+12</f>
        <v>216</v>
      </c>
      <c r="AE1238" s="4">
        <f t="shared" ref="AE1238:BI1238" si="6200">AD1238+12</f>
        <v>228</v>
      </c>
      <c r="AF1238" s="4">
        <f t="shared" si="6200"/>
        <v>240</v>
      </c>
      <c r="AG1238" s="4">
        <f t="shared" si="6200"/>
        <v>252</v>
      </c>
      <c r="AH1238" s="4">
        <f t="shared" si="6200"/>
        <v>264</v>
      </c>
      <c r="AI1238" s="4">
        <f t="shared" si="6200"/>
        <v>276</v>
      </c>
      <c r="AJ1238" s="4">
        <f t="shared" si="6200"/>
        <v>288</v>
      </c>
      <c r="AK1238" s="4">
        <f t="shared" si="6200"/>
        <v>300</v>
      </c>
      <c r="AL1238" s="4">
        <f t="shared" si="6200"/>
        <v>312</v>
      </c>
      <c r="AM1238" s="4">
        <f t="shared" si="6200"/>
        <v>324</v>
      </c>
      <c r="AN1238" s="4">
        <f t="shared" si="6200"/>
        <v>336</v>
      </c>
      <c r="AO1238" s="4">
        <f t="shared" si="6200"/>
        <v>348</v>
      </c>
      <c r="AP1238" s="4">
        <f t="shared" si="6200"/>
        <v>360</v>
      </c>
      <c r="AQ1238" s="4">
        <f t="shared" si="6200"/>
        <v>372</v>
      </c>
      <c r="AR1238" s="4">
        <f t="shared" si="6200"/>
        <v>384</v>
      </c>
      <c r="AS1238" s="4">
        <f t="shared" si="6200"/>
        <v>396</v>
      </c>
      <c r="AT1238" s="4">
        <f t="shared" si="6200"/>
        <v>408</v>
      </c>
      <c r="AU1238" s="4">
        <f t="shared" si="6200"/>
        <v>420</v>
      </c>
      <c r="AV1238" s="4">
        <f t="shared" si="6200"/>
        <v>432</v>
      </c>
      <c r="AW1238" s="4">
        <f t="shared" si="6200"/>
        <v>444</v>
      </c>
      <c r="AX1238" s="4">
        <f t="shared" si="6200"/>
        <v>456</v>
      </c>
      <c r="AY1238" s="4">
        <f t="shared" si="6200"/>
        <v>468</v>
      </c>
      <c r="AZ1238" s="4">
        <f t="shared" si="6200"/>
        <v>480</v>
      </c>
      <c r="BA1238" s="4">
        <f t="shared" si="6200"/>
        <v>492</v>
      </c>
      <c r="BB1238" s="4">
        <f t="shared" si="6200"/>
        <v>504</v>
      </c>
      <c r="BC1238" s="4">
        <f t="shared" si="6200"/>
        <v>516</v>
      </c>
      <c r="BD1238" s="4">
        <f t="shared" si="6200"/>
        <v>528</v>
      </c>
      <c r="BE1238" s="4">
        <f t="shared" si="6200"/>
        <v>540</v>
      </c>
      <c r="BF1238" s="4">
        <f t="shared" si="6200"/>
        <v>552</v>
      </c>
      <c r="BG1238" s="4">
        <f t="shared" si="6200"/>
        <v>564</v>
      </c>
      <c r="BH1238" s="4">
        <f t="shared" si="6200"/>
        <v>576</v>
      </c>
      <c r="BI1238" s="4">
        <f t="shared" si="6200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01">C1237</f>
        <v>19</v>
      </c>
      <c r="D1239" s="4">
        <f t="shared" si="6201"/>
        <v>22</v>
      </c>
      <c r="E1239" s="4">
        <f t="shared" si="6201"/>
        <v>25</v>
      </c>
      <c r="F1239" s="4">
        <f t="shared" si="6201"/>
        <v>28</v>
      </c>
      <c r="G1239" s="4">
        <f t="shared" si="6201"/>
        <v>31</v>
      </c>
      <c r="H1239" s="4">
        <f t="shared" si="6201"/>
        <v>34</v>
      </c>
      <c r="I1239" s="4">
        <f t="shared" si="6201"/>
        <v>37</v>
      </c>
      <c r="J1239" s="4">
        <f t="shared" si="6201"/>
        <v>42</v>
      </c>
      <c r="K1239" s="4">
        <f t="shared" si="6201"/>
        <v>47</v>
      </c>
      <c r="L1239" s="4">
        <f t="shared" si="6201"/>
        <v>52</v>
      </c>
      <c r="M1239" s="4">
        <f t="shared" si="6201"/>
        <v>57</v>
      </c>
      <c r="N1239" s="4">
        <f t="shared" si="6201"/>
        <v>62</v>
      </c>
      <c r="O1239" s="4">
        <f t="shared" si="6201"/>
        <v>67</v>
      </c>
      <c r="P1239" s="4">
        <f t="shared" si="6201"/>
        <v>72</v>
      </c>
      <c r="Q1239" s="4">
        <f t="shared" si="6201"/>
        <v>77</v>
      </c>
      <c r="R1239" s="4">
        <f t="shared" si="6201"/>
        <v>84</v>
      </c>
      <c r="S1239" s="4">
        <f t="shared" si="6201"/>
        <v>91</v>
      </c>
      <c r="T1239" s="4">
        <f t="shared" si="6201"/>
        <v>98</v>
      </c>
      <c r="U1239" s="4">
        <f t="shared" si="6201"/>
        <v>105</v>
      </c>
      <c r="V1239" s="4">
        <f t="shared" si="6201"/>
        <v>112</v>
      </c>
      <c r="W1239" s="4">
        <f t="shared" si="6201"/>
        <v>119</v>
      </c>
      <c r="X1239" s="4">
        <f t="shared" si="6201"/>
        <v>128</v>
      </c>
      <c r="Y1239" s="4">
        <f t="shared" si="6201"/>
        <v>137</v>
      </c>
      <c r="Z1239" s="4">
        <f t="shared" si="6201"/>
        <v>146</v>
      </c>
      <c r="AA1239" s="4">
        <f t="shared" si="6201"/>
        <v>155</v>
      </c>
      <c r="AB1239" s="4">
        <f t="shared" si="6201"/>
        <v>164</v>
      </c>
      <c r="AC1239" s="4">
        <f t="shared" si="6201"/>
        <v>173</v>
      </c>
      <c r="AD1239" s="4">
        <f t="shared" si="6201"/>
        <v>184</v>
      </c>
      <c r="AE1239" s="4">
        <f t="shared" si="6201"/>
        <v>195</v>
      </c>
      <c r="AF1239" s="4">
        <f t="shared" si="6201"/>
        <v>206</v>
      </c>
      <c r="AG1239" s="4">
        <f t="shared" si="6201"/>
        <v>217</v>
      </c>
      <c r="AH1239" s="4">
        <f t="shared" si="6201"/>
        <v>228</v>
      </c>
      <c r="AI1239" s="4">
        <f t="shared" si="6201"/>
        <v>239</v>
      </c>
      <c r="AJ1239" s="4">
        <f t="shared" si="6201"/>
        <v>250</v>
      </c>
      <c r="AK1239" s="4">
        <f t="shared" si="6201"/>
        <v>261</v>
      </c>
      <c r="AL1239" s="4">
        <f t="shared" si="6201"/>
        <v>272</v>
      </c>
      <c r="AM1239" s="4">
        <f t="shared" si="6201"/>
        <v>283</v>
      </c>
      <c r="AN1239" s="4">
        <f t="shared" si="6201"/>
        <v>294</v>
      </c>
      <c r="AO1239" s="4">
        <f t="shared" si="6201"/>
        <v>305</v>
      </c>
      <c r="AP1239" s="4">
        <f t="shared" si="6201"/>
        <v>316</v>
      </c>
      <c r="AQ1239" s="4">
        <f t="shared" si="6201"/>
        <v>327</v>
      </c>
      <c r="AR1239" s="4">
        <f t="shared" si="6201"/>
        <v>338</v>
      </c>
      <c r="AS1239" s="4">
        <f t="shared" si="6201"/>
        <v>349</v>
      </c>
      <c r="AT1239" s="4">
        <f t="shared" si="6201"/>
        <v>360</v>
      </c>
      <c r="AU1239" s="4">
        <f t="shared" si="6201"/>
        <v>371</v>
      </c>
      <c r="AV1239" s="4">
        <f t="shared" si="6201"/>
        <v>382</v>
      </c>
      <c r="AW1239" s="4">
        <f t="shared" si="6201"/>
        <v>393</v>
      </c>
      <c r="AX1239" s="4">
        <f t="shared" si="6201"/>
        <v>404</v>
      </c>
      <c r="AY1239" s="4">
        <f t="shared" si="6201"/>
        <v>415</v>
      </c>
      <c r="AZ1239" s="4">
        <f t="shared" si="6201"/>
        <v>426</v>
      </c>
      <c r="BA1239" s="4">
        <f t="shared" si="6201"/>
        <v>437</v>
      </c>
      <c r="BB1239" s="4">
        <f t="shared" si="6201"/>
        <v>448</v>
      </c>
      <c r="BC1239" s="4">
        <f t="shared" si="6201"/>
        <v>459</v>
      </c>
      <c r="BD1239" s="4">
        <f t="shared" si="6201"/>
        <v>470</v>
      </c>
      <c r="BE1239" s="4">
        <f t="shared" si="6201"/>
        <v>481</v>
      </c>
      <c r="BF1239" s="4">
        <f t="shared" si="6201"/>
        <v>492</v>
      </c>
      <c r="BG1239" s="4">
        <f t="shared" si="6201"/>
        <v>503</v>
      </c>
      <c r="BH1239" s="4">
        <f t="shared" si="6201"/>
        <v>514</v>
      </c>
      <c r="BI1239" s="4">
        <f t="shared" si="6201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02">C1238</f>
        <v>24</v>
      </c>
      <c r="D1240" s="4">
        <f t="shared" si="6202"/>
        <v>28</v>
      </c>
      <c r="E1240" s="4">
        <f t="shared" si="6202"/>
        <v>32</v>
      </c>
      <c r="F1240" s="4">
        <f t="shared" si="6202"/>
        <v>36</v>
      </c>
      <c r="G1240" s="4">
        <f t="shared" si="6202"/>
        <v>40</v>
      </c>
      <c r="H1240" s="4">
        <f t="shared" si="6202"/>
        <v>44</v>
      </c>
      <c r="I1240" s="4">
        <f t="shared" si="6202"/>
        <v>48</v>
      </c>
      <c r="J1240" s="4">
        <f t="shared" si="6202"/>
        <v>54</v>
      </c>
      <c r="K1240" s="4">
        <f t="shared" si="6202"/>
        <v>60</v>
      </c>
      <c r="L1240" s="4">
        <f t="shared" si="6202"/>
        <v>66</v>
      </c>
      <c r="M1240" s="4">
        <f t="shared" si="6202"/>
        <v>72</v>
      </c>
      <c r="N1240" s="4">
        <f t="shared" si="6202"/>
        <v>78</v>
      </c>
      <c r="O1240" s="4">
        <f t="shared" si="6202"/>
        <v>84</v>
      </c>
      <c r="P1240" s="4">
        <f t="shared" si="6202"/>
        <v>90</v>
      </c>
      <c r="Q1240" s="4">
        <f t="shared" si="6202"/>
        <v>96</v>
      </c>
      <c r="R1240" s="4">
        <f t="shared" si="6202"/>
        <v>104</v>
      </c>
      <c r="S1240" s="4">
        <f t="shared" si="6202"/>
        <v>112</v>
      </c>
      <c r="T1240" s="4">
        <f t="shared" si="6202"/>
        <v>120</v>
      </c>
      <c r="U1240" s="4">
        <f t="shared" si="6202"/>
        <v>128</v>
      </c>
      <c r="V1240" s="4">
        <f t="shared" si="6202"/>
        <v>136</v>
      </c>
      <c r="W1240" s="4">
        <f t="shared" si="6202"/>
        <v>144</v>
      </c>
      <c r="X1240" s="4">
        <f t="shared" si="6202"/>
        <v>154</v>
      </c>
      <c r="Y1240" s="4">
        <f t="shared" si="6202"/>
        <v>164</v>
      </c>
      <c r="Z1240" s="4">
        <f t="shared" si="6202"/>
        <v>174</v>
      </c>
      <c r="AA1240" s="4">
        <f t="shared" si="6202"/>
        <v>184</v>
      </c>
      <c r="AB1240" s="4">
        <f t="shared" si="6202"/>
        <v>194</v>
      </c>
      <c r="AC1240" s="4">
        <f t="shared" si="6202"/>
        <v>204</v>
      </c>
      <c r="AD1240" s="4">
        <f t="shared" si="6202"/>
        <v>216</v>
      </c>
      <c r="AE1240" s="4">
        <f t="shared" si="6202"/>
        <v>228</v>
      </c>
      <c r="AF1240" s="4">
        <f t="shared" si="6202"/>
        <v>240</v>
      </c>
      <c r="AG1240" s="4">
        <f t="shared" si="6202"/>
        <v>252</v>
      </c>
      <c r="AH1240" s="4">
        <f t="shared" si="6202"/>
        <v>264</v>
      </c>
      <c r="AI1240" s="4">
        <f t="shared" si="6202"/>
        <v>276</v>
      </c>
      <c r="AJ1240" s="4">
        <f t="shared" si="6202"/>
        <v>288</v>
      </c>
      <c r="AK1240" s="4">
        <f t="shared" si="6202"/>
        <v>300</v>
      </c>
      <c r="AL1240" s="4">
        <f t="shared" si="6202"/>
        <v>312</v>
      </c>
      <c r="AM1240" s="4">
        <f t="shared" si="6202"/>
        <v>324</v>
      </c>
      <c r="AN1240" s="4">
        <f t="shared" si="6202"/>
        <v>336</v>
      </c>
      <c r="AO1240" s="4">
        <f t="shared" si="6202"/>
        <v>348</v>
      </c>
      <c r="AP1240" s="4">
        <f t="shared" si="6202"/>
        <v>360</v>
      </c>
      <c r="AQ1240" s="4">
        <f t="shared" si="6202"/>
        <v>372</v>
      </c>
      <c r="AR1240" s="4">
        <f t="shared" si="6202"/>
        <v>384</v>
      </c>
      <c r="AS1240" s="4">
        <f t="shared" si="6202"/>
        <v>396</v>
      </c>
      <c r="AT1240" s="4">
        <f t="shared" si="6202"/>
        <v>408</v>
      </c>
      <c r="AU1240" s="4">
        <f t="shared" si="6202"/>
        <v>420</v>
      </c>
      <c r="AV1240" s="4">
        <f t="shared" si="6202"/>
        <v>432</v>
      </c>
      <c r="AW1240" s="4">
        <f t="shared" si="6202"/>
        <v>444</v>
      </c>
      <c r="AX1240" s="4">
        <f t="shared" si="6202"/>
        <v>456</v>
      </c>
      <c r="AY1240" s="4">
        <f t="shared" si="6202"/>
        <v>468</v>
      </c>
      <c r="AZ1240" s="4">
        <f t="shared" si="6202"/>
        <v>480</v>
      </c>
      <c r="BA1240" s="4">
        <f t="shared" si="6202"/>
        <v>492</v>
      </c>
      <c r="BB1240" s="4">
        <f t="shared" si="6202"/>
        <v>504</v>
      </c>
      <c r="BC1240" s="4">
        <f t="shared" si="6202"/>
        <v>516</v>
      </c>
      <c r="BD1240" s="4">
        <f t="shared" si="6202"/>
        <v>528</v>
      </c>
      <c r="BE1240" s="4">
        <f t="shared" si="6202"/>
        <v>540</v>
      </c>
      <c r="BF1240" s="4">
        <f t="shared" si="6202"/>
        <v>552</v>
      </c>
      <c r="BG1240" s="4">
        <f t="shared" si="6202"/>
        <v>564</v>
      </c>
      <c r="BH1240" s="4">
        <f t="shared" si="6202"/>
        <v>576</v>
      </c>
      <c r="BI1240" s="4">
        <f t="shared" si="6202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03">D1241</f>
        <v>8.5</v>
      </c>
      <c r="F1241" s="4">
        <f t="shared" ref="F1241" si="6204">E1241+0.5</f>
        <v>9</v>
      </c>
      <c r="G1241" s="4">
        <f t="shared" ref="G1241" si="6205">F1241</f>
        <v>9</v>
      </c>
      <c r="H1241" s="4">
        <f t="shared" ref="H1241" si="6206">G1241+0.5</f>
        <v>9.5</v>
      </c>
      <c r="I1241" s="4">
        <f t="shared" ref="I1241" si="6207">H1241</f>
        <v>9.5</v>
      </c>
      <c r="J1241" s="4">
        <f t="shared" ref="J1241" si="6208">I1241+0.5</f>
        <v>10</v>
      </c>
      <c r="K1241" s="4">
        <f t="shared" ref="K1241" si="6209">J1241</f>
        <v>10</v>
      </c>
      <c r="L1241" s="4">
        <f t="shared" ref="L1241" si="6210">K1241+0.5</f>
        <v>10.5</v>
      </c>
      <c r="M1241" s="4">
        <f t="shared" ref="M1241" si="6211">L1241</f>
        <v>10.5</v>
      </c>
      <c r="N1241" s="4">
        <f t="shared" ref="N1241" si="6212">M1241+0.5</f>
        <v>11</v>
      </c>
      <c r="O1241" s="4">
        <f t="shared" ref="O1241" si="6213">N1241</f>
        <v>11</v>
      </c>
      <c r="P1241" s="4">
        <f t="shared" ref="P1241" si="6214">O1241+0.5</f>
        <v>11.5</v>
      </c>
      <c r="Q1241" s="4">
        <f t="shared" ref="Q1241" si="6215">P1241</f>
        <v>11.5</v>
      </c>
      <c r="R1241" s="4">
        <f t="shared" ref="R1241" si="6216">Q1241+0.5</f>
        <v>12</v>
      </c>
      <c r="S1241" s="4">
        <f t="shared" ref="S1241" si="6217">R1241</f>
        <v>12</v>
      </c>
      <c r="T1241" s="4">
        <f t="shared" ref="T1241" si="6218">S1241+0.5</f>
        <v>12.5</v>
      </c>
      <c r="U1241" s="4">
        <f t="shared" ref="U1241" si="6219">T1241</f>
        <v>12.5</v>
      </c>
      <c r="V1241" s="4">
        <f t="shared" ref="V1241" si="6220">U1241+0.5</f>
        <v>13</v>
      </c>
      <c r="W1241" s="4">
        <f t="shared" ref="W1241" si="6221">V1241</f>
        <v>13</v>
      </c>
      <c r="X1241" s="4">
        <f t="shared" ref="X1241" si="6222">W1241+0.5</f>
        <v>13.5</v>
      </c>
      <c r="Y1241" s="4">
        <f t="shared" ref="Y1241" si="6223">X1241</f>
        <v>13.5</v>
      </c>
      <c r="Z1241" s="4">
        <f t="shared" ref="Z1241" si="6224">Y1241+0.5</f>
        <v>14</v>
      </c>
      <c r="AA1241" s="4">
        <f t="shared" ref="AA1241" si="6225">Z1241</f>
        <v>14</v>
      </c>
      <c r="AB1241" s="4">
        <f t="shared" ref="AB1241" si="6226">AA1241+0.5</f>
        <v>14.5</v>
      </c>
      <c r="AC1241" s="4">
        <f t="shared" ref="AC1241" si="6227">AB1241</f>
        <v>14.5</v>
      </c>
      <c r="AD1241" s="4">
        <f t="shared" ref="AD1241" si="6228">AC1241+0.5</f>
        <v>15</v>
      </c>
      <c r="AE1241" s="4">
        <f t="shared" ref="AE1241" si="6229">AD1241</f>
        <v>15</v>
      </c>
      <c r="AF1241" s="4">
        <f t="shared" ref="AF1241" si="6230">AE1241+0.5</f>
        <v>15.5</v>
      </c>
      <c r="AG1241" s="4">
        <f t="shared" ref="AG1241" si="6231">AF1241</f>
        <v>15.5</v>
      </c>
      <c r="AH1241" s="4">
        <f t="shared" ref="AH1241" si="6232">AG1241+0.5</f>
        <v>16</v>
      </c>
      <c r="AI1241" s="4">
        <f t="shared" ref="AI1241" si="6233">AH1241</f>
        <v>16</v>
      </c>
      <c r="AJ1241" s="4">
        <f t="shared" ref="AJ1241" si="6234">AI1241+0.5</f>
        <v>16.5</v>
      </c>
      <c r="AK1241" s="4">
        <f t="shared" ref="AK1241" si="6235">AJ1241</f>
        <v>16.5</v>
      </c>
      <c r="AL1241" s="4">
        <f t="shared" ref="AL1241" si="6236">AK1241+0.5</f>
        <v>17</v>
      </c>
      <c r="AM1241" s="4">
        <f t="shared" ref="AM1241" si="6237">AL1241</f>
        <v>17</v>
      </c>
      <c r="AN1241" s="4">
        <f t="shared" ref="AN1241" si="6238">AM1241+0.5</f>
        <v>17.5</v>
      </c>
      <c r="AO1241" s="4">
        <f t="shared" ref="AO1241" si="6239">AN1241</f>
        <v>17.5</v>
      </c>
      <c r="AP1241" s="4">
        <f t="shared" ref="AP1241" si="6240">AO1241+0.5</f>
        <v>18</v>
      </c>
      <c r="AQ1241" s="4">
        <f t="shared" ref="AQ1241" si="6241">AP1241</f>
        <v>18</v>
      </c>
      <c r="AR1241" s="4">
        <f t="shared" ref="AR1241" si="6242">AQ1241+0.5</f>
        <v>18.5</v>
      </c>
      <c r="AS1241" s="4">
        <f t="shared" ref="AS1241" si="6243">AR1241</f>
        <v>18.5</v>
      </c>
      <c r="AT1241" s="4">
        <f t="shared" ref="AT1241" si="6244">AS1241+0.5</f>
        <v>19</v>
      </c>
      <c r="AU1241" s="4">
        <f t="shared" ref="AU1241" si="6245">AT1241</f>
        <v>19</v>
      </c>
      <c r="AV1241" s="4">
        <f t="shared" ref="AV1241" si="6246">AU1241+0.5</f>
        <v>19.5</v>
      </c>
      <c r="AW1241" s="4">
        <f t="shared" ref="AW1241" si="6247">AV1241</f>
        <v>19.5</v>
      </c>
      <c r="AX1241" s="4">
        <f t="shared" ref="AX1241" si="6248">AW1241+0.5</f>
        <v>20</v>
      </c>
      <c r="AY1241" s="4">
        <f t="shared" ref="AY1241" si="6249">AX1241</f>
        <v>20</v>
      </c>
      <c r="AZ1241" s="4">
        <f t="shared" ref="AZ1241" si="6250">AY1241+0.5</f>
        <v>20.5</v>
      </c>
      <c r="BA1241" s="4">
        <f t="shared" ref="BA1241" si="6251">AZ1241</f>
        <v>20.5</v>
      </c>
      <c r="BB1241" s="4">
        <f t="shared" ref="BB1241" si="6252">BA1241+0.5</f>
        <v>21</v>
      </c>
      <c r="BC1241" s="4">
        <f t="shared" ref="BC1241" si="6253">BB1241</f>
        <v>21</v>
      </c>
      <c r="BD1241" s="4">
        <f t="shared" ref="BD1241" si="6254">BC1241+0.5</f>
        <v>21.5</v>
      </c>
      <c r="BE1241" s="4">
        <f t="shared" ref="BE1241" si="6255">BD1241</f>
        <v>21.5</v>
      </c>
      <c r="BF1241" s="4">
        <f t="shared" ref="BF1241" si="6256">BE1241+0.5</f>
        <v>22</v>
      </c>
      <c r="BG1241" s="4">
        <f t="shared" ref="BG1241" si="6257">BF1241</f>
        <v>22</v>
      </c>
      <c r="BH1241" s="4">
        <f t="shared" ref="BH1241" si="6258">BG1241+0.5</f>
        <v>22.5</v>
      </c>
      <c r="BI1241" s="4">
        <f t="shared" ref="BI1241" si="6259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260">I1244+7</f>
        <v>43</v>
      </c>
      <c r="K1244" s="5">
        <f t="shared" si="6260"/>
        <v>50</v>
      </c>
      <c r="L1244" s="4">
        <f t="shared" si="6260"/>
        <v>57</v>
      </c>
      <c r="M1244" s="4">
        <f t="shared" ref="M1244:P1244" si="6261">L1244+7</f>
        <v>64</v>
      </c>
      <c r="N1244" s="4">
        <f t="shared" si="6261"/>
        <v>71</v>
      </c>
      <c r="O1244" s="4">
        <f t="shared" si="6261"/>
        <v>78</v>
      </c>
      <c r="P1244" s="4">
        <f t="shared" si="6261"/>
        <v>85</v>
      </c>
      <c r="Q1244" s="4">
        <f t="shared" ref="Q1244" si="6262">P1244+7</f>
        <v>92</v>
      </c>
      <c r="R1244" s="4">
        <f>Q1244+10</f>
        <v>102</v>
      </c>
      <c r="S1244" s="4">
        <f t="shared" ref="S1244:W1244" si="6263">R1244+10</f>
        <v>112</v>
      </c>
      <c r="T1244" s="4">
        <f t="shared" si="6263"/>
        <v>122</v>
      </c>
      <c r="U1244" s="4">
        <f t="shared" si="6263"/>
        <v>132</v>
      </c>
      <c r="V1244" s="4">
        <f t="shared" si="6263"/>
        <v>142</v>
      </c>
      <c r="W1244" s="4">
        <f t="shared" si="6263"/>
        <v>152</v>
      </c>
      <c r="X1244" s="4">
        <f>W1244+13</f>
        <v>165</v>
      </c>
      <c r="Y1244" s="4">
        <f t="shared" ref="Y1244:AC1244" si="6264">X1244+13</f>
        <v>178</v>
      </c>
      <c r="Z1244" s="4">
        <f t="shared" si="6264"/>
        <v>191</v>
      </c>
      <c r="AA1244" s="4">
        <f t="shared" si="6264"/>
        <v>204</v>
      </c>
      <c r="AB1244" s="4">
        <f t="shared" si="6264"/>
        <v>217</v>
      </c>
      <c r="AC1244" s="4">
        <f t="shared" si="6264"/>
        <v>230</v>
      </c>
      <c r="AD1244" s="4">
        <f>AC1244+16</f>
        <v>246</v>
      </c>
      <c r="AE1244" s="4">
        <f t="shared" ref="AE1244:BI1244" si="6265">AD1244+16</f>
        <v>262</v>
      </c>
      <c r="AF1244" s="4">
        <f t="shared" si="6265"/>
        <v>278</v>
      </c>
      <c r="AG1244" s="4">
        <f t="shared" si="6265"/>
        <v>294</v>
      </c>
      <c r="AH1244" s="4">
        <f t="shared" si="6265"/>
        <v>310</v>
      </c>
      <c r="AI1244" s="4">
        <f t="shared" si="6265"/>
        <v>326</v>
      </c>
      <c r="AJ1244" s="4">
        <f t="shared" si="6265"/>
        <v>342</v>
      </c>
      <c r="AK1244" s="4">
        <f t="shared" si="6265"/>
        <v>358</v>
      </c>
      <c r="AL1244" s="4">
        <f t="shared" si="6265"/>
        <v>374</v>
      </c>
      <c r="AM1244" s="4">
        <f t="shared" si="6265"/>
        <v>390</v>
      </c>
      <c r="AN1244" s="4">
        <f t="shared" si="6265"/>
        <v>406</v>
      </c>
      <c r="AO1244" s="4">
        <f t="shared" si="6265"/>
        <v>422</v>
      </c>
      <c r="AP1244" s="4">
        <f t="shared" si="6265"/>
        <v>438</v>
      </c>
      <c r="AQ1244" s="4">
        <f t="shared" si="6265"/>
        <v>454</v>
      </c>
      <c r="AR1244" s="4">
        <f t="shared" si="6265"/>
        <v>470</v>
      </c>
      <c r="AS1244" s="4">
        <f t="shared" si="6265"/>
        <v>486</v>
      </c>
      <c r="AT1244" s="4">
        <f t="shared" si="6265"/>
        <v>502</v>
      </c>
      <c r="AU1244" s="4">
        <f t="shared" si="6265"/>
        <v>518</v>
      </c>
      <c r="AV1244" s="4">
        <f t="shared" si="6265"/>
        <v>534</v>
      </c>
      <c r="AW1244" s="4">
        <f t="shared" si="6265"/>
        <v>550</v>
      </c>
      <c r="AX1244" s="4">
        <f t="shared" si="6265"/>
        <v>566</v>
      </c>
      <c r="AY1244" s="4">
        <f t="shared" si="6265"/>
        <v>582</v>
      </c>
      <c r="AZ1244" s="4">
        <f t="shared" si="6265"/>
        <v>598</v>
      </c>
      <c r="BA1244" s="4">
        <f t="shared" si="6265"/>
        <v>614</v>
      </c>
      <c r="BB1244" s="4">
        <f t="shared" si="6265"/>
        <v>630</v>
      </c>
      <c r="BC1244" s="4">
        <f t="shared" si="6265"/>
        <v>646</v>
      </c>
      <c r="BD1244" s="4">
        <f t="shared" si="6265"/>
        <v>662</v>
      </c>
      <c r="BE1244" s="4">
        <f t="shared" si="6265"/>
        <v>678</v>
      </c>
      <c r="BF1244" s="4">
        <f t="shared" si="6265"/>
        <v>694</v>
      </c>
      <c r="BG1244" s="4">
        <f t="shared" si="6265"/>
        <v>710</v>
      </c>
      <c r="BH1244" s="4">
        <f t="shared" si="6265"/>
        <v>726</v>
      </c>
      <c r="BI1244" s="4">
        <f t="shared" si="6265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260"/>
        <v>72</v>
      </c>
      <c r="K1245" s="5">
        <f t="shared" si="6260"/>
        <v>79</v>
      </c>
      <c r="L1245" s="4">
        <f t="shared" si="6260"/>
        <v>86</v>
      </c>
      <c r="M1245" s="4">
        <f t="shared" ref="M1245:P1245" si="6266">L1245+7</f>
        <v>93</v>
      </c>
      <c r="N1245" s="4">
        <f t="shared" si="6266"/>
        <v>100</v>
      </c>
      <c r="O1245" s="4">
        <f t="shared" si="6266"/>
        <v>107</v>
      </c>
      <c r="P1245" s="4">
        <f t="shared" si="6266"/>
        <v>114</v>
      </c>
      <c r="Q1245" s="4">
        <f t="shared" ref="Q1245" si="6267">P1245+7</f>
        <v>121</v>
      </c>
      <c r="R1245" s="4">
        <f>Q1245+10</f>
        <v>131</v>
      </c>
      <c r="S1245" s="4">
        <f t="shared" ref="S1245:W1245" si="6268">R1245+10</f>
        <v>141</v>
      </c>
      <c r="T1245" s="4">
        <f t="shared" si="6268"/>
        <v>151</v>
      </c>
      <c r="U1245" s="4">
        <f t="shared" si="6268"/>
        <v>161</v>
      </c>
      <c r="V1245" s="4">
        <f t="shared" si="6268"/>
        <v>171</v>
      </c>
      <c r="W1245" s="4">
        <f t="shared" si="6268"/>
        <v>181</v>
      </c>
      <c r="X1245" s="4">
        <f>W1245+13</f>
        <v>194</v>
      </c>
      <c r="Y1245" s="4">
        <f t="shared" ref="Y1245:AC1245" si="6269">X1245+13</f>
        <v>207</v>
      </c>
      <c r="Z1245" s="4">
        <f t="shared" si="6269"/>
        <v>220</v>
      </c>
      <c r="AA1245" s="4">
        <f t="shared" si="6269"/>
        <v>233</v>
      </c>
      <c r="AB1245" s="4">
        <f t="shared" si="6269"/>
        <v>246</v>
      </c>
      <c r="AC1245" s="4">
        <f t="shared" si="6269"/>
        <v>259</v>
      </c>
      <c r="AD1245" s="4">
        <f>AC1245+16</f>
        <v>275</v>
      </c>
      <c r="AE1245" s="4">
        <f t="shared" ref="AE1245:BI1245" si="6270">AD1245+16</f>
        <v>291</v>
      </c>
      <c r="AF1245" s="4">
        <f t="shared" si="6270"/>
        <v>307</v>
      </c>
      <c r="AG1245" s="4">
        <f t="shared" si="6270"/>
        <v>323</v>
      </c>
      <c r="AH1245" s="4">
        <f t="shared" si="6270"/>
        <v>339</v>
      </c>
      <c r="AI1245" s="4">
        <f t="shared" si="6270"/>
        <v>355</v>
      </c>
      <c r="AJ1245" s="4">
        <f t="shared" si="6270"/>
        <v>371</v>
      </c>
      <c r="AK1245" s="4">
        <f t="shared" si="6270"/>
        <v>387</v>
      </c>
      <c r="AL1245" s="4">
        <f t="shared" si="6270"/>
        <v>403</v>
      </c>
      <c r="AM1245" s="4">
        <f t="shared" si="6270"/>
        <v>419</v>
      </c>
      <c r="AN1245" s="4">
        <f t="shared" si="6270"/>
        <v>435</v>
      </c>
      <c r="AO1245" s="4">
        <f t="shared" si="6270"/>
        <v>451</v>
      </c>
      <c r="AP1245" s="4">
        <f t="shared" si="6270"/>
        <v>467</v>
      </c>
      <c r="AQ1245" s="4">
        <f t="shared" si="6270"/>
        <v>483</v>
      </c>
      <c r="AR1245" s="4">
        <f t="shared" si="6270"/>
        <v>499</v>
      </c>
      <c r="AS1245" s="4">
        <f t="shared" si="6270"/>
        <v>515</v>
      </c>
      <c r="AT1245" s="4">
        <f t="shared" si="6270"/>
        <v>531</v>
      </c>
      <c r="AU1245" s="4">
        <f t="shared" si="6270"/>
        <v>547</v>
      </c>
      <c r="AV1245" s="4">
        <f t="shared" si="6270"/>
        <v>563</v>
      </c>
      <c r="AW1245" s="4">
        <f t="shared" si="6270"/>
        <v>579</v>
      </c>
      <c r="AX1245" s="4">
        <f t="shared" si="6270"/>
        <v>595</v>
      </c>
      <c r="AY1245" s="4">
        <f t="shared" si="6270"/>
        <v>611</v>
      </c>
      <c r="AZ1245" s="4">
        <f t="shared" si="6270"/>
        <v>627</v>
      </c>
      <c r="BA1245" s="4">
        <f t="shared" si="6270"/>
        <v>643</v>
      </c>
      <c r="BB1245" s="4">
        <f t="shared" si="6270"/>
        <v>659</v>
      </c>
      <c r="BC1245" s="4">
        <f t="shared" si="6270"/>
        <v>675</v>
      </c>
      <c r="BD1245" s="4">
        <f t="shared" si="6270"/>
        <v>691</v>
      </c>
      <c r="BE1245" s="4">
        <f t="shared" si="6270"/>
        <v>707</v>
      </c>
      <c r="BF1245" s="4">
        <f t="shared" si="6270"/>
        <v>723</v>
      </c>
      <c r="BG1245" s="4">
        <f t="shared" si="6270"/>
        <v>739</v>
      </c>
      <c r="BH1245" s="4">
        <f t="shared" si="6270"/>
        <v>755</v>
      </c>
      <c r="BI1245" s="4">
        <f t="shared" si="6270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271">C1246+5</f>
        <v>310</v>
      </c>
      <c r="E1246" s="4">
        <f t="shared" si="6271"/>
        <v>315</v>
      </c>
      <c r="F1246" s="4">
        <f t="shared" si="6271"/>
        <v>320</v>
      </c>
      <c r="G1246" s="4">
        <f t="shared" si="6271"/>
        <v>325</v>
      </c>
      <c r="H1246" s="4">
        <f t="shared" si="6271"/>
        <v>330</v>
      </c>
      <c r="I1246" s="4">
        <f t="shared" si="6271"/>
        <v>335</v>
      </c>
      <c r="J1246" s="4">
        <f t="shared" si="6271"/>
        <v>340</v>
      </c>
      <c r="K1246" s="4">
        <f t="shared" si="6271"/>
        <v>345</v>
      </c>
      <c r="L1246" s="4">
        <f t="shared" si="6271"/>
        <v>350</v>
      </c>
      <c r="M1246" s="4">
        <f t="shared" si="6271"/>
        <v>355</v>
      </c>
      <c r="N1246" s="4">
        <f t="shared" si="6271"/>
        <v>360</v>
      </c>
      <c r="O1246" s="4">
        <f t="shared" si="6271"/>
        <v>365</v>
      </c>
      <c r="P1246" s="4">
        <f t="shared" si="6271"/>
        <v>370</v>
      </c>
      <c r="Q1246" s="4">
        <f t="shared" si="6271"/>
        <v>375</v>
      </c>
      <c r="R1246" s="4">
        <f t="shared" si="6271"/>
        <v>380</v>
      </c>
      <c r="S1246" s="4">
        <f t="shared" si="6271"/>
        <v>385</v>
      </c>
      <c r="T1246" s="4">
        <f t="shared" si="6271"/>
        <v>390</v>
      </c>
      <c r="U1246" s="4">
        <f t="shared" si="6271"/>
        <v>395</v>
      </c>
      <c r="V1246" s="4">
        <f t="shared" si="6271"/>
        <v>400</v>
      </c>
      <c r="W1246" s="4">
        <f t="shared" si="6271"/>
        <v>405</v>
      </c>
      <c r="X1246" s="4">
        <f t="shared" si="6271"/>
        <v>410</v>
      </c>
      <c r="Y1246" s="4">
        <f t="shared" si="6271"/>
        <v>415</v>
      </c>
      <c r="Z1246" s="4">
        <f t="shared" si="6271"/>
        <v>420</v>
      </c>
      <c r="AA1246" s="4">
        <f t="shared" si="6271"/>
        <v>425</v>
      </c>
      <c r="AB1246" s="4">
        <f t="shared" si="6271"/>
        <v>430</v>
      </c>
      <c r="AC1246" s="4">
        <f t="shared" si="6271"/>
        <v>435</v>
      </c>
      <c r="AD1246" s="4">
        <f t="shared" si="6271"/>
        <v>440</v>
      </c>
      <c r="AE1246" s="4">
        <f t="shared" si="6271"/>
        <v>445</v>
      </c>
      <c r="AF1246" s="4">
        <f t="shared" si="6271"/>
        <v>450</v>
      </c>
      <c r="AG1246" s="4">
        <f t="shared" si="6271"/>
        <v>455</v>
      </c>
      <c r="AH1246" s="4">
        <f t="shared" si="6271"/>
        <v>460</v>
      </c>
      <c r="AI1246" s="4">
        <f t="shared" si="6271"/>
        <v>465</v>
      </c>
      <c r="AJ1246" s="4">
        <f t="shared" si="6271"/>
        <v>470</v>
      </c>
      <c r="AK1246" s="4">
        <f t="shared" si="6271"/>
        <v>475</v>
      </c>
      <c r="AL1246" s="4">
        <f t="shared" si="6271"/>
        <v>480</v>
      </c>
      <c r="AM1246" s="4">
        <f t="shared" si="6271"/>
        <v>485</v>
      </c>
      <c r="AN1246" s="4">
        <f t="shared" si="6271"/>
        <v>490</v>
      </c>
      <c r="AO1246" s="4">
        <f t="shared" si="6271"/>
        <v>495</v>
      </c>
      <c r="AP1246" s="4">
        <f t="shared" si="6271"/>
        <v>500</v>
      </c>
      <c r="AQ1246" s="4">
        <f t="shared" si="6271"/>
        <v>505</v>
      </c>
      <c r="AR1246" s="4">
        <f t="shared" si="6271"/>
        <v>510</v>
      </c>
      <c r="AS1246" s="4">
        <f t="shared" si="6271"/>
        <v>515</v>
      </c>
      <c r="AT1246" s="4">
        <f t="shared" si="6271"/>
        <v>520</v>
      </c>
      <c r="AU1246" s="4">
        <f t="shared" si="6271"/>
        <v>525</v>
      </c>
      <c r="AV1246" s="4">
        <f t="shared" si="6271"/>
        <v>530</v>
      </c>
      <c r="AW1246" s="4">
        <f t="shared" si="6271"/>
        <v>535</v>
      </c>
      <c r="AX1246" s="4">
        <f t="shared" si="6271"/>
        <v>540</v>
      </c>
      <c r="AY1246" s="4">
        <f t="shared" si="6271"/>
        <v>545</v>
      </c>
      <c r="AZ1246" s="4">
        <f t="shared" si="6271"/>
        <v>550</v>
      </c>
      <c r="BA1246" s="4">
        <f t="shared" si="6271"/>
        <v>555</v>
      </c>
      <c r="BB1246" s="4">
        <f t="shared" si="6271"/>
        <v>560</v>
      </c>
      <c r="BC1246" s="4">
        <f t="shared" si="6271"/>
        <v>565</v>
      </c>
      <c r="BD1246" s="4">
        <f t="shared" si="6271"/>
        <v>570</v>
      </c>
      <c r="BE1246" s="4">
        <f t="shared" si="6271"/>
        <v>575</v>
      </c>
      <c r="BF1246" s="4">
        <f t="shared" si="6271"/>
        <v>580</v>
      </c>
      <c r="BG1246" s="4">
        <f t="shared" si="6271"/>
        <v>585</v>
      </c>
      <c r="BH1246" s="4">
        <f t="shared" si="6271"/>
        <v>590</v>
      </c>
      <c r="BI1246" s="4">
        <f t="shared" si="6271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272">C1251+8</f>
        <v>66</v>
      </c>
      <c r="E1251" s="4">
        <f t="shared" si="6272"/>
        <v>74</v>
      </c>
      <c r="F1251" s="4">
        <f t="shared" si="6272"/>
        <v>82</v>
      </c>
      <c r="G1251" s="4">
        <f t="shared" si="6272"/>
        <v>90</v>
      </c>
      <c r="H1251" s="4">
        <f t="shared" si="6272"/>
        <v>98</v>
      </c>
      <c r="I1251" s="4">
        <f t="shared" si="6272"/>
        <v>106</v>
      </c>
      <c r="J1251" s="15">
        <f>I1251+12</f>
        <v>118</v>
      </c>
      <c r="K1251" s="15">
        <f t="shared" ref="K1251:Q1251" si="6273">J1251+12</f>
        <v>130</v>
      </c>
      <c r="L1251" s="15">
        <f t="shared" si="6273"/>
        <v>142</v>
      </c>
      <c r="M1251" s="15">
        <f t="shared" si="6273"/>
        <v>154</v>
      </c>
      <c r="N1251" s="15">
        <f t="shared" si="6273"/>
        <v>166</v>
      </c>
      <c r="O1251" s="15">
        <f t="shared" si="6273"/>
        <v>178</v>
      </c>
      <c r="P1251" s="15">
        <f t="shared" si="6273"/>
        <v>190</v>
      </c>
      <c r="Q1251" s="15">
        <f t="shared" si="6273"/>
        <v>202</v>
      </c>
      <c r="R1251" s="15">
        <f>Q1251+18</f>
        <v>220</v>
      </c>
      <c r="S1251" s="15">
        <f t="shared" ref="S1251:W1251" si="6274">R1251+18</f>
        <v>238</v>
      </c>
      <c r="T1251" s="15">
        <f t="shared" si="6274"/>
        <v>256</v>
      </c>
      <c r="U1251" s="15">
        <f t="shared" si="6274"/>
        <v>274</v>
      </c>
      <c r="V1251" s="15">
        <f t="shared" si="6274"/>
        <v>292</v>
      </c>
      <c r="W1251" s="15">
        <f t="shared" si="6274"/>
        <v>310</v>
      </c>
      <c r="X1251" s="15">
        <f>W1251+26</f>
        <v>336</v>
      </c>
      <c r="Y1251" s="15">
        <f t="shared" ref="Y1251:AC1251" si="6275">X1251+26</f>
        <v>362</v>
      </c>
      <c r="Z1251" s="15">
        <f t="shared" si="6275"/>
        <v>388</v>
      </c>
      <c r="AA1251" s="15">
        <f t="shared" si="6275"/>
        <v>414</v>
      </c>
      <c r="AB1251" s="15">
        <f t="shared" si="6275"/>
        <v>440</v>
      </c>
      <c r="AC1251" s="15">
        <f t="shared" si="6275"/>
        <v>466</v>
      </c>
      <c r="AD1251" s="15">
        <f>AC1251+36</f>
        <v>502</v>
      </c>
      <c r="AE1251" s="15">
        <f t="shared" ref="AE1251:BI1251" si="6276">AD1251+36</f>
        <v>538</v>
      </c>
      <c r="AF1251" s="15">
        <f t="shared" si="6276"/>
        <v>574</v>
      </c>
      <c r="AG1251" s="15">
        <f t="shared" si="6276"/>
        <v>610</v>
      </c>
      <c r="AH1251" s="15">
        <f t="shared" si="6276"/>
        <v>646</v>
      </c>
      <c r="AI1251" s="15">
        <f t="shared" si="6276"/>
        <v>682</v>
      </c>
      <c r="AJ1251" s="15">
        <f t="shared" si="6276"/>
        <v>718</v>
      </c>
      <c r="AK1251" s="15">
        <f t="shared" si="6276"/>
        <v>754</v>
      </c>
      <c r="AL1251" s="15">
        <f t="shared" si="6276"/>
        <v>790</v>
      </c>
      <c r="AM1251" s="15">
        <f t="shared" si="6276"/>
        <v>826</v>
      </c>
      <c r="AN1251" s="15">
        <f t="shared" si="6276"/>
        <v>862</v>
      </c>
      <c r="AO1251" s="15">
        <f t="shared" si="6276"/>
        <v>898</v>
      </c>
      <c r="AP1251" s="15">
        <f t="shared" si="6276"/>
        <v>934</v>
      </c>
      <c r="AQ1251" s="15">
        <f t="shared" si="6276"/>
        <v>970</v>
      </c>
      <c r="AR1251" s="15">
        <f t="shared" si="6276"/>
        <v>1006</v>
      </c>
      <c r="AS1251" s="15">
        <f t="shared" si="6276"/>
        <v>1042</v>
      </c>
      <c r="AT1251" s="15">
        <f t="shared" si="6276"/>
        <v>1078</v>
      </c>
      <c r="AU1251" s="15">
        <f t="shared" si="6276"/>
        <v>1114</v>
      </c>
      <c r="AV1251" s="15">
        <f t="shared" si="6276"/>
        <v>1150</v>
      </c>
      <c r="AW1251" s="15">
        <f t="shared" si="6276"/>
        <v>1186</v>
      </c>
      <c r="AX1251" s="15">
        <f t="shared" si="6276"/>
        <v>1222</v>
      </c>
      <c r="AY1251" s="15">
        <f t="shared" si="6276"/>
        <v>1258</v>
      </c>
      <c r="AZ1251" s="15">
        <f t="shared" si="6276"/>
        <v>1294</v>
      </c>
      <c r="BA1251" s="15">
        <f t="shared" si="6276"/>
        <v>1330</v>
      </c>
      <c r="BB1251" s="15">
        <f t="shared" si="6276"/>
        <v>1366</v>
      </c>
      <c r="BC1251" s="15">
        <f t="shared" si="6276"/>
        <v>1402</v>
      </c>
      <c r="BD1251" s="15">
        <f t="shared" si="6276"/>
        <v>1438</v>
      </c>
      <c r="BE1251" s="15">
        <f t="shared" si="6276"/>
        <v>1474</v>
      </c>
      <c r="BF1251" s="15">
        <f t="shared" si="6276"/>
        <v>1510</v>
      </c>
      <c r="BG1251" s="15">
        <f t="shared" si="6276"/>
        <v>1546</v>
      </c>
      <c r="BH1251" s="15">
        <f t="shared" si="6276"/>
        <v>1582</v>
      </c>
      <c r="BI1251" s="15">
        <f t="shared" si="6276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277">D1252</f>
        <v>8.5</v>
      </c>
      <c r="F1252" s="4">
        <f t="shared" ref="F1252" si="6278">E1252+0.5</f>
        <v>9</v>
      </c>
      <c r="G1252" s="4">
        <f t="shared" ref="G1252" si="6279">F1252</f>
        <v>9</v>
      </c>
      <c r="H1252" s="4">
        <f t="shared" ref="H1252" si="6280">G1252+0.5</f>
        <v>9.5</v>
      </c>
      <c r="I1252" s="4">
        <f t="shared" ref="I1252" si="6281">H1252</f>
        <v>9.5</v>
      </c>
      <c r="J1252" s="4">
        <f t="shared" ref="J1252" si="6282">I1252+0.5</f>
        <v>10</v>
      </c>
      <c r="K1252" s="4">
        <f t="shared" ref="K1252" si="6283">J1252</f>
        <v>10</v>
      </c>
      <c r="L1252" s="4">
        <f t="shared" ref="L1252" si="6284">K1252+0.5</f>
        <v>10.5</v>
      </c>
      <c r="M1252" s="4">
        <f t="shared" ref="M1252" si="6285">L1252</f>
        <v>10.5</v>
      </c>
      <c r="N1252" s="4">
        <f t="shared" ref="N1252" si="6286">M1252+0.5</f>
        <v>11</v>
      </c>
      <c r="O1252" s="4">
        <f t="shared" ref="O1252" si="6287">N1252</f>
        <v>11</v>
      </c>
      <c r="P1252" s="4">
        <f t="shared" ref="P1252" si="6288">O1252+0.5</f>
        <v>11.5</v>
      </c>
      <c r="Q1252" s="4">
        <f t="shared" ref="Q1252" si="6289">P1252</f>
        <v>11.5</v>
      </c>
      <c r="R1252" s="4">
        <f t="shared" ref="R1252" si="6290">Q1252+0.5</f>
        <v>12</v>
      </c>
      <c r="S1252" s="4">
        <f t="shared" ref="S1252" si="6291">R1252</f>
        <v>12</v>
      </c>
      <c r="T1252" s="4">
        <f t="shared" ref="T1252" si="6292">S1252+0.5</f>
        <v>12.5</v>
      </c>
      <c r="U1252" s="4">
        <f t="shared" ref="U1252" si="6293">T1252</f>
        <v>12.5</v>
      </c>
      <c r="V1252" s="4">
        <f t="shared" ref="V1252" si="6294">U1252+0.5</f>
        <v>13</v>
      </c>
      <c r="W1252" s="4">
        <f t="shared" ref="W1252" si="6295">V1252</f>
        <v>13</v>
      </c>
      <c r="X1252" s="4">
        <f t="shared" ref="X1252" si="6296">W1252+0.5</f>
        <v>13.5</v>
      </c>
      <c r="Y1252" s="4">
        <f t="shared" ref="Y1252" si="6297">X1252</f>
        <v>13.5</v>
      </c>
      <c r="Z1252" s="4">
        <f t="shared" ref="Z1252" si="6298">Y1252+0.5</f>
        <v>14</v>
      </c>
      <c r="AA1252" s="4">
        <f t="shared" ref="AA1252" si="6299">Z1252</f>
        <v>14</v>
      </c>
      <c r="AB1252" s="4">
        <f t="shared" ref="AB1252" si="6300">AA1252+0.5</f>
        <v>14.5</v>
      </c>
      <c r="AC1252" s="4">
        <f t="shared" ref="AC1252" si="6301">AB1252</f>
        <v>14.5</v>
      </c>
      <c r="AD1252" s="4">
        <f t="shared" ref="AD1252" si="6302">AC1252+0.5</f>
        <v>15</v>
      </c>
      <c r="AE1252" s="4">
        <f t="shared" ref="AE1252" si="6303">AD1252</f>
        <v>15</v>
      </c>
      <c r="AF1252" s="4">
        <f t="shared" ref="AF1252" si="6304">AE1252+0.5</f>
        <v>15.5</v>
      </c>
      <c r="AG1252" s="4">
        <f t="shared" ref="AG1252" si="6305">AF1252</f>
        <v>15.5</v>
      </c>
      <c r="AH1252" s="4">
        <f t="shared" ref="AH1252" si="6306">AG1252+0.5</f>
        <v>16</v>
      </c>
      <c r="AI1252" s="4">
        <f t="shared" ref="AI1252" si="6307">AH1252</f>
        <v>16</v>
      </c>
      <c r="AJ1252" s="4">
        <f t="shared" ref="AJ1252" si="6308">AI1252+0.5</f>
        <v>16.5</v>
      </c>
      <c r="AK1252" s="4">
        <f t="shared" ref="AK1252" si="6309">AJ1252</f>
        <v>16.5</v>
      </c>
      <c r="AL1252" s="4">
        <f t="shared" ref="AL1252" si="6310">AK1252+0.5</f>
        <v>17</v>
      </c>
      <c r="AM1252" s="4">
        <f t="shared" ref="AM1252" si="6311">AL1252</f>
        <v>17</v>
      </c>
      <c r="AN1252" s="4">
        <f t="shared" ref="AN1252" si="6312">AM1252+0.5</f>
        <v>17.5</v>
      </c>
      <c r="AO1252" s="4">
        <f t="shared" ref="AO1252" si="6313">AN1252</f>
        <v>17.5</v>
      </c>
      <c r="AP1252" s="4">
        <f t="shared" ref="AP1252" si="6314">AO1252+0.5</f>
        <v>18</v>
      </c>
      <c r="AQ1252" s="4">
        <f t="shared" ref="AQ1252" si="6315">AP1252</f>
        <v>18</v>
      </c>
      <c r="AR1252" s="4">
        <f t="shared" ref="AR1252" si="6316">AQ1252+0.5</f>
        <v>18.5</v>
      </c>
      <c r="AS1252" s="4">
        <f t="shared" ref="AS1252" si="6317">AR1252</f>
        <v>18.5</v>
      </c>
      <c r="AT1252" s="4">
        <f t="shared" ref="AT1252" si="6318">AS1252+0.5</f>
        <v>19</v>
      </c>
      <c r="AU1252" s="4">
        <f t="shared" ref="AU1252" si="6319">AT1252</f>
        <v>19</v>
      </c>
      <c r="AV1252" s="4">
        <f t="shared" ref="AV1252" si="6320">AU1252+0.5</f>
        <v>19.5</v>
      </c>
      <c r="AW1252" s="4">
        <f t="shared" ref="AW1252" si="6321">AV1252</f>
        <v>19.5</v>
      </c>
      <c r="AX1252" s="4">
        <f t="shared" ref="AX1252" si="6322">AW1252+0.5</f>
        <v>20</v>
      </c>
      <c r="AY1252" s="4">
        <f t="shared" ref="AY1252" si="6323">AX1252</f>
        <v>20</v>
      </c>
      <c r="AZ1252" s="4">
        <f t="shared" ref="AZ1252" si="6324">AY1252+0.5</f>
        <v>20.5</v>
      </c>
      <c r="BA1252" s="4">
        <f t="shared" ref="BA1252" si="6325">AZ1252</f>
        <v>20.5</v>
      </c>
      <c r="BB1252" s="4">
        <f t="shared" ref="BB1252" si="6326">BA1252+0.5</f>
        <v>21</v>
      </c>
      <c r="BC1252" s="4">
        <f t="shared" ref="BC1252" si="6327">BB1252</f>
        <v>21</v>
      </c>
      <c r="BD1252" s="4">
        <f t="shared" ref="BD1252" si="6328">BC1252+0.5</f>
        <v>21.5</v>
      </c>
      <c r="BE1252" s="4">
        <f t="shared" ref="BE1252" si="6329">BD1252</f>
        <v>21.5</v>
      </c>
      <c r="BF1252" s="4">
        <f t="shared" ref="BF1252" si="6330">BE1252+0.5</f>
        <v>22</v>
      </c>
      <c r="BG1252" s="4">
        <f t="shared" ref="BG1252" si="6331">BF1252</f>
        <v>22</v>
      </c>
      <c r="BH1252" s="4">
        <f t="shared" ref="BH1252" si="6332">BG1252+0.5</f>
        <v>22.5</v>
      </c>
      <c r="BI1252" s="4">
        <f t="shared" ref="BI1252" si="6333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34">C1260+12</f>
        <v>49</v>
      </c>
      <c r="E1260" s="4">
        <f t="shared" si="6334"/>
        <v>61</v>
      </c>
      <c r="F1260" s="4">
        <f t="shared" si="6334"/>
        <v>73</v>
      </c>
      <c r="G1260" s="4">
        <f t="shared" si="6334"/>
        <v>85</v>
      </c>
      <c r="H1260" s="4">
        <f t="shared" si="6334"/>
        <v>97</v>
      </c>
      <c r="I1260" s="4">
        <f t="shared" si="6334"/>
        <v>109</v>
      </c>
      <c r="J1260" s="15">
        <f t="shared" si="6334"/>
        <v>121</v>
      </c>
      <c r="K1260" s="4">
        <f t="shared" si="6334"/>
        <v>133</v>
      </c>
      <c r="L1260" s="4">
        <f t="shared" si="6334"/>
        <v>145</v>
      </c>
      <c r="M1260" s="4">
        <f t="shared" si="6334"/>
        <v>157</v>
      </c>
      <c r="N1260" s="4">
        <f t="shared" si="6334"/>
        <v>169</v>
      </c>
      <c r="O1260" s="4">
        <f t="shared" si="6334"/>
        <v>181</v>
      </c>
      <c r="P1260" s="4">
        <f t="shared" si="6334"/>
        <v>193</v>
      </c>
      <c r="Q1260" s="4">
        <f t="shared" si="6334"/>
        <v>205</v>
      </c>
      <c r="R1260" s="15">
        <f t="shared" si="6334"/>
        <v>217</v>
      </c>
      <c r="S1260" s="4">
        <f t="shared" si="6334"/>
        <v>229</v>
      </c>
      <c r="T1260" s="4">
        <f t="shared" si="6334"/>
        <v>241</v>
      </c>
      <c r="U1260" s="4">
        <f t="shared" si="6334"/>
        <v>253</v>
      </c>
      <c r="V1260" s="4">
        <f t="shared" si="6334"/>
        <v>265</v>
      </c>
      <c r="W1260" s="4">
        <f t="shared" si="6334"/>
        <v>277</v>
      </c>
      <c r="X1260" s="15">
        <f t="shared" si="6334"/>
        <v>289</v>
      </c>
      <c r="Y1260" s="4">
        <f t="shared" si="6334"/>
        <v>301</v>
      </c>
      <c r="Z1260" s="4">
        <f t="shared" si="6334"/>
        <v>313</v>
      </c>
      <c r="AA1260" s="4">
        <f t="shared" si="6334"/>
        <v>325</v>
      </c>
      <c r="AB1260" s="4">
        <f t="shared" si="6334"/>
        <v>337</v>
      </c>
      <c r="AC1260" s="4">
        <f t="shared" si="6334"/>
        <v>349</v>
      </c>
      <c r="AD1260" s="15">
        <f t="shared" si="6334"/>
        <v>361</v>
      </c>
      <c r="AE1260" s="4">
        <f t="shared" si="6334"/>
        <v>373</v>
      </c>
      <c r="AF1260" s="4">
        <f t="shared" si="6334"/>
        <v>385</v>
      </c>
      <c r="AG1260" s="4">
        <f t="shared" si="6334"/>
        <v>397</v>
      </c>
      <c r="AH1260" s="4">
        <f t="shared" si="6334"/>
        <v>409</v>
      </c>
      <c r="AI1260" s="4">
        <f t="shared" si="6334"/>
        <v>421</v>
      </c>
      <c r="AJ1260" s="4">
        <f t="shared" si="6334"/>
        <v>433</v>
      </c>
      <c r="AK1260" s="4">
        <f t="shared" si="6334"/>
        <v>445</v>
      </c>
      <c r="AL1260" s="4">
        <f t="shared" si="6334"/>
        <v>457</v>
      </c>
      <c r="AM1260" s="4">
        <f t="shared" si="6334"/>
        <v>469</v>
      </c>
      <c r="AN1260" s="4">
        <f t="shared" si="6334"/>
        <v>481</v>
      </c>
      <c r="AO1260" s="4">
        <f t="shared" si="6334"/>
        <v>493</v>
      </c>
      <c r="AP1260" s="4">
        <f t="shared" si="6334"/>
        <v>505</v>
      </c>
      <c r="AQ1260" s="4">
        <f t="shared" si="6334"/>
        <v>517</v>
      </c>
      <c r="AR1260" s="4">
        <f t="shared" si="6334"/>
        <v>529</v>
      </c>
      <c r="AS1260" s="4">
        <f t="shared" si="6334"/>
        <v>541</v>
      </c>
      <c r="AT1260" s="4">
        <f t="shared" si="6334"/>
        <v>553</v>
      </c>
      <c r="AU1260" s="4">
        <f t="shared" si="6334"/>
        <v>565</v>
      </c>
      <c r="AV1260" s="4">
        <f t="shared" si="6334"/>
        <v>577</v>
      </c>
      <c r="AW1260" s="4">
        <f t="shared" si="6334"/>
        <v>589</v>
      </c>
      <c r="AX1260" s="4">
        <f t="shared" si="6334"/>
        <v>601</v>
      </c>
      <c r="AY1260" s="4">
        <f t="shared" si="6334"/>
        <v>613</v>
      </c>
      <c r="AZ1260" s="4">
        <f t="shared" si="6334"/>
        <v>625</v>
      </c>
      <c r="BA1260" s="4">
        <f t="shared" si="6334"/>
        <v>637</v>
      </c>
      <c r="BB1260" s="4">
        <f t="shared" si="6334"/>
        <v>649</v>
      </c>
      <c r="BC1260" s="4">
        <f t="shared" si="6334"/>
        <v>661</v>
      </c>
      <c r="BD1260" s="4">
        <f t="shared" si="6334"/>
        <v>673</v>
      </c>
      <c r="BE1260" s="4">
        <f t="shared" si="6334"/>
        <v>685</v>
      </c>
      <c r="BF1260" s="4">
        <f t="shared" si="6334"/>
        <v>697</v>
      </c>
      <c r="BG1260" s="4">
        <f t="shared" si="6334"/>
        <v>709</v>
      </c>
      <c r="BH1260" s="4">
        <f t="shared" si="6334"/>
        <v>721</v>
      </c>
      <c r="BI1260" s="4">
        <f t="shared" si="6334"/>
        <v>733</v>
      </c>
      <c r="BJ1260" t="s">
        <v>0</v>
      </c>
    </row>
    <row r="1261" spans="1:62">
      <c r="A1261" s="4" t="s">
        <v>200</v>
      </c>
      <c r="B1261" s="4">
        <v>30</v>
      </c>
      <c r="C1261" s="4">
        <f>B1261+18</f>
        <v>48</v>
      </c>
      <c r="D1261" s="4">
        <f t="shared" ref="D1261:BI1261" si="6335">C1261+18</f>
        <v>66</v>
      </c>
      <c r="E1261" s="4">
        <f t="shared" si="6335"/>
        <v>84</v>
      </c>
      <c r="F1261" s="4">
        <f t="shared" si="6335"/>
        <v>102</v>
      </c>
      <c r="G1261" s="4">
        <f t="shared" si="6335"/>
        <v>120</v>
      </c>
      <c r="H1261" s="4">
        <f t="shared" si="6335"/>
        <v>138</v>
      </c>
      <c r="I1261" s="4">
        <f t="shared" si="6335"/>
        <v>156</v>
      </c>
      <c r="J1261" s="4">
        <f t="shared" si="6335"/>
        <v>174</v>
      </c>
      <c r="K1261" s="4">
        <f t="shared" si="6335"/>
        <v>192</v>
      </c>
      <c r="L1261" s="4">
        <f t="shared" si="6335"/>
        <v>210</v>
      </c>
      <c r="M1261" s="4">
        <f t="shared" si="6335"/>
        <v>228</v>
      </c>
      <c r="N1261" s="4">
        <f t="shared" si="6335"/>
        <v>246</v>
      </c>
      <c r="O1261" s="4">
        <f t="shared" si="6335"/>
        <v>264</v>
      </c>
      <c r="P1261" s="4">
        <f t="shared" si="6335"/>
        <v>282</v>
      </c>
      <c r="Q1261" s="4">
        <f t="shared" si="6335"/>
        <v>300</v>
      </c>
      <c r="R1261" s="4">
        <f t="shared" si="6335"/>
        <v>318</v>
      </c>
      <c r="S1261" s="4">
        <f t="shared" si="6335"/>
        <v>336</v>
      </c>
      <c r="T1261" s="4">
        <f t="shared" si="6335"/>
        <v>354</v>
      </c>
      <c r="U1261" s="4">
        <f t="shared" si="6335"/>
        <v>372</v>
      </c>
      <c r="V1261" s="4">
        <f t="shared" si="6335"/>
        <v>390</v>
      </c>
      <c r="W1261" s="4">
        <f t="shared" si="6335"/>
        <v>408</v>
      </c>
      <c r="X1261" s="4">
        <f t="shared" si="6335"/>
        <v>426</v>
      </c>
      <c r="Y1261" s="4">
        <f t="shared" si="6335"/>
        <v>444</v>
      </c>
      <c r="Z1261" s="4">
        <f t="shared" si="6335"/>
        <v>462</v>
      </c>
      <c r="AA1261" s="4">
        <f t="shared" si="6335"/>
        <v>480</v>
      </c>
      <c r="AB1261" s="4">
        <f t="shared" si="6335"/>
        <v>498</v>
      </c>
      <c r="AC1261" s="4">
        <f t="shared" si="6335"/>
        <v>516</v>
      </c>
      <c r="AD1261" s="4">
        <f t="shared" si="6335"/>
        <v>534</v>
      </c>
      <c r="AE1261" s="4">
        <f t="shared" si="6335"/>
        <v>552</v>
      </c>
      <c r="AF1261" s="4">
        <f t="shared" si="6335"/>
        <v>570</v>
      </c>
      <c r="AG1261" s="4">
        <f t="shared" si="6335"/>
        <v>588</v>
      </c>
      <c r="AH1261" s="4">
        <f t="shared" si="6335"/>
        <v>606</v>
      </c>
      <c r="AI1261" s="4">
        <f t="shared" si="6335"/>
        <v>624</v>
      </c>
      <c r="AJ1261" s="4">
        <f t="shared" si="6335"/>
        <v>642</v>
      </c>
      <c r="AK1261" s="4">
        <f t="shared" si="6335"/>
        <v>660</v>
      </c>
      <c r="AL1261" s="4">
        <f t="shared" si="6335"/>
        <v>678</v>
      </c>
      <c r="AM1261" s="4">
        <f t="shared" si="6335"/>
        <v>696</v>
      </c>
      <c r="AN1261" s="4">
        <f t="shared" si="6335"/>
        <v>714</v>
      </c>
      <c r="AO1261" s="4">
        <f t="shared" si="6335"/>
        <v>732</v>
      </c>
      <c r="AP1261" s="4">
        <f t="shared" si="6335"/>
        <v>750</v>
      </c>
      <c r="AQ1261" s="4">
        <f t="shared" si="6335"/>
        <v>768</v>
      </c>
      <c r="AR1261" s="4">
        <f t="shared" si="6335"/>
        <v>786</v>
      </c>
      <c r="AS1261" s="4">
        <f t="shared" si="6335"/>
        <v>804</v>
      </c>
      <c r="AT1261" s="4">
        <f t="shared" si="6335"/>
        <v>822</v>
      </c>
      <c r="AU1261" s="4">
        <f t="shared" si="6335"/>
        <v>840</v>
      </c>
      <c r="AV1261" s="4">
        <f t="shared" si="6335"/>
        <v>858</v>
      </c>
      <c r="AW1261" s="4">
        <f t="shared" si="6335"/>
        <v>876</v>
      </c>
      <c r="AX1261" s="4">
        <f t="shared" si="6335"/>
        <v>894</v>
      </c>
      <c r="AY1261" s="4">
        <f t="shared" si="6335"/>
        <v>912</v>
      </c>
      <c r="AZ1261" s="4">
        <f t="shared" si="6335"/>
        <v>930</v>
      </c>
      <c r="BA1261" s="4">
        <f t="shared" si="6335"/>
        <v>948</v>
      </c>
      <c r="BB1261" s="4">
        <f t="shared" si="6335"/>
        <v>966</v>
      </c>
      <c r="BC1261" s="4">
        <f t="shared" si="6335"/>
        <v>984</v>
      </c>
      <c r="BD1261" s="4">
        <f t="shared" si="6335"/>
        <v>1002</v>
      </c>
      <c r="BE1261" s="4">
        <f t="shared" si="6335"/>
        <v>1020</v>
      </c>
      <c r="BF1261" s="4">
        <f t="shared" si="6335"/>
        <v>1038</v>
      </c>
      <c r="BG1261" s="4">
        <f t="shared" si="6335"/>
        <v>1056</v>
      </c>
      <c r="BH1261" s="4">
        <f t="shared" si="6335"/>
        <v>1074</v>
      </c>
      <c r="BI1261" s="4">
        <f t="shared" si="6335"/>
        <v>1092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36">E1267+3</f>
        <v>13</v>
      </c>
      <c r="G1267" s="4">
        <f t="shared" si="6336"/>
        <v>16</v>
      </c>
      <c r="H1267" s="4">
        <f t="shared" si="6336"/>
        <v>19</v>
      </c>
      <c r="I1267" s="4">
        <f t="shared" si="6336"/>
        <v>22</v>
      </c>
      <c r="J1267" s="15">
        <f>I1267+5</f>
        <v>27</v>
      </c>
      <c r="K1267" s="4">
        <f t="shared" ref="K1267:Q1267" si="6337">J1267+5</f>
        <v>32</v>
      </c>
      <c r="L1267" s="4">
        <f t="shared" si="6337"/>
        <v>37</v>
      </c>
      <c r="M1267" s="4">
        <f t="shared" si="6337"/>
        <v>42</v>
      </c>
      <c r="N1267" s="4">
        <f t="shared" si="6337"/>
        <v>47</v>
      </c>
      <c r="O1267" s="4">
        <f t="shared" si="6337"/>
        <v>52</v>
      </c>
      <c r="P1267" s="4">
        <f t="shared" si="6337"/>
        <v>57</v>
      </c>
      <c r="Q1267" s="4">
        <f t="shared" si="6337"/>
        <v>62</v>
      </c>
      <c r="R1267" s="15">
        <f>Q1267+13</f>
        <v>75</v>
      </c>
      <c r="S1267" s="4">
        <f t="shared" ref="S1267:V1267" si="6338">R1267+13</f>
        <v>88</v>
      </c>
      <c r="T1267" s="4">
        <f t="shared" si="6338"/>
        <v>101</v>
      </c>
      <c r="U1267" s="4">
        <f t="shared" si="6338"/>
        <v>114</v>
      </c>
      <c r="V1267" s="4">
        <f t="shared" si="6338"/>
        <v>127</v>
      </c>
      <c r="W1267" s="4">
        <f t="shared" ref="W1267" si="6339">V1267+13</f>
        <v>140</v>
      </c>
      <c r="X1267" s="15">
        <f>W1267+22</f>
        <v>162</v>
      </c>
      <c r="Y1267" s="4">
        <f t="shared" ref="Y1267:AC1267" si="6340">X1267+22</f>
        <v>184</v>
      </c>
      <c r="Z1267" s="4">
        <f t="shared" si="6340"/>
        <v>206</v>
      </c>
      <c r="AA1267" s="4">
        <f t="shared" si="6340"/>
        <v>228</v>
      </c>
      <c r="AB1267" s="4">
        <f t="shared" si="6340"/>
        <v>250</v>
      </c>
      <c r="AC1267" s="4">
        <f t="shared" si="6340"/>
        <v>272</v>
      </c>
      <c r="AD1267" s="15">
        <f>AC1267+32</f>
        <v>304</v>
      </c>
      <c r="AE1267" s="15">
        <f t="shared" ref="AE1267:BI1267" si="6341">AD1267+32</f>
        <v>336</v>
      </c>
      <c r="AF1267" s="15">
        <f t="shared" si="6341"/>
        <v>368</v>
      </c>
      <c r="AG1267" s="15">
        <f t="shared" si="6341"/>
        <v>400</v>
      </c>
      <c r="AH1267" s="15">
        <f t="shared" si="6341"/>
        <v>432</v>
      </c>
      <c r="AI1267" s="15">
        <f t="shared" si="6341"/>
        <v>464</v>
      </c>
      <c r="AJ1267" s="15">
        <f t="shared" si="6341"/>
        <v>496</v>
      </c>
      <c r="AK1267" s="15">
        <f t="shared" si="6341"/>
        <v>528</v>
      </c>
      <c r="AL1267" s="15">
        <f t="shared" si="6341"/>
        <v>560</v>
      </c>
      <c r="AM1267" s="15">
        <f t="shared" si="6341"/>
        <v>592</v>
      </c>
      <c r="AN1267" s="15">
        <f t="shared" si="6341"/>
        <v>624</v>
      </c>
      <c r="AO1267" s="15">
        <f t="shared" si="6341"/>
        <v>656</v>
      </c>
      <c r="AP1267" s="15">
        <f t="shared" si="6341"/>
        <v>688</v>
      </c>
      <c r="AQ1267" s="15">
        <f t="shared" si="6341"/>
        <v>720</v>
      </c>
      <c r="AR1267" s="15">
        <f t="shared" si="6341"/>
        <v>752</v>
      </c>
      <c r="AS1267" s="15">
        <f t="shared" si="6341"/>
        <v>784</v>
      </c>
      <c r="AT1267" s="15">
        <f t="shared" si="6341"/>
        <v>816</v>
      </c>
      <c r="AU1267" s="15">
        <f t="shared" si="6341"/>
        <v>848</v>
      </c>
      <c r="AV1267" s="15">
        <f t="shared" si="6341"/>
        <v>880</v>
      </c>
      <c r="AW1267" s="15">
        <f t="shared" si="6341"/>
        <v>912</v>
      </c>
      <c r="AX1267" s="15">
        <f t="shared" si="6341"/>
        <v>944</v>
      </c>
      <c r="AY1267" s="15">
        <f t="shared" si="6341"/>
        <v>976</v>
      </c>
      <c r="AZ1267" s="15">
        <f t="shared" si="6341"/>
        <v>1008</v>
      </c>
      <c r="BA1267" s="15">
        <f t="shared" si="6341"/>
        <v>1040</v>
      </c>
      <c r="BB1267" s="15">
        <f t="shared" si="6341"/>
        <v>1072</v>
      </c>
      <c r="BC1267" s="15">
        <f t="shared" si="6341"/>
        <v>1104</v>
      </c>
      <c r="BD1267" s="15">
        <f t="shared" si="6341"/>
        <v>1136</v>
      </c>
      <c r="BE1267" s="15">
        <f t="shared" si="6341"/>
        <v>1168</v>
      </c>
      <c r="BF1267" s="15">
        <f t="shared" si="6341"/>
        <v>1200</v>
      </c>
      <c r="BG1267" s="15">
        <f t="shared" si="6341"/>
        <v>1232</v>
      </c>
      <c r="BH1267" s="15">
        <f t="shared" si="6341"/>
        <v>1264</v>
      </c>
      <c r="BI1267" s="15">
        <f t="shared" si="6341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42">V1268</f>
        <v>1</v>
      </c>
      <c r="X1268" s="15">
        <f t="shared" si="6342"/>
        <v>1</v>
      </c>
      <c r="Y1268" s="4">
        <f t="shared" ref="Y1268:AD1268" si="6343">X1268</f>
        <v>1</v>
      </c>
      <c r="Z1268" s="4">
        <f t="shared" si="6343"/>
        <v>1</v>
      </c>
      <c r="AA1268" s="4">
        <f t="shared" si="6343"/>
        <v>1</v>
      </c>
      <c r="AB1268" s="4">
        <f t="shared" si="6343"/>
        <v>1</v>
      </c>
      <c r="AC1268" s="4">
        <f t="shared" si="6343"/>
        <v>1</v>
      </c>
      <c r="AD1268" s="15">
        <f t="shared" si="6343"/>
        <v>1</v>
      </c>
      <c r="AE1268" s="4">
        <f t="shared" ref="AE1268:AX1268" si="6344">AD1268</f>
        <v>1</v>
      </c>
      <c r="AF1268" s="4">
        <f t="shared" si="6344"/>
        <v>1</v>
      </c>
      <c r="AG1268" s="4">
        <f t="shared" si="6344"/>
        <v>1</v>
      </c>
      <c r="AH1268" s="4">
        <f t="shared" si="6344"/>
        <v>1</v>
      </c>
      <c r="AI1268" s="4">
        <f t="shared" si="6344"/>
        <v>1</v>
      </c>
      <c r="AJ1268" s="4">
        <f t="shared" si="6344"/>
        <v>1</v>
      </c>
      <c r="AK1268" s="4">
        <f t="shared" si="6344"/>
        <v>1</v>
      </c>
      <c r="AL1268" s="4">
        <f t="shared" si="6344"/>
        <v>1</v>
      </c>
      <c r="AM1268" s="4">
        <f t="shared" si="6344"/>
        <v>1</v>
      </c>
      <c r="AN1268" s="4">
        <f t="shared" si="6344"/>
        <v>1</v>
      </c>
      <c r="AO1268" s="4">
        <f t="shared" si="6344"/>
        <v>1</v>
      </c>
      <c r="AP1268" s="4">
        <f t="shared" si="6344"/>
        <v>1</v>
      </c>
      <c r="AQ1268" s="4">
        <f t="shared" si="6344"/>
        <v>1</v>
      </c>
      <c r="AR1268" s="4">
        <f t="shared" si="6344"/>
        <v>1</v>
      </c>
      <c r="AS1268" s="4">
        <f t="shared" si="6344"/>
        <v>1</v>
      </c>
      <c r="AT1268" s="4">
        <f t="shared" si="6344"/>
        <v>1</v>
      </c>
      <c r="AU1268" s="4">
        <f t="shared" si="6344"/>
        <v>1</v>
      </c>
      <c r="AV1268" s="4">
        <f t="shared" si="6344"/>
        <v>1</v>
      </c>
      <c r="AW1268" s="4">
        <f t="shared" si="6344"/>
        <v>1</v>
      </c>
      <c r="AX1268" s="4">
        <f t="shared" si="6344"/>
        <v>1</v>
      </c>
      <c r="AY1268" s="4">
        <f t="shared" ref="AY1268:BI1268" si="6345">AX1268</f>
        <v>1</v>
      </c>
      <c r="AZ1268" s="4">
        <f t="shared" si="6345"/>
        <v>1</v>
      </c>
      <c r="BA1268" s="4">
        <f t="shared" si="6345"/>
        <v>1</v>
      </c>
      <c r="BB1268" s="4">
        <f t="shared" si="6345"/>
        <v>1</v>
      </c>
      <c r="BC1268" s="4">
        <f t="shared" si="6345"/>
        <v>1</v>
      </c>
      <c r="BD1268" s="4">
        <f t="shared" si="6345"/>
        <v>1</v>
      </c>
      <c r="BE1268" s="4">
        <f t="shared" si="6345"/>
        <v>1</v>
      </c>
      <c r="BF1268" s="4">
        <f t="shared" si="6345"/>
        <v>1</v>
      </c>
      <c r="BG1268" s="4">
        <f t="shared" si="6345"/>
        <v>1</v>
      </c>
      <c r="BH1268" s="4">
        <f t="shared" si="6345"/>
        <v>1</v>
      </c>
      <c r="BI1268" s="4">
        <f t="shared" si="6345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346">E1269+4</f>
        <v>19</v>
      </c>
      <c r="G1269" s="4">
        <f t="shared" si="6346"/>
        <v>23</v>
      </c>
      <c r="H1269" s="4">
        <f t="shared" si="6346"/>
        <v>27</v>
      </c>
      <c r="I1269" s="4">
        <f t="shared" si="6346"/>
        <v>31</v>
      </c>
      <c r="J1269" s="15">
        <f>I1269+8</f>
        <v>39</v>
      </c>
      <c r="K1269" s="4">
        <f t="shared" ref="K1269:Q1269" si="6347">J1269+8</f>
        <v>47</v>
      </c>
      <c r="L1269" s="4">
        <f t="shared" si="6347"/>
        <v>55</v>
      </c>
      <c r="M1269" s="4">
        <f t="shared" si="6347"/>
        <v>63</v>
      </c>
      <c r="N1269" s="4">
        <f t="shared" si="6347"/>
        <v>71</v>
      </c>
      <c r="O1269" s="4">
        <f t="shared" si="6347"/>
        <v>79</v>
      </c>
      <c r="P1269" s="4">
        <f t="shared" si="6347"/>
        <v>87</v>
      </c>
      <c r="Q1269" s="4">
        <f t="shared" si="6347"/>
        <v>95</v>
      </c>
      <c r="R1269" s="15">
        <f>Q1269+28</f>
        <v>123</v>
      </c>
      <c r="S1269" s="4">
        <f t="shared" ref="S1269:V1269" si="6348">R1269+28</f>
        <v>151</v>
      </c>
      <c r="T1269" s="4">
        <f t="shared" si="6348"/>
        <v>179</v>
      </c>
      <c r="U1269" s="4">
        <f t="shared" si="6348"/>
        <v>207</v>
      </c>
      <c r="V1269" s="4">
        <f t="shared" si="6348"/>
        <v>235</v>
      </c>
      <c r="W1269" s="4">
        <f t="shared" ref="W1269" si="6349">V1269+28</f>
        <v>263</v>
      </c>
      <c r="X1269" s="15">
        <f>W1269+45</f>
        <v>308</v>
      </c>
      <c r="Y1269" s="4">
        <f t="shared" ref="Y1269:AC1269" si="6350">X1269+45</f>
        <v>353</v>
      </c>
      <c r="Z1269" s="4">
        <f t="shared" si="6350"/>
        <v>398</v>
      </c>
      <c r="AA1269" s="4">
        <f t="shared" si="6350"/>
        <v>443</v>
      </c>
      <c r="AB1269" s="4">
        <f t="shared" si="6350"/>
        <v>488</v>
      </c>
      <c r="AC1269" s="4">
        <f t="shared" si="6350"/>
        <v>533</v>
      </c>
      <c r="AD1269" s="15">
        <f>AC1269+62</f>
        <v>595</v>
      </c>
      <c r="AE1269" s="4">
        <f t="shared" ref="AE1269:AX1269" si="6351">AD1269+62</f>
        <v>657</v>
      </c>
      <c r="AF1269" s="4">
        <f t="shared" si="6351"/>
        <v>719</v>
      </c>
      <c r="AG1269" s="4">
        <f t="shared" si="6351"/>
        <v>781</v>
      </c>
      <c r="AH1269" s="4">
        <f t="shared" si="6351"/>
        <v>843</v>
      </c>
      <c r="AI1269" s="4">
        <f t="shared" si="6351"/>
        <v>905</v>
      </c>
      <c r="AJ1269" s="4">
        <f t="shared" si="6351"/>
        <v>967</v>
      </c>
      <c r="AK1269" s="4">
        <f t="shared" si="6351"/>
        <v>1029</v>
      </c>
      <c r="AL1269" s="4">
        <f t="shared" si="6351"/>
        <v>1091</v>
      </c>
      <c r="AM1269" s="4">
        <f t="shared" si="6351"/>
        <v>1153</v>
      </c>
      <c r="AN1269" s="4">
        <f t="shared" si="6351"/>
        <v>1215</v>
      </c>
      <c r="AO1269" s="4">
        <f t="shared" si="6351"/>
        <v>1277</v>
      </c>
      <c r="AP1269" s="4">
        <f t="shared" si="6351"/>
        <v>1339</v>
      </c>
      <c r="AQ1269" s="4">
        <f t="shared" si="6351"/>
        <v>1401</v>
      </c>
      <c r="AR1269" s="4">
        <f t="shared" si="6351"/>
        <v>1463</v>
      </c>
      <c r="AS1269" s="4">
        <f t="shared" si="6351"/>
        <v>1525</v>
      </c>
      <c r="AT1269" s="4">
        <f t="shared" si="6351"/>
        <v>1587</v>
      </c>
      <c r="AU1269" s="4">
        <f t="shared" si="6351"/>
        <v>1649</v>
      </c>
      <c r="AV1269" s="4">
        <f t="shared" si="6351"/>
        <v>1711</v>
      </c>
      <c r="AW1269" s="4">
        <f t="shared" si="6351"/>
        <v>1773</v>
      </c>
      <c r="AX1269" s="4">
        <f t="shared" si="6351"/>
        <v>1835</v>
      </c>
      <c r="AY1269" s="4">
        <f t="shared" ref="AY1269:BI1269" si="6352">AX1269+62</f>
        <v>1897</v>
      </c>
      <c r="AZ1269" s="4">
        <f t="shared" si="6352"/>
        <v>1959</v>
      </c>
      <c r="BA1269" s="4">
        <f t="shared" si="6352"/>
        <v>2021</v>
      </c>
      <c r="BB1269" s="4">
        <f t="shared" si="6352"/>
        <v>2083</v>
      </c>
      <c r="BC1269" s="4">
        <f t="shared" si="6352"/>
        <v>2145</v>
      </c>
      <c r="BD1269" s="4">
        <f t="shared" si="6352"/>
        <v>2207</v>
      </c>
      <c r="BE1269" s="4">
        <f t="shared" si="6352"/>
        <v>2269</v>
      </c>
      <c r="BF1269" s="4">
        <f t="shared" si="6352"/>
        <v>2331</v>
      </c>
      <c r="BG1269" s="4">
        <f t="shared" si="6352"/>
        <v>2393</v>
      </c>
      <c r="BH1269" s="4">
        <f t="shared" si="6352"/>
        <v>2455</v>
      </c>
      <c r="BI1269" s="4">
        <f t="shared" si="6352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40</v>
      </c>
      <c r="C1278" s="4">
        <f>B1278+12</f>
        <v>52</v>
      </c>
      <c r="D1278" s="4">
        <f t="shared" ref="D1278:BI1278" si="6353">C1278+12</f>
        <v>64</v>
      </c>
      <c r="E1278" s="4">
        <f t="shared" si="6353"/>
        <v>76</v>
      </c>
      <c r="F1278" s="4">
        <f t="shared" si="6353"/>
        <v>88</v>
      </c>
      <c r="G1278" s="4">
        <f t="shared" si="6353"/>
        <v>100</v>
      </c>
      <c r="H1278" s="4">
        <f t="shared" si="6353"/>
        <v>112</v>
      </c>
      <c r="I1278" s="4">
        <f t="shared" si="6353"/>
        <v>124</v>
      </c>
      <c r="J1278" s="4">
        <f t="shared" si="6353"/>
        <v>136</v>
      </c>
      <c r="K1278" s="4">
        <f t="shared" si="6353"/>
        <v>148</v>
      </c>
      <c r="L1278" s="4">
        <f t="shared" si="6353"/>
        <v>160</v>
      </c>
      <c r="M1278" s="4">
        <f t="shared" si="6353"/>
        <v>172</v>
      </c>
      <c r="N1278" s="4">
        <f t="shared" si="6353"/>
        <v>184</v>
      </c>
      <c r="O1278" s="4">
        <f t="shared" si="6353"/>
        <v>196</v>
      </c>
      <c r="P1278" s="4">
        <f t="shared" si="6353"/>
        <v>208</v>
      </c>
      <c r="Q1278" s="4">
        <f t="shared" si="6353"/>
        <v>220</v>
      </c>
      <c r="R1278" s="4">
        <f t="shared" si="6353"/>
        <v>232</v>
      </c>
      <c r="S1278" s="4">
        <f t="shared" si="6353"/>
        <v>244</v>
      </c>
      <c r="T1278" s="4">
        <f t="shared" si="6353"/>
        <v>256</v>
      </c>
      <c r="U1278" s="4">
        <f t="shared" si="6353"/>
        <v>268</v>
      </c>
      <c r="V1278" s="4">
        <f t="shared" si="6353"/>
        <v>280</v>
      </c>
      <c r="W1278" s="4">
        <f t="shared" si="6353"/>
        <v>292</v>
      </c>
      <c r="X1278" s="4">
        <f t="shared" si="6353"/>
        <v>304</v>
      </c>
      <c r="Y1278" s="4">
        <f t="shared" si="6353"/>
        <v>316</v>
      </c>
      <c r="Z1278" s="4">
        <f t="shared" si="6353"/>
        <v>328</v>
      </c>
      <c r="AA1278" s="4">
        <f t="shared" si="6353"/>
        <v>340</v>
      </c>
      <c r="AB1278" s="4">
        <f t="shared" si="6353"/>
        <v>352</v>
      </c>
      <c r="AC1278" s="4">
        <f t="shared" si="6353"/>
        <v>364</v>
      </c>
      <c r="AD1278" s="4">
        <f t="shared" si="6353"/>
        <v>376</v>
      </c>
      <c r="AE1278" s="4">
        <f t="shared" si="6353"/>
        <v>388</v>
      </c>
      <c r="AF1278" s="4">
        <f t="shared" si="6353"/>
        <v>400</v>
      </c>
      <c r="AG1278" s="4">
        <f t="shared" si="6353"/>
        <v>412</v>
      </c>
      <c r="AH1278" s="4">
        <f t="shared" si="6353"/>
        <v>424</v>
      </c>
      <c r="AI1278" s="4">
        <f t="shared" si="6353"/>
        <v>436</v>
      </c>
      <c r="AJ1278" s="4">
        <f t="shared" si="6353"/>
        <v>448</v>
      </c>
      <c r="AK1278" s="4">
        <f t="shared" si="6353"/>
        <v>460</v>
      </c>
      <c r="AL1278" s="4">
        <f t="shared" si="6353"/>
        <v>472</v>
      </c>
      <c r="AM1278" s="4">
        <f t="shared" si="6353"/>
        <v>484</v>
      </c>
      <c r="AN1278" s="4">
        <f t="shared" si="6353"/>
        <v>496</v>
      </c>
      <c r="AO1278" s="4">
        <f t="shared" si="6353"/>
        <v>508</v>
      </c>
      <c r="AP1278" s="4">
        <f t="shared" si="6353"/>
        <v>520</v>
      </c>
      <c r="AQ1278" s="4">
        <f t="shared" si="6353"/>
        <v>532</v>
      </c>
      <c r="AR1278" s="4">
        <f t="shared" si="6353"/>
        <v>544</v>
      </c>
      <c r="AS1278" s="4">
        <f t="shared" si="6353"/>
        <v>556</v>
      </c>
      <c r="AT1278" s="4">
        <f t="shared" si="6353"/>
        <v>568</v>
      </c>
      <c r="AU1278" s="4">
        <f t="shared" si="6353"/>
        <v>580</v>
      </c>
      <c r="AV1278" s="4">
        <f t="shared" si="6353"/>
        <v>592</v>
      </c>
      <c r="AW1278" s="4">
        <f t="shared" si="6353"/>
        <v>604</v>
      </c>
      <c r="AX1278" s="4">
        <f t="shared" si="6353"/>
        <v>616</v>
      </c>
      <c r="AY1278" s="4">
        <f t="shared" si="6353"/>
        <v>628</v>
      </c>
      <c r="AZ1278" s="4">
        <f t="shared" si="6353"/>
        <v>640</v>
      </c>
      <c r="BA1278" s="4">
        <f t="shared" si="6353"/>
        <v>652</v>
      </c>
      <c r="BB1278" s="4">
        <f t="shared" si="6353"/>
        <v>664</v>
      </c>
      <c r="BC1278" s="4">
        <f t="shared" si="6353"/>
        <v>676</v>
      </c>
      <c r="BD1278" s="4">
        <f t="shared" si="6353"/>
        <v>688</v>
      </c>
      <c r="BE1278" s="4">
        <f t="shared" si="6353"/>
        <v>700</v>
      </c>
      <c r="BF1278" s="4">
        <f t="shared" si="6353"/>
        <v>712</v>
      </c>
      <c r="BG1278" s="4">
        <f t="shared" si="6353"/>
        <v>724</v>
      </c>
      <c r="BH1278" s="4">
        <f t="shared" si="6353"/>
        <v>736</v>
      </c>
      <c r="BI1278" s="4">
        <f t="shared" si="6353"/>
        <v>748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354">C1283+12</f>
        <v>64</v>
      </c>
      <c r="E1283" s="4">
        <f t="shared" si="6354"/>
        <v>76</v>
      </c>
      <c r="F1283" s="4">
        <f t="shared" si="6354"/>
        <v>88</v>
      </c>
      <c r="G1283" s="4">
        <f t="shared" si="6354"/>
        <v>100</v>
      </c>
      <c r="H1283" s="4">
        <f t="shared" si="6354"/>
        <v>112</v>
      </c>
      <c r="I1283" s="4">
        <f t="shared" si="6354"/>
        <v>124</v>
      </c>
      <c r="J1283" s="15">
        <f>I1283+26</f>
        <v>150</v>
      </c>
      <c r="K1283">
        <f t="shared" ref="K1283:Q1283" si="6355">J1283+26</f>
        <v>176</v>
      </c>
      <c r="L1283" s="4">
        <f t="shared" si="6355"/>
        <v>202</v>
      </c>
      <c r="M1283" s="4">
        <f t="shared" si="6355"/>
        <v>228</v>
      </c>
      <c r="N1283" s="4">
        <f t="shared" si="6355"/>
        <v>254</v>
      </c>
      <c r="O1283" s="4">
        <f t="shared" si="6355"/>
        <v>280</v>
      </c>
      <c r="P1283" s="4">
        <f t="shared" si="6355"/>
        <v>306</v>
      </c>
      <c r="Q1283" s="4">
        <f t="shared" si="6355"/>
        <v>332</v>
      </c>
      <c r="R1283" s="15">
        <f>Q1283+54</f>
        <v>386</v>
      </c>
      <c r="S1283" s="4">
        <f t="shared" ref="S1283:W1283" si="6356">R1283+54</f>
        <v>440</v>
      </c>
      <c r="T1283" s="4">
        <f t="shared" si="6356"/>
        <v>494</v>
      </c>
      <c r="U1283">
        <f t="shared" si="6356"/>
        <v>548</v>
      </c>
      <c r="V1283" s="4">
        <f t="shared" si="6356"/>
        <v>602</v>
      </c>
      <c r="W1283" s="4">
        <f t="shared" si="6356"/>
        <v>656</v>
      </c>
      <c r="X1283" s="15">
        <f>W1283+82</f>
        <v>738</v>
      </c>
      <c r="Y1283" s="4">
        <f t="shared" ref="Y1283:AC1283" si="6357">X1283+82</f>
        <v>820</v>
      </c>
      <c r="Z1283" s="4">
        <f t="shared" si="6357"/>
        <v>902</v>
      </c>
      <c r="AA1283" s="4">
        <f t="shared" si="6357"/>
        <v>984</v>
      </c>
      <c r="AB1283" s="4">
        <f t="shared" si="6357"/>
        <v>1066</v>
      </c>
      <c r="AC1283" s="4">
        <f t="shared" si="6357"/>
        <v>1148</v>
      </c>
      <c r="AD1283" s="15">
        <f>AC1283+110</f>
        <v>1258</v>
      </c>
      <c r="AE1283">
        <f t="shared" ref="AE1283:BI1283" si="6358">AD1283+110</f>
        <v>1368</v>
      </c>
      <c r="AF1283" s="4">
        <f t="shared" si="6358"/>
        <v>1478</v>
      </c>
      <c r="AG1283" s="4">
        <f t="shared" si="6358"/>
        <v>1588</v>
      </c>
      <c r="AH1283" s="4">
        <f t="shared" si="6358"/>
        <v>1698</v>
      </c>
      <c r="AI1283" s="4">
        <f t="shared" si="6358"/>
        <v>1808</v>
      </c>
      <c r="AJ1283" s="4">
        <f t="shared" si="6358"/>
        <v>1918</v>
      </c>
      <c r="AK1283" s="4">
        <f t="shared" si="6358"/>
        <v>2028</v>
      </c>
      <c r="AL1283" s="4">
        <f t="shared" si="6358"/>
        <v>2138</v>
      </c>
      <c r="AM1283" s="4">
        <f t="shared" si="6358"/>
        <v>2248</v>
      </c>
      <c r="AN1283" s="4">
        <f t="shared" si="6358"/>
        <v>2358</v>
      </c>
      <c r="AO1283">
        <f t="shared" si="6358"/>
        <v>2468</v>
      </c>
      <c r="AP1283" s="4">
        <f t="shared" si="6358"/>
        <v>2578</v>
      </c>
      <c r="AQ1283" s="4">
        <f t="shared" si="6358"/>
        <v>2688</v>
      </c>
      <c r="AR1283" s="4">
        <f t="shared" si="6358"/>
        <v>2798</v>
      </c>
      <c r="AS1283" s="4">
        <f t="shared" si="6358"/>
        <v>2908</v>
      </c>
      <c r="AT1283" s="4">
        <f t="shared" si="6358"/>
        <v>3018</v>
      </c>
      <c r="AU1283" s="4">
        <f t="shared" si="6358"/>
        <v>3128</v>
      </c>
      <c r="AV1283" s="4">
        <f t="shared" si="6358"/>
        <v>3238</v>
      </c>
      <c r="AW1283" s="4">
        <f t="shared" si="6358"/>
        <v>3348</v>
      </c>
      <c r="AX1283" s="4">
        <f t="shared" si="6358"/>
        <v>3458</v>
      </c>
      <c r="AY1283">
        <f t="shared" si="6358"/>
        <v>3568</v>
      </c>
      <c r="AZ1283" s="4">
        <f t="shared" si="6358"/>
        <v>3678</v>
      </c>
      <c r="BA1283" s="4">
        <f t="shared" si="6358"/>
        <v>3788</v>
      </c>
      <c r="BB1283" s="4">
        <f t="shared" si="6358"/>
        <v>3898</v>
      </c>
      <c r="BC1283" s="4">
        <f t="shared" si="6358"/>
        <v>4008</v>
      </c>
      <c r="BD1283" s="4">
        <f t="shared" si="6358"/>
        <v>4118</v>
      </c>
      <c r="BE1283" s="4">
        <f t="shared" si="6358"/>
        <v>4228</v>
      </c>
      <c r="BF1283" s="4">
        <f t="shared" si="6358"/>
        <v>4338</v>
      </c>
      <c r="BG1283" s="4">
        <f t="shared" si="6358"/>
        <v>4448</v>
      </c>
      <c r="BH1283" s="4">
        <f t="shared" si="6358"/>
        <v>4558</v>
      </c>
      <c r="BI1283">
        <f t="shared" si="6358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359">C1287</f>
        <v>3</v>
      </c>
      <c r="E1287" s="4">
        <f t="shared" si="6359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360">C1289+12</f>
        <v>64</v>
      </c>
      <c r="E1289" s="4">
        <f t="shared" si="6360"/>
        <v>76</v>
      </c>
      <c r="F1289" s="4">
        <f t="shared" si="6360"/>
        <v>88</v>
      </c>
      <c r="G1289" s="4">
        <f t="shared" si="6360"/>
        <v>100</v>
      </c>
      <c r="H1289" s="4">
        <f t="shared" si="6360"/>
        <v>112</v>
      </c>
      <c r="I1289" s="4">
        <f t="shared" si="6360"/>
        <v>124</v>
      </c>
      <c r="J1289" s="15">
        <f>I1289+16</f>
        <v>140</v>
      </c>
      <c r="K1289">
        <f t="shared" ref="K1289:Q1289" si="6361">J1289+16</f>
        <v>156</v>
      </c>
      <c r="L1289" s="4">
        <f t="shared" si="6361"/>
        <v>172</v>
      </c>
      <c r="M1289" s="4">
        <f t="shared" si="6361"/>
        <v>188</v>
      </c>
      <c r="N1289" s="4">
        <f t="shared" si="6361"/>
        <v>204</v>
      </c>
      <c r="O1289" s="4">
        <f t="shared" si="6361"/>
        <v>220</v>
      </c>
      <c r="P1289" s="4">
        <f t="shared" si="6361"/>
        <v>236</v>
      </c>
      <c r="Q1289" s="4">
        <f t="shared" si="6361"/>
        <v>252</v>
      </c>
      <c r="R1289" s="15">
        <f>Q1289+20</f>
        <v>272</v>
      </c>
      <c r="S1289" s="4">
        <f t="shared" ref="S1289:W1289" si="6362">R1289+20</f>
        <v>292</v>
      </c>
      <c r="T1289" s="4">
        <f t="shared" si="6362"/>
        <v>312</v>
      </c>
      <c r="U1289">
        <f t="shared" si="6362"/>
        <v>332</v>
      </c>
      <c r="V1289" s="4">
        <f t="shared" si="6362"/>
        <v>352</v>
      </c>
      <c r="W1289" s="4">
        <f t="shared" si="6362"/>
        <v>372</v>
      </c>
      <c r="X1289" s="15">
        <f>W1289+24</f>
        <v>396</v>
      </c>
      <c r="Y1289" s="4">
        <f t="shared" ref="Y1289:AC1289" si="6363">X1289+24</f>
        <v>420</v>
      </c>
      <c r="Z1289" s="4">
        <f t="shared" si="6363"/>
        <v>444</v>
      </c>
      <c r="AA1289" s="4">
        <f t="shared" si="6363"/>
        <v>468</v>
      </c>
      <c r="AB1289" s="4">
        <f t="shared" si="6363"/>
        <v>492</v>
      </c>
      <c r="AC1289" s="4">
        <f t="shared" si="6363"/>
        <v>516</v>
      </c>
      <c r="AD1289" s="15">
        <f>AC1289+28</f>
        <v>544</v>
      </c>
      <c r="AE1289">
        <f t="shared" ref="AE1289:BI1289" si="6364">AD1289+28</f>
        <v>572</v>
      </c>
      <c r="AF1289" s="4">
        <f t="shared" si="6364"/>
        <v>600</v>
      </c>
      <c r="AG1289" s="4">
        <f t="shared" si="6364"/>
        <v>628</v>
      </c>
      <c r="AH1289" s="4">
        <f t="shared" si="6364"/>
        <v>656</v>
      </c>
      <c r="AI1289" s="4">
        <f t="shared" si="6364"/>
        <v>684</v>
      </c>
      <c r="AJ1289" s="4">
        <f t="shared" si="6364"/>
        <v>712</v>
      </c>
      <c r="AK1289" s="4">
        <f t="shared" si="6364"/>
        <v>740</v>
      </c>
      <c r="AL1289" s="4">
        <f t="shared" si="6364"/>
        <v>768</v>
      </c>
      <c r="AM1289" s="4">
        <f t="shared" si="6364"/>
        <v>796</v>
      </c>
      <c r="AN1289" s="4">
        <f t="shared" si="6364"/>
        <v>824</v>
      </c>
      <c r="AO1289">
        <f t="shared" si="6364"/>
        <v>852</v>
      </c>
      <c r="AP1289" s="4">
        <f t="shared" si="6364"/>
        <v>880</v>
      </c>
      <c r="AQ1289" s="4">
        <f t="shared" si="6364"/>
        <v>908</v>
      </c>
      <c r="AR1289" s="4">
        <f t="shared" si="6364"/>
        <v>936</v>
      </c>
      <c r="AS1289" s="4">
        <f t="shared" si="6364"/>
        <v>964</v>
      </c>
      <c r="AT1289" s="4">
        <f t="shared" si="6364"/>
        <v>992</v>
      </c>
      <c r="AU1289" s="4">
        <f t="shared" si="6364"/>
        <v>1020</v>
      </c>
      <c r="AV1289" s="4">
        <f t="shared" si="6364"/>
        <v>1048</v>
      </c>
      <c r="AW1289" s="4">
        <f t="shared" si="6364"/>
        <v>1076</v>
      </c>
      <c r="AX1289" s="4">
        <f t="shared" si="6364"/>
        <v>1104</v>
      </c>
      <c r="AY1289">
        <f t="shared" si="6364"/>
        <v>1132</v>
      </c>
      <c r="AZ1289" s="4">
        <f t="shared" si="6364"/>
        <v>1160</v>
      </c>
      <c r="BA1289" s="4">
        <f t="shared" si="6364"/>
        <v>1188</v>
      </c>
      <c r="BB1289" s="4">
        <f t="shared" si="6364"/>
        <v>1216</v>
      </c>
      <c r="BC1289" s="4">
        <f t="shared" si="6364"/>
        <v>1244</v>
      </c>
      <c r="BD1289" s="4">
        <f t="shared" si="6364"/>
        <v>1272</v>
      </c>
      <c r="BE1289" s="4">
        <f t="shared" si="6364"/>
        <v>1300</v>
      </c>
      <c r="BF1289" s="4">
        <f t="shared" si="6364"/>
        <v>1328</v>
      </c>
      <c r="BG1289" s="4">
        <f t="shared" si="6364"/>
        <v>1356</v>
      </c>
      <c r="BH1289" s="4">
        <f t="shared" si="6364"/>
        <v>1384</v>
      </c>
      <c r="BI1289">
        <f t="shared" si="6364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365">C1294+14</f>
        <v>51</v>
      </c>
      <c r="E1294" s="4">
        <f t="shared" si="6365"/>
        <v>65</v>
      </c>
      <c r="F1294" s="4">
        <f t="shared" si="6365"/>
        <v>79</v>
      </c>
      <c r="G1294" s="4">
        <f t="shared" si="6365"/>
        <v>93</v>
      </c>
      <c r="H1294" s="4">
        <f t="shared" si="6365"/>
        <v>107</v>
      </c>
      <c r="I1294" s="4">
        <f t="shared" si="6365"/>
        <v>121</v>
      </c>
      <c r="J1294" s="15">
        <f>I1294+29</f>
        <v>150</v>
      </c>
      <c r="K1294">
        <f>J1294+28</f>
        <v>178</v>
      </c>
      <c r="L1294" s="4">
        <f t="shared" ref="L1294:Q1294" si="6366">K1294+28</f>
        <v>206</v>
      </c>
      <c r="M1294" s="4">
        <f t="shared" si="6366"/>
        <v>234</v>
      </c>
      <c r="N1294" s="4">
        <f t="shared" si="6366"/>
        <v>262</v>
      </c>
      <c r="O1294" s="4">
        <f t="shared" si="6366"/>
        <v>290</v>
      </c>
      <c r="P1294" s="4">
        <f t="shared" si="6366"/>
        <v>318</v>
      </c>
      <c r="Q1294" s="4">
        <f t="shared" si="6366"/>
        <v>346</v>
      </c>
      <c r="R1294" s="15">
        <f>Q1294+47</f>
        <v>393</v>
      </c>
      <c r="S1294" s="4">
        <f t="shared" ref="S1294:W1294" si="6367">R1294+47</f>
        <v>440</v>
      </c>
      <c r="T1294" s="4">
        <f t="shared" si="6367"/>
        <v>487</v>
      </c>
      <c r="U1294">
        <f t="shared" si="6367"/>
        <v>534</v>
      </c>
      <c r="V1294" s="4">
        <f t="shared" si="6367"/>
        <v>581</v>
      </c>
      <c r="W1294" s="4">
        <f t="shared" si="6367"/>
        <v>628</v>
      </c>
      <c r="X1294" s="15">
        <f>W1294+93</f>
        <v>721</v>
      </c>
      <c r="Y1294" s="4">
        <f>X1294+94</f>
        <v>815</v>
      </c>
      <c r="Z1294" s="4">
        <f t="shared" ref="Z1294:AA1294" si="6368">Y1294+94</f>
        <v>909</v>
      </c>
      <c r="AA1294" s="4">
        <f t="shared" si="6368"/>
        <v>1003</v>
      </c>
      <c r="AB1294" s="4">
        <f t="shared" ref="AB1294" si="6369">AA1294+93</f>
        <v>1096</v>
      </c>
      <c r="AC1294" s="4">
        <f t="shared" ref="AC1294" si="6370">AB1294+94</f>
        <v>1190</v>
      </c>
      <c r="AD1294" s="15">
        <f>AC1294+188</f>
        <v>1378</v>
      </c>
      <c r="AE1294">
        <f>AD1294+187</f>
        <v>1565</v>
      </c>
      <c r="AF1294" s="4">
        <f t="shared" ref="AF1294" si="6371">AE1294+188</f>
        <v>1753</v>
      </c>
      <c r="AG1294" s="4">
        <f t="shared" ref="AG1294" si="6372">AF1294+187</f>
        <v>1940</v>
      </c>
      <c r="AH1294" s="4">
        <f t="shared" ref="AH1294" si="6373">AG1294+188</f>
        <v>2128</v>
      </c>
      <c r="AI1294" s="4">
        <f t="shared" ref="AI1294" si="6374">AH1294+187</f>
        <v>2315</v>
      </c>
      <c r="AJ1294" s="4">
        <f t="shared" ref="AJ1294" si="6375">AI1294+188</f>
        <v>2503</v>
      </c>
      <c r="AK1294" s="4">
        <f t="shared" ref="AK1294" si="6376">AJ1294+187</f>
        <v>2690</v>
      </c>
      <c r="AL1294" s="4">
        <f t="shared" ref="AL1294" si="6377">AK1294+188</f>
        <v>2878</v>
      </c>
      <c r="AM1294" s="4">
        <f t="shared" ref="AM1294" si="6378">AL1294+187</f>
        <v>3065</v>
      </c>
      <c r="AN1294" s="4">
        <f t="shared" ref="AN1294" si="6379">AM1294+188</f>
        <v>3253</v>
      </c>
      <c r="AO1294">
        <f t="shared" ref="AO1294" si="6380">AN1294+187</f>
        <v>3440</v>
      </c>
      <c r="AP1294" s="4">
        <f t="shared" ref="AP1294" si="6381">AO1294+188</f>
        <v>3628</v>
      </c>
      <c r="AQ1294" s="4">
        <f t="shared" ref="AQ1294" si="6382">AP1294+187</f>
        <v>3815</v>
      </c>
      <c r="AR1294" s="4">
        <f t="shared" ref="AR1294" si="6383">AQ1294+188</f>
        <v>4003</v>
      </c>
      <c r="AS1294" s="4">
        <f t="shared" ref="AS1294" si="6384">AR1294+187</f>
        <v>4190</v>
      </c>
      <c r="AT1294" s="4">
        <f t="shared" ref="AT1294" si="6385">AS1294+188</f>
        <v>4378</v>
      </c>
      <c r="AU1294" s="4">
        <f t="shared" ref="AU1294" si="6386">AT1294+187</f>
        <v>4565</v>
      </c>
      <c r="AV1294" s="4">
        <f t="shared" ref="AV1294" si="6387">AU1294+188</f>
        <v>4753</v>
      </c>
      <c r="AW1294" s="4">
        <f t="shared" ref="AW1294" si="6388">AV1294+187</f>
        <v>4940</v>
      </c>
      <c r="AX1294" s="4">
        <f t="shared" ref="AX1294" si="6389">AW1294+188</f>
        <v>5128</v>
      </c>
      <c r="AY1294">
        <f t="shared" ref="AY1294" si="6390">AX1294+187</f>
        <v>5315</v>
      </c>
      <c r="AZ1294" s="4">
        <f t="shared" ref="AZ1294" si="6391">AY1294+188</f>
        <v>5503</v>
      </c>
      <c r="BA1294" s="4">
        <f t="shared" ref="BA1294" si="6392">AZ1294+187</f>
        <v>5690</v>
      </c>
      <c r="BB1294" s="4">
        <f t="shared" ref="BB1294" si="6393">BA1294+188</f>
        <v>5878</v>
      </c>
      <c r="BC1294" s="4">
        <f t="shared" ref="BC1294" si="6394">BB1294+187</f>
        <v>6065</v>
      </c>
      <c r="BD1294" s="4">
        <f t="shared" ref="BD1294" si="6395">BC1294+188</f>
        <v>6253</v>
      </c>
      <c r="BE1294" s="4">
        <f t="shared" ref="BE1294" si="6396">BD1294+187</f>
        <v>6440</v>
      </c>
      <c r="BF1294" s="4">
        <f t="shared" ref="BF1294" si="6397">BE1294+188</f>
        <v>6628</v>
      </c>
      <c r="BG1294" s="4">
        <f t="shared" ref="BG1294" si="6398">BF1294+187</f>
        <v>6815</v>
      </c>
      <c r="BH1294" s="4">
        <f t="shared" ref="BH1294" si="6399">BG1294+188</f>
        <v>7003</v>
      </c>
      <c r="BI1294">
        <f t="shared" ref="BI1294:BI1295" si="6400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01">C1295+14</f>
        <v>65</v>
      </c>
      <c r="E1295" s="4">
        <f t="shared" si="6401"/>
        <v>79</v>
      </c>
      <c r="F1295" s="4">
        <f t="shared" si="6401"/>
        <v>93</v>
      </c>
      <c r="G1295" s="4">
        <f t="shared" si="6401"/>
        <v>107</v>
      </c>
      <c r="H1295" s="4">
        <f t="shared" si="6401"/>
        <v>121</v>
      </c>
      <c r="I1295" s="4">
        <f t="shared" si="6401"/>
        <v>135</v>
      </c>
      <c r="J1295" s="15">
        <f>I1295+29</f>
        <v>164</v>
      </c>
      <c r="K1295">
        <f>J1295+28</f>
        <v>192</v>
      </c>
      <c r="L1295" s="4">
        <f t="shared" ref="L1295:Q1295" si="6402">K1295+28</f>
        <v>220</v>
      </c>
      <c r="M1295" s="4">
        <f t="shared" si="6402"/>
        <v>248</v>
      </c>
      <c r="N1295" s="4">
        <f t="shared" si="6402"/>
        <v>276</v>
      </c>
      <c r="O1295" s="4">
        <f t="shared" si="6402"/>
        <v>304</v>
      </c>
      <c r="P1295" s="4">
        <f t="shared" si="6402"/>
        <v>332</v>
      </c>
      <c r="Q1295" s="4">
        <f t="shared" si="6402"/>
        <v>360</v>
      </c>
      <c r="R1295" s="15">
        <f>Q1295+47</f>
        <v>407</v>
      </c>
      <c r="S1295" s="4">
        <f t="shared" ref="S1295:W1295" si="6403">R1295+47</f>
        <v>454</v>
      </c>
      <c r="T1295" s="4">
        <f t="shared" si="6403"/>
        <v>501</v>
      </c>
      <c r="U1295">
        <f t="shared" si="6403"/>
        <v>548</v>
      </c>
      <c r="V1295" s="4">
        <f t="shared" si="6403"/>
        <v>595</v>
      </c>
      <c r="W1295" s="4">
        <f t="shared" si="6403"/>
        <v>642</v>
      </c>
      <c r="X1295" s="15">
        <f>W1295+93</f>
        <v>735</v>
      </c>
      <c r="Y1295" s="4">
        <f>X1295+94</f>
        <v>829</v>
      </c>
      <c r="Z1295" s="4">
        <f t="shared" ref="Z1295:AA1295" si="6404">Y1295+94</f>
        <v>923</v>
      </c>
      <c r="AA1295" s="4">
        <f t="shared" si="6404"/>
        <v>1017</v>
      </c>
      <c r="AB1295" s="4">
        <f t="shared" ref="AB1295" si="6405">AA1295+93</f>
        <v>1110</v>
      </c>
      <c r="AC1295" s="4">
        <f t="shared" ref="AC1295" si="6406">AB1295+94</f>
        <v>1204</v>
      </c>
      <c r="AD1295" s="15">
        <f>AC1295+188</f>
        <v>1392</v>
      </c>
      <c r="AE1295">
        <f>AD1295+187</f>
        <v>1579</v>
      </c>
      <c r="AF1295" s="4">
        <f t="shared" ref="AF1295" si="6407">AE1295+188</f>
        <v>1767</v>
      </c>
      <c r="AG1295" s="4">
        <f t="shared" ref="AG1295" si="6408">AF1295+187</f>
        <v>1954</v>
      </c>
      <c r="AH1295" s="4">
        <f t="shared" ref="AH1295" si="6409">AG1295+188</f>
        <v>2142</v>
      </c>
      <c r="AI1295" s="4">
        <f t="shared" ref="AI1295" si="6410">AH1295+187</f>
        <v>2329</v>
      </c>
      <c r="AJ1295" s="4">
        <f t="shared" ref="AJ1295" si="6411">AI1295+188</f>
        <v>2517</v>
      </c>
      <c r="AK1295" s="4">
        <f t="shared" ref="AK1295" si="6412">AJ1295+187</f>
        <v>2704</v>
      </c>
      <c r="AL1295" s="4">
        <f t="shared" ref="AL1295" si="6413">AK1295+188</f>
        <v>2892</v>
      </c>
      <c r="AM1295" s="4">
        <f t="shared" ref="AM1295" si="6414">AL1295+187</f>
        <v>3079</v>
      </c>
      <c r="AN1295" s="4">
        <f t="shared" ref="AN1295" si="6415">AM1295+188</f>
        <v>3267</v>
      </c>
      <c r="AO1295">
        <f t="shared" ref="AO1295" si="6416">AN1295+187</f>
        <v>3454</v>
      </c>
      <c r="AP1295" s="4">
        <f t="shared" ref="AP1295" si="6417">AO1295+188</f>
        <v>3642</v>
      </c>
      <c r="AQ1295" s="4">
        <f t="shared" ref="AQ1295" si="6418">AP1295+187</f>
        <v>3829</v>
      </c>
      <c r="AR1295" s="4">
        <f t="shared" ref="AR1295" si="6419">AQ1295+188</f>
        <v>4017</v>
      </c>
      <c r="AS1295" s="4">
        <f t="shared" ref="AS1295" si="6420">AR1295+187</f>
        <v>4204</v>
      </c>
      <c r="AT1295" s="4">
        <f t="shared" ref="AT1295" si="6421">AS1295+188</f>
        <v>4392</v>
      </c>
      <c r="AU1295" s="4">
        <f t="shared" ref="AU1295" si="6422">AT1295+187</f>
        <v>4579</v>
      </c>
      <c r="AV1295" s="4">
        <f t="shared" ref="AV1295" si="6423">AU1295+188</f>
        <v>4767</v>
      </c>
      <c r="AW1295" s="4">
        <f t="shared" ref="AW1295" si="6424">AV1295+187</f>
        <v>4954</v>
      </c>
      <c r="AX1295" s="4">
        <f t="shared" ref="AX1295" si="6425">AW1295+188</f>
        <v>5142</v>
      </c>
      <c r="AY1295">
        <f t="shared" ref="AY1295" si="6426">AX1295+187</f>
        <v>5329</v>
      </c>
      <c r="AZ1295" s="4">
        <f t="shared" ref="AZ1295" si="6427">AY1295+188</f>
        <v>5517</v>
      </c>
      <c r="BA1295" s="4">
        <f t="shared" ref="BA1295" si="6428">AZ1295+187</f>
        <v>5704</v>
      </c>
      <c r="BB1295" s="4">
        <f t="shared" ref="BB1295" si="6429">BA1295+188</f>
        <v>5892</v>
      </c>
      <c r="BC1295" s="4">
        <f t="shared" ref="BC1295" si="6430">BB1295+187</f>
        <v>6079</v>
      </c>
      <c r="BD1295" s="4">
        <f t="shared" ref="BD1295" si="6431">BC1295+188</f>
        <v>6267</v>
      </c>
      <c r="BE1295" s="4">
        <f t="shared" ref="BE1295" si="6432">BD1295+187</f>
        <v>6454</v>
      </c>
      <c r="BF1295" s="4">
        <f t="shared" ref="BF1295" si="6433">BE1295+188</f>
        <v>6642</v>
      </c>
      <c r="BG1295" s="4">
        <f t="shared" ref="BG1295" si="6434">BF1295+187</f>
        <v>6829</v>
      </c>
      <c r="BH1295" s="4">
        <f t="shared" ref="BH1295" si="6435">BG1295+188</f>
        <v>7017</v>
      </c>
      <c r="BI1295">
        <f t="shared" si="6400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36">C1299+6</f>
        <v>92</v>
      </c>
      <c r="E1299" s="4">
        <f t="shared" si="6436"/>
        <v>98</v>
      </c>
      <c r="F1299" s="4">
        <f t="shared" si="6436"/>
        <v>104</v>
      </c>
      <c r="G1299" s="4">
        <f t="shared" si="6436"/>
        <v>110</v>
      </c>
      <c r="H1299" s="4">
        <f t="shared" si="6436"/>
        <v>116</v>
      </c>
      <c r="I1299" s="4">
        <f t="shared" si="6436"/>
        <v>122</v>
      </c>
      <c r="J1299" s="15">
        <f t="shared" si="6436"/>
        <v>128</v>
      </c>
      <c r="K1299" s="4">
        <f t="shared" si="6436"/>
        <v>134</v>
      </c>
      <c r="L1299" s="4">
        <f t="shared" si="6436"/>
        <v>140</v>
      </c>
      <c r="M1299" s="4">
        <f t="shared" si="6436"/>
        <v>146</v>
      </c>
      <c r="N1299" s="4">
        <f t="shared" si="6436"/>
        <v>152</v>
      </c>
      <c r="O1299" s="4">
        <f t="shared" si="6436"/>
        <v>158</v>
      </c>
      <c r="P1299" s="4">
        <f t="shared" si="6436"/>
        <v>164</v>
      </c>
      <c r="Q1299" s="4">
        <f t="shared" si="6436"/>
        <v>170</v>
      </c>
      <c r="R1299" s="15">
        <f t="shared" si="6436"/>
        <v>176</v>
      </c>
      <c r="S1299" s="4">
        <f t="shared" si="6436"/>
        <v>182</v>
      </c>
      <c r="T1299" s="4">
        <f t="shared" si="6436"/>
        <v>188</v>
      </c>
      <c r="U1299" s="4">
        <f t="shared" si="6436"/>
        <v>194</v>
      </c>
      <c r="V1299" s="4">
        <f t="shared" si="6436"/>
        <v>200</v>
      </c>
      <c r="W1299" s="4">
        <f t="shared" si="6436"/>
        <v>206</v>
      </c>
      <c r="X1299" s="15">
        <f t="shared" si="6436"/>
        <v>212</v>
      </c>
      <c r="Y1299" s="4">
        <f t="shared" si="6436"/>
        <v>218</v>
      </c>
      <c r="Z1299" s="4">
        <f t="shared" si="6436"/>
        <v>224</v>
      </c>
      <c r="AA1299" s="4">
        <f t="shared" si="6436"/>
        <v>230</v>
      </c>
      <c r="AB1299" s="4">
        <f t="shared" si="6436"/>
        <v>236</v>
      </c>
      <c r="AC1299" s="4">
        <f t="shared" si="6436"/>
        <v>242</v>
      </c>
      <c r="AD1299" s="15">
        <f t="shared" si="6436"/>
        <v>248</v>
      </c>
      <c r="AE1299" s="4">
        <f t="shared" si="6436"/>
        <v>254</v>
      </c>
      <c r="AF1299" s="4">
        <f t="shared" si="6436"/>
        <v>260</v>
      </c>
      <c r="AG1299" s="4">
        <f t="shared" si="6436"/>
        <v>266</v>
      </c>
      <c r="AH1299" s="4">
        <f t="shared" si="6436"/>
        <v>272</v>
      </c>
      <c r="AI1299" s="4">
        <f t="shared" si="6436"/>
        <v>278</v>
      </c>
      <c r="AJ1299" s="4">
        <f t="shared" si="6436"/>
        <v>284</v>
      </c>
      <c r="AK1299" s="4">
        <f t="shared" si="6436"/>
        <v>290</v>
      </c>
      <c r="AL1299" s="4">
        <f t="shared" si="6436"/>
        <v>296</v>
      </c>
      <c r="AM1299" s="4">
        <f t="shared" si="6436"/>
        <v>302</v>
      </c>
      <c r="AN1299" s="4">
        <f t="shared" si="6436"/>
        <v>308</v>
      </c>
      <c r="AO1299" s="4">
        <f t="shared" si="6436"/>
        <v>314</v>
      </c>
      <c r="AP1299" s="4">
        <f t="shared" si="6436"/>
        <v>320</v>
      </c>
      <c r="AQ1299" s="4">
        <f t="shared" si="6436"/>
        <v>326</v>
      </c>
      <c r="AR1299" s="4">
        <f t="shared" si="6436"/>
        <v>332</v>
      </c>
      <c r="AS1299" s="4">
        <f t="shared" si="6436"/>
        <v>338</v>
      </c>
      <c r="AT1299" s="4">
        <f t="shared" si="6436"/>
        <v>344</v>
      </c>
      <c r="AU1299" s="4">
        <f t="shared" si="6436"/>
        <v>350</v>
      </c>
      <c r="AV1299" s="4">
        <f t="shared" si="6436"/>
        <v>356</v>
      </c>
      <c r="AW1299" s="4">
        <f t="shared" si="6436"/>
        <v>362</v>
      </c>
      <c r="AX1299" s="4">
        <f t="shared" si="6436"/>
        <v>368</v>
      </c>
      <c r="AY1299" s="4">
        <f t="shared" si="6436"/>
        <v>374</v>
      </c>
      <c r="AZ1299" s="4">
        <f t="shared" si="6436"/>
        <v>380</v>
      </c>
      <c r="BA1299" s="4">
        <f t="shared" si="6436"/>
        <v>386</v>
      </c>
      <c r="BB1299" s="4">
        <f t="shared" si="6436"/>
        <v>392</v>
      </c>
      <c r="BC1299" s="4">
        <f t="shared" si="6436"/>
        <v>398</v>
      </c>
      <c r="BD1299" s="4">
        <f t="shared" si="6436"/>
        <v>404</v>
      </c>
      <c r="BE1299" s="4">
        <f t="shared" si="6436"/>
        <v>410</v>
      </c>
      <c r="BF1299" s="4">
        <f t="shared" si="6436"/>
        <v>416</v>
      </c>
      <c r="BG1299" s="4">
        <f t="shared" si="6436"/>
        <v>422</v>
      </c>
      <c r="BH1299" s="4">
        <f t="shared" si="6436"/>
        <v>428</v>
      </c>
      <c r="BI1299" s="4">
        <f t="shared" si="6436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37">C1305+10</f>
        <v>45</v>
      </c>
      <c r="E1305" s="4">
        <f t="shared" si="6437"/>
        <v>55</v>
      </c>
      <c r="F1305" s="4">
        <f t="shared" si="6437"/>
        <v>65</v>
      </c>
      <c r="G1305" s="4">
        <f t="shared" si="6437"/>
        <v>75</v>
      </c>
      <c r="H1305" s="4">
        <f t="shared" si="6437"/>
        <v>85</v>
      </c>
      <c r="I1305" s="4">
        <f t="shared" si="6437"/>
        <v>95</v>
      </c>
      <c r="J1305" s="15">
        <f>I1305+20</f>
        <v>115</v>
      </c>
      <c r="K1305">
        <f t="shared" ref="K1305:Q1305" si="6438">J1305+20</f>
        <v>135</v>
      </c>
      <c r="L1305" s="4">
        <f t="shared" si="6438"/>
        <v>155</v>
      </c>
      <c r="M1305" s="4">
        <f t="shared" si="6438"/>
        <v>175</v>
      </c>
      <c r="N1305" s="4">
        <f t="shared" si="6438"/>
        <v>195</v>
      </c>
      <c r="O1305" s="4">
        <f t="shared" si="6438"/>
        <v>215</v>
      </c>
      <c r="P1305" s="4">
        <f t="shared" si="6438"/>
        <v>235</v>
      </c>
      <c r="Q1305" s="4">
        <f t="shared" si="6438"/>
        <v>255</v>
      </c>
      <c r="R1305" s="15">
        <f>Q1305+35</f>
        <v>290</v>
      </c>
      <c r="S1305" s="4">
        <f t="shared" ref="S1305:W1305" si="6439">R1305+35</f>
        <v>325</v>
      </c>
      <c r="T1305" s="4">
        <f t="shared" si="6439"/>
        <v>360</v>
      </c>
      <c r="U1305">
        <f t="shared" si="6439"/>
        <v>395</v>
      </c>
      <c r="V1305" s="4">
        <f t="shared" si="6439"/>
        <v>430</v>
      </c>
      <c r="W1305" s="4">
        <f t="shared" si="6439"/>
        <v>465</v>
      </c>
      <c r="X1305" s="15">
        <f>W1305+55</f>
        <v>520</v>
      </c>
      <c r="Y1305" s="4">
        <f t="shared" ref="Y1305:AC1305" si="6440">X1305+55</f>
        <v>575</v>
      </c>
      <c r="Z1305" s="4">
        <f t="shared" si="6440"/>
        <v>630</v>
      </c>
      <c r="AA1305" s="4">
        <f t="shared" si="6440"/>
        <v>685</v>
      </c>
      <c r="AB1305" s="4">
        <f t="shared" si="6440"/>
        <v>740</v>
      </c>
      <c r="AC1305" s="4">
        <f t="shared" si="6440"/>
        <v>795</v>
      </c>
      <c r="AD1305" s="15">
        <f>AC1305+75</f>
        <v>870</v>
      </c>
      <c r="AE1305">
        <f t="shared" ref="AE1305:BI1305" si="6441">AD1305+75</f>
        <v>945</v>
      </c>
      <c r="AF1305" s="4">
        <f t="shared" si="6441"/>
        <v>1020</v>
      </c>
      <c r="AG1305" s="4">
        <f t="shared" si="6441"/>
        <v>1095</v>
      </c>
      <c r="AH1305" s="4">
        <f t="shared" si="6441"/>
        <v>1170</v>
      </c>
      <c r="AI1305" s="4">
        <f t="shared" si="6441"/>
        <v>1245</v>
      </c>
      <c r="AJ1305" s="4">
        <f t="shared" si="6441"/>
        <v>1320</v>
      </c>
      <c r="AK1305" s="4">
        <f t="shared" si="6441"/>
        <v>1395</v>
      </c>
      <c r="AL1305" s="4">
        <f t="shared" si="6441"/>
        <v>1470</v>
      </c>
      <c r="AM1305" s="4">
        <f t="shared" si="6441"/>
        <v>1545</v>
      </c>
      <c r="AN1305" s="4">
        <f t="shared" si="6441"/>
        <v>1620</v>
      </c>
      <c r="AO1305">
        <f t="shared" si="6441"/>
        <v>1695</v>
      </c>
      <c r="AP1305" s="4">
        <f t="shared" si="6441"/>
        <v>1770</v>
      </c>
      <c r="AQ1305" s="4">
        <f t="shared" si="6441"/>
        <v>1845</v>
      </c>
      <c r="AR1305" s="4">
        <f t="shared" si="6441"/>
        <v>1920</v>
      </c>
      <c r="AS1305" s="4">
        <f t="shared" si="6441"/>
        <v>1995</v>
      </c>
      <c r="AT1305" s="4">
        <f t="shared" si="6441"/>
        <v>2070</v>
      </c>
      <c r="AU1305" s="4">
        <f t="shared" si="6441"/>
        <v>2145</v>
      </c>
      <c r="AV1305" s="4">
        <f t="shared" si="6441"/>
        <v>2220</v>
      </c>
      <c r="AW1305" s="4">
        <f t="shared" si="6441"/>
        <v>2295</v>
      </c>
      <c r="AX1305" s="4">
        <f t="shared" si="6441"/>
        <v>2370</v>
      </c>
      <c r="AY1305">
        <f t="shared" si="6441"/>
        <v>2445</v>
      </c>
      <c r="AZ1305" s="4">
        <f t="shared" si="6441"/>
        <v>2520</v>
      </c>
      <c r="BA1305" s="4">
        <f t="shared" si="6441"/>
        <v>2595</v>
      </c>
      <c r="BB1305" s="4">
        <f t="shared" si="6441"/>
        <v>2670</v>
      </c>
      <c r="BC1305" s="4">
        <f t="shared" si="6441"/>
        <v>2745</v>
      </c>
      <c r="BD1305" s="4">
        <f t="shared" si="6441"/>
        <v>2820</v>
      </c>
      <c r="BE1305" s="4">
        <f t="shared" si="6441"/>
        <v>2895</v>
      </c>
      <c r="BF1305" s="4">
        <f t="shared" si="6441"/>
        <v>2970</v>
      </c>
      <c r="BG1305" s="4">
        <f t="shared" si="6441"/>
        <v>3045</v>
      </c>
      <c r="BH1305" s="4">
        <f t="shared" si="6441"/>
        <v>3120</v>
      </c>
      <c r="BI1305">
        <f t="shared" si="6441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42">C1311+8</f>
        <v>81</v>
      </c>
      <c r="E1311" s="4">
        <f t="shared" si="6442"/>
        <v>89</v>
      </c>
      <c r="F1311" s="4">
        <f t="shared" si="6442"/>
        <v>97</v>
      </c>
      <c r="G1311" s="4">
        <f t="shared" si="6442"/>
        <v>105</v>
      </c>
      <c r="H1311" s="4">
        <f t="shared" si="6442"/>
        <v>113</v>
      </c>
      <c r="I1311" s="4">
        <f t="shared" si="6442"/>
        <v>121</v>
      </c>
      <c r="J1311" s="4">
        <f>I1311+9</f>
        <v>130</v>
      </c>
      <c r="K1311" s="4">
        <f t="shared" ref="K1311:Q1311" si="6443">J1311+9</f>
        <v>139</v>
      </c>
      <c r="L1311" s="4">
        <f t="shared" si="6443"/>
        <v>148</v>
      </c>
      <c r="M1311" s="4">
        <f t="shared" si="6443"/>
        <v>157</v>
      </c>
      <c r="N1311" s="4">
        <f t="shared" si="6443"/>
        <v>166</v>
      </c>
      <c r="O1311" s="4">
        <f t="shared" si="6443"/>
        <v>175</v>
      </c>
      <c r="P1311" s="4">
        <f t="shared" si="6443"/>
        <v>184</v>
      </c>
      <c r="Q1311" s="4">
        <f t="shared" si="6443"/>
        <v>193</v>
      </c>
      <c r="R1311" s="4">
        <f>Q1311+10</f>
        <v>203</v>
      </c>
      <c r="S1311" s="4">
        <f t="shared" ref="S1311:W1311" si="6444">R1311+10</f>
        <v>213</v>
      </c>
      <c r="T1311" s="4">
        <f t="shared" si="6444"/>
        <v>223</v>
      </c>
      <c r="U1311" s="4">
        <f t="shared" si="6444"/>
        <v>233</v>
      </c>
      <c r="V1311" s="4">
        <f t="shared" si="6444"/>
        <v>243</v>
      </c>
      <c r="W1311" s="4">
        <f t="shared" si="6444"/>
        <v>253</v>
      </c>
      <c r="X1311" s="4">
        <f>W1311+11</f>
        <v>264</v>
      </c>
      <c r="Y1311" s="4">
        <f t="shared" ref="Y1311:AC1311" si="6445">X1311+11</f>
        <v>275</v>
      </c>
      <c r="Z1311" s="4">
        <f t="shared" si="6445"/>
        <v>286</v>
      </c>
      <c r="AA1311" s="4">
        <f t="shared" si="6445"/>
        <v>297</v>
      </c>
      <c r="AB1311" s="4">
        <f t="shared" si="6445"/>
        <v>308</v>
      </c>
      <c r="AC1311" s="4">
        <f t="shared" si="6445"/>
        <v>319</v>
      </c>
      <c r="AD1311" s="4">
        <f>AC1311+12</f>
        <v>331</v>
      </c>
      <c r="AE1311" s="4">
        <f t="shared" ref="AE1311:BI1311" si="6446">AD1311+12</f>
        <v>343</v>
      </c>
      <c r="AF1311" s="4">
        <f t="shared" si="6446"/>
        <v>355</v>
      </c>
      <c r="AG1311" s="4">
        <f t="shared" si="6446"/>
        <v>367</v>
      </c>
      <c r="AH1311" s="4">
        <f t="shared" si="6446"/>
        <v>379</v>
      </c>
      <c r="AI1311" s="4">
        <f t="shared" si="6446"/>
        <v>391</v>
      </c>
      <c r="AJ1311" s="4">
        <f t="shared" si="6446"/>
        <v>403</v>
      </c>
      <c r="AK1311" s="4">
        <f t="shared" si="6446"/>
        <v>415</v>
      </c>
      <c r="AL1311" s="4">
        <f t="shared" si="6446"/>
        <v>427</v>
      </c>
      <c r="AM1311" s="4">
        <f t="shared" si="6446"/>
        <v>439</v>
      </c>
      <c r="AN1311" s="4">
        <f t="shared" si="6446"/>
        <v>451</v>
      </c>
      <c r="AO1311" s="4">
        <f t="shared" si="6446"/>
        <v>463</v>
      </c>
      <c r="AP1311" s="4">
        <f t="shared" si="6446"/>
        <v>475</v>
      </c>
      <c r="AQ1311" s="4">
        <f t="shared" si="6446"/>
        <v>487</v>
      </c>
      <c r="AR1311" s="4">
        <f t="shared" si="6446"/>
        <v>499</v>
      </c>
      <c r="AS1311" s="4">
        <f t="shared" si="6446"/>
        <v>511</v>
      </c>
      <c r="AT1311" s="4">
        <f t="shared" si="6446"/>
        <v>523</v>
      </c>
      <c r="AU1311" s="4">
        <f t="shared" si="6446"/>
        <v>535</v>
      </c>
      <c r="AV1311" s="4">
        <f t="shared" si="6446"/>
        <v>547</v>
      </c>
      <c r="AW1311" s="4">
        <f t="shared" si="6446"/>
        <v>559</v>
      </c>
      <c r="AX1311" s="4">
        <f t="shared" si="6446"/>
        <v>571</v>
      </c>
      <c r="AY1311" s="4">
        <f t="shared" si="6446"/>
        <v>583</v>
      </c>
      <c r="AZ1311" s="4">
        <f t="shared" si="6446"/>
        <v>595</v>
      </c>
      <c r="BA1311" s="4">
        <f t="shared" si="6446"/>
        <v>607</v>
      </c>
      <c r="BB1311" s="4">
        <f t="shared" si="6446"/>
        <v>619</v>
      </c>
      <c r="BC1311" s="4">
        <f t="shared" si="6446"/>
        <v>631</v>
      </c>
      <c r="BD1311" s="4">
        <f t="shared" si="6446"/>
        <v>643</v>
      </c>
      <c r="BE1311" s="4">
        <f t="shared" si="6446"/>
        <v>655</v>
      </c>
      <c r="BF1311" s="4">
        <f t="shared" si="6446"/>
        <v>667</v>
      </c>
      <c r="BG1311" s="4">
        <f t="shared" si="6446"/>
        <v>679</v>
      </c>
      <c r="BH1311" s="4">
        <f t="shared" si="6446"/>
        <v>691</v>
      </c>
      <c r="BI1311" s="4">
        <f t="shared" si="6446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447">D1312+0.2</f>
        <v>5.7</v>
      </c>
      <c r="F1312" s="4">
        <f t="shared" ref="F1312" si="6448">E1312+0.3</f>
        <v>6</v>
      </c>
      <c r="G1312" s="4">
        <f t="shared" ref="G1312" si="6449">F1312+0.2</f>
        <v>6.2</v>
      </c>
      <c r="H1312" s="4">
        <f t="shared" ref="H1312" si="6450">G1312+0.3</f>
        <v>6.5</v>
      </c>
      <c r="I1312" s="4">
        <f t="shared" ref="I1312" si="6451">H1312+0.2</f>
        <v>6.7</v>
      </c>
      <c r="J1312" s="15">
        <f t="shared" ref="J1312" si="6452">I1312+0.3</f>
        <v>7</v>
      </c>
      <c r="K1312" s="4">
        <f t="shared" ref="K1312" si="6453">J1312+0.2</f>
        <v>7.2</v>
      </c>
      <c r="L1312" s="4">
        <f t="shared" ref="L1312" si="6454">K1312+0.3</f>
        <v>7.5</v>
      </c>
      <c r="M1312" s="4">
        <f t="shared" ref="M1312" si="6455">L1312+0.2</f>
        <v>7.7</v>
      </c>
      <c r="N1312" s="4">
        <f t="shared" ref="N1312" si="6456">M1312+0.3</f>
        <v>8</v>
      </c>
      <c r="O1312" s="4">
        <f t="shared" ref="O1312" si="6457">N1312+0.2</f>
        <v>8.1999999999999993</v>
      </c>
      <c r="P1312" s="4">
        <f t="shared" ref="P1312" si="6458">O1312+0.3</f>
        <v>8.5</v>
      </c>
      <c r="Q1312" s="4">
        <f t="shared" ref="Q1312" si="6459">P1312+0.2</f>
        <v>8.6999999999999993</v>
      </c>
      <c r="R1312" s="15">
        <f t="shared" ref="R1312" si="6460">Q1312+0.3</f>
        <v>9</v>
      </c>
      <c r="S1312" s="4">
        <f t="shared" ref="S1312" si="6461">R1312+0.2</f>
        <v>9.1999999999999993</v>
      </c>
      <c r="T1312" s="4">
        <f t="shared" ref="T1312" si="6462">S1312+0.3</f>
        <v>9.5</v>
      </c>
      <c r="U1312" s="4">
        <f t="shared" ref="U1312" si="6463">T1312+0.2</f>
        <v>9.6999999999999993</v>
      </c>
      <c r="V1312" s="4">
        <f t="shared" ref="V1312" si="6464">U1312+0.3</f>
        <v>10</v>
      </c>
      <c r="W1312" s="4">
        <f t="shared" ref="W1312" si="6465">V1312+0.2</f>
        <v>10.199999999999999</v>
      </c>
      <c r="X1312" s="15">
        <f t="shared" ref="X1312" si="6466">W1312+0.3</f>
        <v>10.5</v>
      </c>
      <c r="Y1312" s="4">
        <f t="shared" ref="Y1312" si="6467">X1312+0.2</f>
        <v>10.7</v>
      </c>
      <c r="Z1312" s="4">
        <f t="shared" ref="Z1312" si="6468">Y1312+0.3</f>
        <v>11</v>
      </c>
      <c r="AA1312" s="4">
        <f t="shared" ref="AA1312" si="6469">Z1312+0.2</f>
        <v>11.2</v>
      </c>
      <c r="AB1312" s="4">
        <f t="shared" ref="AB1312" si="6470">AA1312+0.3</f>
        <v>11.5</v>
      </c>
      <c r="AC1312" s="4">
        <f t="shared" ref="AC1312" si="6471">AB1312+0.2</f>
        <v>11.7</v>
      </c>
      <c r="AD1312" s="15">
        <f t="shared" ref="AD1312" si="6472">AC1312+0.3</f>
        <v>12</v>
      </c>
      <c r="AE1312" s="4">
        <f t="shared" ref="AE1312" si="6473">AD1312+0.2</f>
        <v>12.2</v>
      </c>
      <c r="AF1312" s="4">
        <f t="shared" ref="AF1312" si="6474">AE1312+0.3</f>
        <v>12.5</v>
      </c>
      <c r="AG1312" s="4">
        <f t="shared" ref="AG1312" si="6475">AF1312+0.2</f>
        <v>12.7</v>
      </c>
      <c r="AH1312" s="4">
        <f t="shared" ref="AH1312" si="6476">AG1312+0.3</f>
        <v>13</v>
      </c>
      <c r="AI1312" s="4">
        <f t="shared" ref="AI1312" si="6477">AH1312+0.2</f>
        <v>13.2</v>
      </c>
      <c r="AJ1312" s="4">
        <f t="shared" ref="AJ1312" si="6478">AI1312+0.3</f>
        <v>13.5</v>
      </c>
      <c r="AK1312" s="4">
        <f t="shared" ref="AK1312" si="6479">AJ1312+0.2</f>
        <v>13.7</v>
      </c>
      <c r="AL1312" s="4">
        <f t="shared" ref="AL1312" si="6480">AK1312+0.3</f>
        <v>14</v>
      </c>
      <c r="AM1312" s="4">
        <f t="shared" ref="AM1312" si="6481">AL1312+0.2</f>
        <v>14.2</v>
      </c>
      <c r="AN1312" s="4">
        <f t="shared" ref="AN1312" si="6482">AM1312+0.3</f>
        <v>14.5</v>
      </c>
      <c r="AO1312" s="4">
        <f t="shared" ref="AO1312" si="6483">AN1312+0.2</f>
        <v>14.7</v>
      </c>
      <c r="AP1312" s="4">
        <f t="shared" ref="AP1312" si="6484">AO1312+0.3</f>
        <v>15</v>
      </c>
      <c r="AQ1312" s="4">
        <f t="shared" ref="AQ1312" si="6485">AP1312+0.2</f>
        <v>15.2</v>
      </c>
      <c r="AR1312" s="4">
        <f t="shared" ref="AR1312" si="6486">AQ1312+0.3</f>
        <v>15.5</v>
      </c>
      <c r="AS1312" s="4">
        <f t="shared" ref="AS1312" si="6487">AR1312+0.2</f>
        <v>15.7</v>
      </c>
      <c r="AT1312" s="4">
        <f t="shared" ref="AT1312" si="6488">AS1312+0.3</f>
        <v>16</v>
      </c>
      <c r="AU1312" s="4">
        <f t="shared" ref="AU1312" si="6489">AT1312+0.2</f>
        <v>16.2</v>
      </c>
      <c r="AV1312" s="4">
        <f t="shared" ref="AV1312" si="6490">AU1312+0.3</f>
        <v>16.5</v>
      </c>
      <c r="AW1312" s="4">
        <f t="shared" ref="AW1312" si="6491">AV1312+0.2</f>
        <v>16.7</v>
      </c>
      <c r="AX1312" s="4">
        <f t="shared" ref="AX1312" si="6492">AW1312+0.3</f>
        <v>17</v>
      </c>
      <c r="AY1312" s="4">
        <f t="shared" ref="AY1312" si="6493">AX1312+0.2</f>
        <v>17.2</v>
      </c>
      <c r="AZ1312" s="4">
        <f t="shared" ref="AZ1312" si="6494">AY1312+0.3</f>
        <v>17.5</v>
      </c>
      <c r="BA1312" s="4">
        <f t="shared" ref="BA1312" si="6495">AZ1312+0.2</f>
        <v>17.7</v>
      </c>
      <c r="BB1312" s="4">
        <f t="shared" ref="BB1312" si="6496">BA1312+0.3</f>
        <v>18</v>
      </c>
      <c r="BC1312" s="4">
        <f t="shared" ref="BC1312" si="6497">BB1312+0.2</f>
        <v>18.2</v>
      </c>
      <c r="BD1312" s="4">
        <f t="shared" ref="BD1312" si="6498">BC1312+0.3</f>
        <v>18.5</v>
      </c>
      <c r="BE1312" s="4">
        <f t="shared" ref="BE1312" si="6499">BD1312+0.2</f>
        <v>18.7</v>
      </c>
      <c r="BF1312" s="4">
        <f t="shared" ref="BF1312" si="6500">BE1312+0.3</f>
        <v>19</v>
      </c>
      <c r="BG1312" s="4">
        <f t="shared" ref="BG1312" si="6501">BF1312+0.2</f>
        <v>19.2</v>
      </c>
      <c r="BH1312" s="4">
        <f t="shared" ref="BH1312" si="6502">BG1312+0.3</f>
        <v>19.5</v>
      </c>
      <c r="BI1312" s="4">
        <f t="shared" ref="BI1312" si="6503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04">C1317-1</f>
        <v>-12</v>
      </c>
      <c r="E1317" s="4">
        <f t="shared" si="6504"/>
        <v>-13</v>
      </c>
      <c r="F1317" s="4">
        <f t="shared" si="6504"/>
        <v>-14</v>
      </c>
      <c r="G1317" s="4">
        <f t="shared" si="6504"/>
        <v>-15</v>
      </c>
      <c r="H1317" s="4">
        <f t="shared" si="6504"/>
        <v>-16</v>
      </c>
      <c r="I1317" s="4">
        <f t="shared" si="6504"/>
        <v>-17</v>
      </c>
      <c r="J1317" s="4">
        <f t="shared" si="6504"/>
        <v>-18</v>
      </c>
      <c r="K1317" s="4">
        <f t="shared" si="6504"/>
        <v>-19</v>
      </c>
      <c r="L1317" s="4">
        <f t="shared" si="6504"/>
        <v>-20</v>
      </c>
      <c r="M1317" s="4">
        <f t="shared" si="6504"/>
        <v>-21</v>
      </c>
      <c r="N1317" s="4">
        <f t="shared" si="6504"/>
        <v>-22</v>
      </c>
      <c r="O1317" s="4">
        <f t="shared" si="6504"/>
        <v>-23</v>
      </c>
      <c r="P1317" s="4">
        <f t="shared" si="6504"/>
        <v>-24</v>
      </c>
      <c r="Q1317" s="4">
        <f t="shared" si="6504"/>
        <v>-25</v>
      </c>
      <c r="R1317" s="4">
        <f t="shared" si="6504"/>
        <v>-26</v>
      </c>
      <c r="S1317" s="4">
        <f t="shared" si="6504"/>
        <v>-27</v>
      </c>
      <c r="T1317" s="4">
        <f t="shared" si="6504"/>
        <v>-28</v>
      </c>
      <c r="U1317" s="4">
        <f t="shared" si="6504"/>
        <v>-29</v>
      </c>
      <c r="V1317" s="4">
        <f t="shared" si="6504"/>
        <v>-30</v>
      </c>
      <c r="W1317" s="4">
        <f t="shared" si="6504"/>
        <v>-31</v>
      </c>
      <c r="X1317" s="4">
        <f t="shared" si="6504"/>
        <v>-32</v>
      </c>
      <c r="Y1317" s="4">
        <f t="shared" si="6504"/>
        <v>-33</v>
      </c>
      <c r="Z1317" s="4">
        <f t="shared" si="6504"/>
        <v>-34</v>
      </c>
      <c r="AA1317" s="4">
        <f t="shared" si="6504"/>
        <v>-35</v>
      </c>
      <c r="AB1317" s="4">
        <f t="shared" si="6504"/>
        <v>-36</v>
      </c>
      <c r="AC1317" s="4">
        <f t="shared" si="6504"/>
        <v>-37</v>
      </c>
      <c r="AD1317" s="4">
        <f t="shared" si="6504"/>
        <v>-38</v>
      </c>
      <c r="AE1317" s="4">
        <f t="shared" si="6504"/>
        <v>-39</v>
      </c>
      <c r="AF1317" s="4">
        <f t="shared" si="6504"/>
        <v>-40</v>
      </c>
      <c r="AG1317" s="4">
        <f>AF1317</f>
        <v>-40</v>
      </c>
      <c r="AH1317" s="4">
        <f t="shared" ref="AH1317:BI1317" si="6505">AG1317</f>
        <v>-40</v>
      </c>
      <c r="AI1317" s="4">
        <f t="shared" si="6505"/>
        <v>-40</v>
      </c>
      <c r="AJ1317" s="4">
        <f t="shared" si="6505"/>
        <v>-40</v>
      </c>
      <c r="AK1317" s="4">
        <f t="shared" si="6505"/>
        <v>-40</v>
      </c>
      <c r="AL1317" s="4">
        <f t="shared" si="6505"/>
        <v>-40</v>
      </c>
      <c r="AM1317" s="4">
        <f t="shared" si="6505"/>
        <v>-40</v>
      </c>
      <c r="AN1317" s="4">
        <f t="shared" si="6505"/>
        <v>-40</v>
      </c>
      <c r="AO1317" s="4">
        <f t="shared" si="6505"/>
        <v>-40</v>
      </c>
      <c r="AP1317" s="4">
        <f t="shared" si="6505"/>
        <v>-40</v>
      </c>
      <c r="AQ1317" s="4">
        <f t="shared" si="6505"/>
        <v>-40</v>
      </c>
      <c r="AR1317" s="4">
        <f t="shared" si="6505"/>
        <v>-40</v>
      </c>
      <c r="AS1317" s="4">
        <f t="shared" si="6505"/>
        <v>-40</v>
      </c>
      <c r="AT1317" s="4">
        <f t="shared" si="6505"/>
        <v>-40</v>
      </c>
      <c r="AU1317" s="4">
        <f t="shared" si="6505"/>
        <v>-40</v>
      </c>
      <c r="AV1317" s="4">
        <f t="shared" si="6505"/>
        <v>-40</v>
      </c>
      <c r="AW1317" s="4">
        <f t="shared" si="6505"/>
        <v>-40</v>
      </c>
      <c r="AX1317" s="4">
        <f t="shared" si="6505"/>
        <v>-40</v>
      </c>
      <c r="AY1317" s="4">
        <f t="shared" si="6505"/>
        <v>-40</v>
      </c>
      <c r="AZ1317" s="4">
        <f t="shared" si="6505"/>
        <v>-40</v>
      </c>
      <c r="BA1317" s="4">
        <f t="shared" si="6505"/>
        <v>-40</v>
      </c>
      <c r="BB1317" s="4">
        <f t="shared" si="6505"/>
        <v>-40</v>
      </c>
      <c r="BC1317" s="4">
        <f t="shared" si="6505"/>
        <v>-40</v>
      </c>
      <c r="BD1317" s="4">
        <f t="shared" si="6505"/>
        <v>-40</v>
      </c>
      <c r="BE1317" s="4">
        <f t="shared" si="6505"/>
        <v>-40</v>
      </c>
      <c r="BF1317" s="4">
        <f t="shared" si="6505"/>
        <v>-40</v>
      </c>
      <c r="BG1317" s="4">
        <f t="shared" si="6505"/>
        <v>-40</v>
      </c>
      <c r="BH1317" s="4">
        <f t="shared" si="6505"/>
        <v>-40</v>
      </c>
      <c r="BI1317" s="4">
        <f t="shared" si="6505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06">W1319</f>
        <v>20</v>
      </c>
      <c r="Y1319" s="4">
        <f t="shared" si="6506"/>
        <v>20</v>
      </c>
      <c r="Z1319" s="4">
        <f t="shared" si="6506"/>
        <v>20</v>
      </c>
      <c r="AA1319" s="4">
        <f t="shared" si="6506"/>
        <v>20</v>
      </c>
      <c r="AB1319" s="4">
        <f t="shared" si="6506"/>
        <v>20</v>
      </c>
      <c r="AC1319" s="4">
        <f t="shared" si="6506"/>
        <v>20</v>
      </c>
      <c r="AD1319" s="4">
        <f t="shared" si="6506"/>
        <v>20</v>
      </c>
      <c r="AE1319" s="4">
        <f t="shared" si="6506"/>
        <v>20</v>
      </c>
      <c r="AF1319" s="4">
        <f t="shared" si="6506"/>
        <v>20</v>
      </c>
      <c r="AG1319" s="4">
        <f t="shared" si="6506"/>
        <v>20</v>
      </c>
      <c r="AH1319" s="4">
        <f t="shared" si="6506"/>
        <v>20</v>
      </c>
      <c r="AI1319" s="4">
        <f t="shared" si="6506"/>
        <v>20</v>
      </c>
      <c r="AJ1319" s="4">
        <f t="shared" si="6506"/>
        <v>20</v>
      </c>
      <c r="AK1319" s="4">
        <f t="shared" si="6506"/>
        <v>20</v>
      </c>
      <c r="AL1319" s="4">
        <f t="shared" si="6506"/>
        <v>20</v>
      </c>
      <c r="AM1319" s="4">
        <f t="shared" si="6506"/>
        <v>20</v>
      </c>
      <c r="AN1319" s="4">
        <f t="shared" si="6506"/>
        <v>20</v>
      </c>
      <c r="AO1319" s="4">
        <f t="shared" si="6506"/>
        <v>20</v>
      </c>
      <c r="AP1319" s="4">
        <f t="shared" si="6506"/>
        <v>20</v>
      </c>
      <c r="AQ1319" s="4">
        <f t="shared" si="6506"/>
        <v>20</v>
      </c>
      <c r="AR1319" s="4">
        <f t="shared" si="6506"/>
        <v>20</v>
      </c>
      <c r="AS1319" s="4">
        <f t="shared" si="6506"/>
        <v>20</v>
      </c>
      <c r="AT1319" s="4">
        <f t="shared" si="6506"/>
        <v>20</v>
      </c>
      <c r="AU1319" s="4">
        <f t="shared" si="6506"/>
        <v>20</v>
      </c>
      <c r="AV1319" s="4">
        <f t="shared" si="6506"/>
        <v>20</v>
      </c>
      <c r="AW1319" s="4">
        <f t="shared" si="6506"/>
        <v>20</v>
      </c>
      <c r="AX1319" s="4">
        <f t="shared" si="6506"/>
        <v>20</v>
      </c>
      <c r="AY1319" s="4">
        <f t="shared" si="6506"/>
        <v>20</v>
      </c>
      <c r="AZ1319" s="4">
        <f t="shared" si="6506"/>
        <v>20</v>
      </c>
      <c r="BA1319" s="4">
        <f t="shared" si="6506"/>
        <v>20</v>
      </c>
      <c r="BB1319" s="4">
        <f t="shared" si="6506"/>
        <v>20</v>
      </c>
      <c r="BC1319" s="4">
        <f t="shared" si="6506"/>
        <v>20</v>
      </c>
      <c r="BD1319" s="4">
        <f t="shared" si="6506"/>
        <v>20</v>
      </c>
      <c r="BE1319" s="4">
        <f t="shared" si="6506"/>
        <v>20</v>
      </c>
      <c r="BF1319" s="4">
        <f t="shared" si="6506"/>
        <v>20</v>
      </c>
      <c r="BG1319" s="4">
        <f t="shared" si="6506"/>
        <v>20</v>
      </c>
      <c r="BH1319" s="4">
        <f t="shared" si="6506"/>
        <v>20</v>
      </c>
      <c r="BI1319" s="4">
        <f t="shared" si="6506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07">C1325-2</f>
        <v>-24</v>
      </c>
      <c r="E1325" s="4">
        <f t="shared" si="6507"/>
        <v>-26</v>
      </c>
      <c r="F1325" s="4">
        <f t="shared" si="6507"/>
        <v>-28</v>
      </c>
      <c r="G1325" s="4">
        <f t="shared" si="6507"/>
        <v>-30</v>
      </c>
      <c r="H1325" s="4">
        <f t="shared" si="6507"/>
        <v>-32</v>
      </c>
      <c r="I1325" s="4">
        <f t="shared" si="6507"/>
        <v>-34</v>
      </c>
      <c r="J1325" s="4">
        <f t="shared" si="6507"/>
        <v>-36</v>
      </c>
      <c r="K1325" s="4">
        <f t="shared" si="6507"/>
        <v>-38</v>
      </c>
      <c r="L1325" s="4">
        <f t="shared" si="6507"/>
        <v>-40</v>
      </c>
      <c r="M1325" s="4">
        <f t="shared" si="6507"/>
        <v>-42</v>
      </c>
      <c r="N1325" s="4">
        <f t="shared" si="6507"/>
        <v>-44</v>
      </c>
      <c r="O1325" s="4">
        <f t="shared" si="6507"/>
        <v>-46</v>
      </c>
      <c r="P1325" s="4">
        <f t="shared" si="6507"/>
        <v>-48</v>
      </c>
      <c r="Q1325" s="4">
        <f t="shared" si="6507"/>
        <v>-50</v>
      </c>
      <c r="R1325" s="4">
        <f t="shared" si="6507"/>
        <v>-52</v>
      </c>
      <c r="S1325" s="4">
        <f t="shared" si="6507"/>
        <v>-54</v>
      </c>
      <c r="T1325" s="4">
        <f t="shared" si="6507"/>
        <v>-56</v>
      </c>
      <c r="U1325" s="4">
        <f t="shared" si="6507"/>
        <v>-58</v>
      </c>
      <c r="V1325" s="4">
        <f t="shared" si="6507"/>
        <v>-60</v>
      </c>
      <c r="W1325" s="4">
        <f t="shared" si="6507"/>
        <v>-62</v>
      </c>
      <c r="X1325" s="4">
        <f t="shared" si="6507"/>
        <v>-64</v>
      </c>
      <c r="Y1325" s="4">
        <v>-65</v>
      </c>
      <c r="Z1325" s="4">
        <f>Y1325</f>
        <v>-65</v>
      </c>
      <c r="AA1325" s="4">
        <f t="shared" ref="AA1325:BI1325" si="6508">Z1325</f>
        <v>-65</v>
      </c>
      <c r="AB1325" s="4">
        <f t="shared" si="6508"/>
        <v>-65</v>
      </c>
      <c r="AC1325" s="4">
        <f t="shared" si="6508"/>
        <v>-65</v>
      </c>
      <c r="AD1325" s="4">
        <f t="shared" si="6508"/>
        <v>-65</v>
      </c>
      <c r="AE1325" s="4">
        <f t="shared" si="6508"/>
        <v>-65</v>
      </c>
      <c r="AF1325" s="4">
        <f t="shared" si="6508"/>
        <v>-65</v>
      </c>
      <c r="AG1325" s="4">
        <f t="shared" si="6508"/>
        <v>-65</v>
      </c>
      <c r="AH1325" s="4">
        <f t="shared" si="6508"/>
        <v>-65</v>
      </c>
      <c r="AI1325" s="4">
        <f t="shared" si="6508"/>
        <v>-65</v>
      </c>
      <c r="AJ1325" s="4">
        <f t="shared" si="6508"/>
        <v>-65</v>
      </c>
      <c r="AK1325" s="4">
        <f t="shared" si="6508"/>
        <v>-65</v>
      </c>
      <c r="AL1325" s="4">
        <f t="shared" si="6508"/>
        <v>-65</v>
      </c>
      <c r="AM1325" s="4">
        <f t="shared" si="6508"/>
        <v>-65</v>
      </c>
      <c r="AN1325" s="4">
        <f t="shared" si="6508"/>
        <v>-65</v>
      </c>
      <c r="AO1325" s="4">
        <f t="shared" si="6508"/>
        <v>-65</v>
      </c>
      <c r="AP1325" s="4">
        <f t="shared" si="6508"/>
        <v>-65</v>
      </c>
      <c r="AQ1325" s="4">
        <f t="shared" si="6508"/>
        <v>-65</v>
      </c>
      <c r="AR1325" s="4">
        <f t="shared" si="6508"/>
        <v>-65</v>
      </c>
      <c r="AS1325" s="4">
        <f t="shared" si="6508"/>
        <v>-65</v>
      </c>
      <c r="AT1325" s="4">
        <f t="shared" si="6508"/>
        <v>-65</v>
      </c>
      <c r="AU1325" s="4">
        <f t="shared" si="6508"/>
        <v>-65</v>
      </c>
      <c r="AV1325" s="4">
        <f t="shared" si="6508"/>
        <v>-65</v>
      </c>
      <c r="AW1325" s="4">
        <f t="shared" si="6508"/>
        <v>-65</v>
      </c>
      <c r="AX1325" s="4">
        <f t="shared" si="6508"/>
        <v>-65</v>
      </c>
      <c r="AY1325" s="4">
        <f t="shared" si="6508"/>
        <v>-65</v>
      </c>
      <c r="AZ1325" s="4">
        <f t="shared" si="6508"/>
        <v>-65</v>
      </c>
      <c r="BA1325" s="4">
        <f t="shared" si="6508"/>
        <v>-65</v>
      </c>
      <c r="BB1325" s="4">
        <f t="shared" si="6508"/>
        <v>-65</v>
      </c>
      <c r="BC1325" s="4">
        <f t="shared" si="6508"/>
        <v>-65</v>
      </c>
      <c r="BD1325" s="4">
        <f t="shared" si="6508"/>
        <v>-65</v>
      </c>
      <c r="BE1325" s="4">
        <f t="shared" si="6508"/>
        <v>-65</v>
      </c>
      <c r="BF1325" s="4">
        <f t="shared" si="6508"/>
        <v>-65</v>
      </c>
      <c r="BG1325" s="4">
        <f t="shared" si="6508"/>
        <v>-65</v>
      </c>
      <c r="BH1325" s="4">
        <f t="shared" si="6508"/>
        <v>-65</v>
      </c>
      <c r="BI1325" s="4">
        <f t="shared" si="6508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09">C1326+0.2</f>
        <v>10.399999999999999</v>
      </c>
      <c r="E1326" s="4">
        <f t="shared" si="6509"/>
        <v>10.599999999999998</v>
      </c>
      <c r="F1326" s="4">
        <f t="shared" si="6509"/>
        <v>10.799999999999997</v>
      </c>
      <c r="G1326" s="4">
        <f t="shared" si="6509"/>
        <v>10.999999999999996</v>
      </c>
      <c r="H1326" s="4">
        <f t="shared" si="6509"/>
        <v>11.199999999999996</v>
      </c>
      <c r="I1326" s="4">
        <f t="shared" si="6509"/>
        <v>11.399999999999995</v>
      </c>
      <c r="J1326" s="4">
        <f t="shared" si="6509"/>
        <v>11.599999999999994</v>
      </c>
      <c r="K1326" s="4">
        <f t="shared" si="6509"/>
        <v>11.799999999999994</v>
      </c>
      <c r="L1326" s="4">
        <f t="shared" si="6509"/>
        <v>11.999999999999993</v>
      </c>
      <c r="M1326" s="4">
        <f t="shared" si="6509"/>
        <v>12.199999999999992</v>
      </c>
      <c r="N1326" s="4">
        <f t="shared" si="6509"/>
        <v>12.399999999999991</v>
      </c>
      <c r="O1326" s="4">
        <f t="shared" si="6509"/>
        <v>12.599999999999991</v>
      </c>
      <c r="P1326" s="4">
        <f t="shared" si="6509"/>
        <v>12.79999999999999</v>
      </c>
      <c r="Q1326" s="4">
        <f t="shared" si="6509"/>
        <v>12.999999999999989</v>
      </c>
      <c r="R1326" s="4">
        <f t="shared" si="6509"/>
        <v>13.199999999999989</v>
      </c>
      <c r="S1326" s="4">
        <f t="shared" si="6509"/>
        <v>13.399999999999988</v>
      </c>
      <c r="T1326" s="4">
        <f t="shared" si="6509"/>
        <v>13.599999999999987</v>
      </c>
      <c r="U1326" s="4">
        <f t="shared" si="6509"/>
        <v>13.799999999999986</v>
      </c>
      <c r="V1326" s="4">
        <f t="shared" si="6509"/>
        <v>13.999999999999986</v>
      </c>
      <c r="W1326" s="4">
        <f t="shared" si="6509"/>
        <v>14.199999999999985</v>
      </c>
      <c r="X1326" s="4">
        <f t="shared" si="6509"/>
        <v>14.399999999999984</v>
      </c>
      <c r="Y1326" s="4">
        <f t="shared" si="6509"/>
        <v>14.599999999999984</v>
      </c>
      <c r="Z1326" s="4">
        <f t="shared" si="6509"/>
        <v>14.799999999999983</v>
      </c>
      <c r="AA1326" s="4">
        <f t="shared" si="6509"/>
        <v>14.999999999999982</v>
      </c>
      <c r="AB1326" s="4">
        <f t="shared" si="6509"/>
        <v>15.199999999999982</v>
      </c>
      <c r="AC1326" s="4">
        <f t="shared" si="6509"/>
        <v>15.399999999999981</v>
      </c>
      <c r="AD1326" s="4">
        <f t="shared" si="6509"/>
        <v>15.59999999999998</v>
      </c>
      <c r="AE1326" s="4">
        <f t="shared" si="6509"/>
        <v>15.799999999999979</v>
      </c>
      <c r="AF1326" s="4">
        <f t="shared" si="6509"/>
        <v>15.999999999999979</v>
      </c>
      <c r="AG1326" s="4">
        <f t="shared" si="6509"/>
        <v>16.199999999999978</v>
      </c>
      <c r="AH1326" s="4">
        <f t="shared" si="6509"/>
        <v>16.399999999999977</v>
      </c>
      <c r="AI1326" s="4">
        <f t="shared" si="6509"/>
        <v>16.599999999999977</v>
      </c>
      <c r="AJ1326" s="4">
        <f t="shared" si="6509"/>
        <v>16.799999999999976</v>
      </c>
      <c r="AK1326" s="4">
        <f t="shared" si="6509"/>
        <v>16.999999999999975</v>
      </c>
      <c r="AL1326" s="4">
        <f t="shared" si="6509"/>
        <v>17.199999999999974</v>
      </c>
      <c r="AM1326" s="4">
        <f t="shared" si="6509"/>
        <v>17.399999999999974</v>
      </c>
      <c r="AN1326" s="4">
        <f t="shared" si="6509"/>
        <v>17.599999999999973</v>
      </c>
      <c r="AO1326" s="4">
        <f t="shared" si="6509"/>
        <v>17.799999999999972</v>
      </c>
      <c r="AP1326" s="4">
        <f t="shared" si="6509"/>
        <v>17.999999999999972</v>
      </c>
      <c r="AQ1326" s="4">
        <f t="shared" si="6509"/>
        <v>18.199999999999971</v>
      </c>
      <c r="AR1326" s="4">
        <f t="shared" si="6509"/>
        <v>18.39999999999997</v>
      </c>
      <c r="AS1326" s="4">
        <f t="shared" si="6509"/>
        <v>18.599999999999969</v>
      </c>
      <c r="AT1326" s="4">
        <f t="shared" si="6509"/>
        <v>18.799999999999969</v>
      </c>
      <c r="AU1326" s="4">
        <f t="shared" si="6509"/>
        <v>18.999999999999968</v>
      </c>
      <c r="AV1326" s="4">
        <f t="shared" si="6509"/>
        <v>19.199999999999967</v>
      </c>
      <c r="AW1326" s="4">
        <f t="shared" si="6509"/>
        <v>19.399999999999967</v>
      </c>
      <c r="AX1326" s="4">
        <f t="shared" si="6509"/>
        <v>19.599999999999966</v>
      </c>
      <c r="AY1326" s="4">
        <f t="shared" si="6509"/>
        <v>19.799999999999965</v>
      </c>
      <c r="AZ1326" s="4">
        <f t="shared" si="6509"/>
        <v>19.999999999999964</v>
      </c>
      <c r="BA1326" s="4">
        <f t="shared" si="6509"/>
        <v>20.199999999999964</v>
      </c>
      <c r="BB1326" s="4">
        <f t="shared" si="6509"/>
        <v>20.399999999999963</v>
      </c>
      <c r="BC1326" s="4">
        <f t="shared" si="6509"/>
        <v>20.599999999999962</v>
      </c>
      <c r="BD1326" s="4">
        <f t="shared" si="6509"/>
        <v>20.799999999999962</v>
      </c>
      <c r="BE1326" s="4">
        <f t="shared" si="6509"/>
        <v>20.999999999999961</v>
      </c>
      <c r="BF1326" s="4">
        <f t="shared" si="6509"/>
        <v>21.19999999999996</v>
      </c>
      <c r="BG1326" s="4">
        <f t="shared" si="6509"/>
        <v>21.399999999999959</v>
      </c>
      <c r="BH1326" s="4">
        <f t="shared" si="6509"/>
        <v>21.599999999999959</v>
      </c>
      <c r="BI1326" s="4">
        <f t="shared" si="6509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10">C1327-2</f>
        <v>71</v>
      </c>
      <c r="E1327" s="4">
        <f t="shared" si="6510"/>
        <v>69</v>
      </c>
      <c r="F1327" s="4">
        <f t="shared" si="6510"/>
        <v>67</v>
      </c>
      <c r="G1327" s="4">
        <f t="shared" si="6510"/>
        <v>65</v>
      </c>
      <c r="H1327" s="4">
        <f t="shared" si="6510"/>
        <v>63</v>
      </c>
      <c r="I1327" s="4">
        <f t="shared" si="6510"/>
        <v>61</v>
      </c>
      <c r="J1327" s="4">
        <f t="shared" si="6510"/>
        <v>59</v>
      </c>
      <c r="K1327" s="4">
        <f t="shared" si="6510"/>
        <v>57</v>
      </c>
      <c r="L1327" s="4">
        <f t="shared" si="6510"/>
        <v>55</v>
      </c>
      <c r="M1327" s="4">
        <f t="shared" si="6510"/>
        <v>53</v>
      </c>
      <c r="N1327" s="4">
        <f t="shared" si="6510"/>
        <v>51</v>
      </c>
      <c r="O1327" s="4">
        <f t="shared" si="6510"/>
        <v>49</v>
      </c>
      <c r="P1327" s="4">
        <f t="shared" si="6510"/>
        <v>47</v>
      </c>
      <c r="Q1327" s="4">
        <f t="shared" si="6510"/>
        <v>45</v>
      </c>
      <c r="R1327" s="4">
        <f t="shared" si="6510"/>
        <v>43</v>
      </c>
      <c r="S1327" s="4">
        <f t="shared" si="6510"/>
        <v>41</v>
      </c>
      <c r="T1327" s="4">
        <f t="shared" si="6510"/>
        <v>39</v>
      </c>
      <c r="U1327" s="4">
        <f t="shared" si="6510"/>
        <v>37</v>
      </c>
      <c r="V1327" s="4">
        <f t="shared" si="6510"/>
        <v>35</v>
      </c>
      <c r="W1327" s="4">
        <f t="shared" si="6510"/>
        <v>33</v>
      </c>
      <c r="X1327" s="4">
        <f t="shared" si="6510"/>
        <v>31</v>
      </c>
      <c r="Y1327" s="4">
        <f t="shared" si="6510"/>
        <v>29</v>
      </c>
      <c r="Z1327" s="4">
        <f t="shared" si="6510"/>
        <v>27</v>
      </c>
      <c r="AA1327" s="4">
        <f t="shared" si="6510"/>
        <v>25</v>
      </c>
      <c r="AB1327" s="4">
        <f>AA1327</f>
        <v>25</v>
      </c>
      <c r="AC1327" s="4">
        <f t="shared" ref="AC1327:BI1327" si="6511">AB1327</f>
        <v>25</v>
      </c>
      <c r="AD1327" s="4">
        <f t="shared" si="6511"/>
        <v>25</v>
      </c>
      <c r="AE1327" s="4">
        <f t="shared" si="6511"/>
        <v>25</v>
      </c>
      <c r="AF1327" s="4">
        <f t="shared" si="6511"/>
        <v>25</v>
      </c>
      <c r="AG1327" s="4">
        <f t="shared" si="6511"/>
        <v>25</v>
      </c>
      <c r="AH1327" s="4">
        <f t="shared" si="6511"/>
        <v>25</v>
      </c>
      <c r="AI1327" s="4">
        <f t="shared" si="6511"/>
        <v>25</v>
      </c>
      <c r="AJ1327" s="4">
        <f t="shared" si="6511"/>
        <v>25</v>
      </c>
      <c r="AK1327" s="4">
        <f t="shared" si="6511"/>
        <v>25</v>
      </c>
      <c r="AL1327" s="4">
        <f t="shared" si="6511"/>
        <v>25</v>
      </c>
      <c r="AM1327" s="4">
        <f t="shared" si="6511"/>
        <v>25</v>
      </c>
      <c r="AN1327" s="4">
        <f t="shared" si="6511"/>
        <v>25</v>
      </c>
      <c r="AO1327" s="4">
        <f t="shared" si="6511"/>
        <v>25</v>
      </c>
      <c r="AP1327" s="4">
        <f t="shared" si="6511"/>
        <v>25</v>
      </c>
      <c r="AQ1327" s="4">
        <f t="shared" si="6511"/>
        <v>25</v>
      </c>
      <c r="AR1327" s="4">
        <f t="shared" si="6511"/>
        <v>25</v>
      </c>
      <c r="AS1327" s="4">
        <f t="shared" si="6511"/>
        <v>25</v>
      </c>
      <c r="AT1327" s="4">
        <f t="shared" si="6511"/>
        <v>25</v>
      </c>
      <c r="AU1327" s="4">
        <f t="shared" si="6511"/>
        <v>25</v>
      </c>
      <c r="AV1327" s="4">
        <f t="shared" si="6511"/>
        <v>25</v>
      </c>
      <c r="AW1327" s="4">
        <f t="shared" si="6511"/>
        <v>25</v>
      </c>
      <c r="AX1327" s="4">
        <f t="shared" si="6511"/>
        <v>25</v>
      </c>
      <c r="AY1327" s="4">
        <f t="shared" si="6511"/>
        <v>25</v>
      </c>
      <c r="AZ1327" s="4">
        <f t="shared" si="6511"/>
        <v>25</v>
      </c>
      <c r="BA1327" s="4">
        <f t="shared" si="6511"/>
        <v>25</v>
      </c>
      <c r="BB1327" s="4">
        <f t="shared" si="6511"/>
        <v>25</v>
      </c>
      <c r="BC1327" s="4">
        <f t="shared" si="6511"/>
        <v>25</v>
      </c>
      <c r="BD1327" s="4">
        <f t="shared" si="6511"/>
        <v>25</v>
      </c>
      <c r="BE1327" s="4">
        <f t="shared" si="6511"/>
        <v>25</v>
      </c>
      <c r="BF1327" s="4">
        <f t="shared" si="6511"/>
        <v>25</v>
      </c>
      <c r="BG1327" s="4">
        <f t="shared" si="6511"/>
        <v>25</v>
      </c>
      <c r="BH1327" s="4">
        <f t="shared" si="6511"/>
        <v>25</v>
      </c>
      <c r="BI1327" s="4">
        <f t="shared" si="6511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12">C1328+0.6</f>
        <v>13.2</v>
      </c>
      <c r="E1328" s="4">
        <f t="shared" si="6512"/>
        <v>13.799999999999999</v>
      </c>
      <c r="F1328" s="4">
        <f t="shared" si="6512"/>
        <v>14.399999999999999</v>
      </c>
      <c r="G1328" s="4">
        <f t="shared" si="6512"/>
        <v>14.999999999999998</v>
      </c>
      <c r="H1328" s="4">
        <f t="shared" si="6512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13">Q1332</f>
        <v>32</v>
      </c>
      <c r="S1332" s="4">
        <f t="shared" si="6513"/>
        <v>32</v>
      </c>
      <c r="T1332" s="4">
        <v>33</v>
      </c>
      <c r="U1332" s="4">
        <f t="shared" si="6513"/>
        <v>33</v>
      </c>
      <c r="V1332" s="4">
        <v>34</v>
      </c>
      <c r="W1332" s="4">
        <f t="shared" si="6513"/>
        <v>34</v>
      </c>
      <c r="X1332" s="4">
        <f t="shared" si="6513"/>
        <v>34</v>
      </c>
      <c r="Y1332" s="4">
        <v>35</v>
      </c>
      <c r="Z1332" s="4">
        <f t="shared" si="6513"/>
        <v>35</v>
      </c>
      <c r="AA1332" s="4">
        <v>36</v>
      </c>
      <c r="AB1332" s="4">
        <f t="shared" si="6513"/>
        <v>36</v>
      </c>
      <c r="AC1332" s="4">
        <f t="shared" si="6513"/>
        <v>36</v>
      </c>
      <c r="AD1332" s="4">
        <f t="shared" si="6513"/>
        <v>36</v>
      </c>
      <c r="AE1332" s="4">
        <f t="shared" si="6513"/>
        <v>36</v>
      </c>
      <c r="AF1332" s="4">
        <f t="shared" si="6513"/>
        <v>36</v>
      </c>
      <c r="AG1332" s="4">
        <f t="shared" si="6513"/>
        <v>36</v>
      </c>
      <c r="AH1332" s="4">
        <v>37</v>
      </c>
      <c r="AI1332" s="4">
        <f t="shared" si="6513"/>
        <v>37</v>
      </c>
      <c r="AJ1332" s="4">
        <f t="shared" si="6513"/>
        <v>37</v>
      </c>
      <c r="AK1332" s="4">
        <f t="shared" si="6513"/>
        <v>37</v>
      </c>
      <c r="AL1332" s="4">
        <f t="shared" si="6513"/>
        <v>37</v>
      </c>
      <c r="AM1332" s="4">
        <v>38</v>
      </c>
      <c r="AN1332" s="4">
        <f t="shared" si="6513"/>
        <v>38</v>
      </c>
      <c r="AO1332" s="4">
        <f t="shared" si="6513"/>
        <v>38</v>
      </c>
      <c r="AP1332" s="4">
        <f t="shared" si="6513"/>
        <v>38</v>
      </c>
      <c r="AQ1332" s="4">
        <f t="shared" si="6513"/>
        <v>38</v>
      </c>
      <c r="AR1332" s="4">
        <f t="shared" si="6513"/>
        <v>38</v>
      </c>
      <c r="AS1332" s="4">
        <f t="shared" si="6513"/>
        <v>38</v>
      </c>
      <c r="AT1332" s="4">
        <f t="shared" si="6513"/>
        <v>38</v>
      </c>
      <c r="AU1332" s="4">
        <f t="shared" si="6513"/>
        <v>38</v>
      </c>
      <c r="AV1332" s="4">
        <f t="shared" si="6513"/>
        <v>38</v>
      </c>
      <c r="AW1332" s="4">
        <f t="shared" si="6513"/>
        <v>38</v>
      </c>
      <c r="AX1332" s="4">
        <v>39</v>
      </c>
      <c r="AY1332" s="4">
        <f t="shared" si="6513"/>
        <v>39</v>
      </c>
      <c r="AZ1332" s="4">
        <f t="shared" si="6513"/>
        <v>39</v>
      </c>
      <c r="BA1332" s="4">
        <f t="shared" si="6513"/>
        <v>39</v>
      </c>
      <c r="BB1332" s="4">
        <f t="shared" si="6513"/>
        <v>39</v>
      </c>
      <c r="BC1332" s="4">
        <f t="shared" si="6513"/>
        <v>39</v>
      </c>
      <c r="BD1332" s="4">
        <f t="shared" si="6513"/>
        <v>39</v>
      </c>
      <c r="BE1332" s="4">
        <f t="shared" si="6513"/>
        <v>39</v>
      </c>
      <c r="BF1332" s="4">
        <f t="shared" si="6513"/>
        <v>39</v>
      </c>
      <c r="BG1332" s="4">
        <f t="shared" si="6513"/>
        <v>39</v>
      </c>
      <c r="BH1332" s="4">
        <f t="shared" si="6513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14">Q1340</f>
        <v>32</v>
      </c>
      <c r="S1340" s="4">
        <f t="shared" si="6514"/>
        <v>32</v>
      </c>
      <c r="T1340" s="4">
        <v>33</v>
      </c>
      <c r="U1340" s="4">
        <f t="shared" si="6514"/>
        <v>33</v>
      </c>
      <c r="V1340" s="4">
        <v>34</v>
      </c>
      <c r="W1340" s="4">
        <f t="shared" si="6514"/>
        <v>34</v>
      </c>
      <c r="X1340" s="4">
        <f t="shared" si="6514"/>
        <v>34</v>
      </c>
      <c r="Y1340" s="4">
        <v>35</v>
      </c>
      <c r="Z1340" s="4">
        <f t="shared" si="6514"/>
        <v>35</v>
      </c>
      <c r="AA1340" s="4">
        <v>36</v>
      </c>
      <c r="AB1340" s="4">
        <f t="shared" si="6514"/>
        <v>36</v>
      </c>
      <c r="AC1340" s="4">
        <f t="shared" si="6514"/>
        <v>36</v>
      </c>
      <c r="AD1340" s="4">
        <f t="shared" si="6514"/>
        <v>36</v>
      </c>
      <c r="AE1340" s="4">
        <f t="shared" si="6514"/>
        <v>36</v>
      </c>
      <c r="AF1340" s="4">
        <f t="shared" si="6514"/>
        <v>36</v>
      </c>
      <c r="AG1340" s="4">
        <f t="shared" si="6514"/>
        <v>36</v>
      </c>
      <c r="AH1340" s="4">
        <v>37</v>
      </c>
      <c r="AI1340" s="4">
        <f t="shared" si="6514"/>
        <v>37</v>
      </c>
      <c r="AJ1340" s="4">
        <f t="shared" si="6514"/>
        <v>37</v>
      </c>
      <c r="AK1340" s="4">
        <f t="shared" si="6514"/>
        <v>37</v>
      </c>
      <c r="AL1340" s="4">
        <f t="shared" si="6514"/>
        <v>37</v>
      </c>
      <c r="AM1340" s="4">
        <v>38</v>
      </c>
      <c r="AN1340" s="4">
        <f t="shared" si="6514"/>
        <v>38</v>
      </c>
      <c r="AO1340" s="4">
        <f t="shared" si="6514"/>
        <v>38</v>
      </c>
      <c r="AP1340" s="4">
        <f t="shared" si="6514"/>
        <v>38</v>
      </c>
      <c r="AQ1340" s="4">
        <f t="shared" si="6514"/>
        <v>38</v>
      </c>
      <c r="AR1340" s="4">
        <f t="shared" si="6514"/>
        <v>38</v>
      </c>
      <c r="AS1340" s="4">
        <f t="shared" si="6514"/>
        <v>38</v>
      </c>
      <c r="AT1340" s="4">
        <f t="shared" si="6514"/>
        <v>38</v>
      </c>
      <c r="AU1340" s="4">
        <f t="shared" si="6514"/>
        <v>38</v>
      </c>
      <c r="AV1340" s="4">
        <f t="shared" si="6514"/>
        <v>38</v>
      </c>
      <c r="AW1340" s="4">
        <f t="shared" si="6514"/>
        <v>38</v>
      </c>
      <c r="AX1340" s="4">
        <v>39</v>
      </c>
      <c r="AY1340" s="4">
        <f t="shared" si="6514"/>
        <v>39</v>
      </c>
      <c r="AZ1340" s="4">
        <f t="shared" si="6514"/>
        <v>39</v>
      </c>
      <c r="BA1340" s="4">
        <f t="shared" si="6514"/>
        <v>39</v>
      </c>
      <c r="BB1340" s="4">
        <f t="shared" si="6514"/>
        <v>39</v>
      </c>
      <c r="BC1340" s="4">
        <f t="shared" si="6514"/>
        <v>39</v>
      </c>
      <c r="BD1340" s="4">
        <f t="shared" si="6514"/>
        <v>39</v>
      </c>
      <c r="BE1340" s="4">
        <f t="shared" si="6514"/>
        <v>39</v>
      </c>
      <c r="BF1340" s="4">
        <f t="shared" si="6514"/>
        <v>39</v>
      </c>
      <c r="BG1340" s="4">
        <f t="shared" si="6514"/>
        <v>39</v>
      </c>
      <c r="BH1340" s="4">
        <f t="shared" si="6514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15">C1341+2</f>
        <v>19</v>
      </c>
      <c r="E1341" s="4">
        <f t="shared" si="6515"/>
        <v>21</v>
      </c>
      <c r="F1341" s="4">
        <f t="shared" si="6515"/>
        <v>23</v>
      </c>
      <c r="G1341" s="4">
        <f t="shared" si="6515"/>
        <v>25</v>
      </c>
      <c r="H1341" s="4">
        <f t="shared" si="6515"/>
        <v>27</v>
      </c>
      <c r="I1341" s="4">
        <f t="shared" si="6515"/>
        <v>29</v>
      </c>
      <c r="J1341" s="4">
        <f t="shared" si="6515"/>
        <v>31</v>
      </c>
      <c r="K1341" s="4">
        <f t="shared" si="6515"/>
        <v>33</v>
      </c>
      <c r="L1341" s="4">
        <f t="shared" si="6515"/>
        <v>35</v>
      </c>
      <c r="M1341" s="4">
        <f t="shared" si="6515"/>
        <v>37</v>
      </c>
      <c r="N1341" s="4">
        <f t="shared" si="6515"/>
        <v>39</v>
      </c>
      <c r="O1341" s="4">
        <f t="shared" si="6515"/>
        <v>41</v>
      </c>
      <c r="P1341" s="4">
        <f t="shared" si="6515"/>
        <v>43</v>
      </c>
      <c r="Q1341" s="4">
        <f t="shared" si="6515"/>
        <v>45</v>
      </c>
      <c r="R1341" s="4">
        <f t="shared" si="6515"/>
        <v>47</v>
      </c>
      <c r="S1341" s="4">
        <f t="shared" si="6515"/>
        <v>49</v>
      </c>
      <c r="T1341" s="4">
        <f t="shared" si="6515"/>
        <v>51</v>
      </c>
      <c r="U1341" s="4">
        <f t="shared" si="6515"/>
        <v>53</v>
      </c>
      <c r="V1341" s="4">
        <f t="shared" si="6515"/>
        <v>55</v>
      </c>
      <c r="W1341" s="4">
        <f t="shared" si="6515"/>
        <v>57</v>
      </c>
      <c r="X1341" s="4">
        <f t="shared" si="6515"/>
        <v>59</v>
      </c>
      <c r="Y1341" s="4">
        <f t="shared" si="6515"/>
        <v>61</v>
      </c>
      <c r="Z1341" s="4">
        <f t="shared" si="6515"/>
        <v>63</v>
      </c>
      <c r="AA1341" s="4">
        <f t="shared" si="6515"/>
        <v>65</v>
      </c>
      <c r="AB1341" s="4">
        <f>AA1341</f>
        <v>65</v>
      </c>
      <c r="AC1341" s="4">
        <f t="shared" si="6514"/>
        <v>65</v>
      </c>
      <c r="AD1341" s="4">
        <f t="shared" si="6514"/>
        <v>65</v>
      </c>
      <c r="AE1341" s="4">
        <f t="shared" si="6514"/>
        <v>65</v>
      </c>
      <c r="AF1341" s="4">
        <f t="shared" si="6514"/>
        <v>65</v>
      </c>
      <c r="AG1341" s="4">
        <f t="shared" si="6514"/>
        <v>65</v>
      </c>
      <c r="AH1341" s="4">
        <f t="shared" ref="AH1341" si="6516">AG1341</f>
        <v>65</v>
      </c>
      <c r="AI1341" s="4">
        <f t="shared" si="6514"/>
        <v>65</v>
      </c>
      <c r="AJ1341" s="4">
        <f t="shared" si="6514"/>
        <v>65</v>
      </c>
      <c r="AK1341" s="4">
        <f t="shared" si="6514"/>
        <v>65</v>
      </c>
      <c r="AL1341" s="4">
        <f t="shared" si="6514"/>
        <v>65</v>
      </c>
      <c r="AM1341" s="4">
        <f t="shared" ref="AM1341" si="6517">AL1341</f>
        <v>65</v>
      </c>
      <c r="AN1341" s="4">
        <f t="shared" si="6514"/>
        <v>65</v>
      </c>
      <c r="AO1341" s="4">
        <f t="shared" si="6514"/>
        <v>65</v>
      </c>
      <c r="AP1341" s="4">
        <f t="shared" si="6514"/>
        <v>65</v>
      </c>
      <c r="AQ1341" s="4">
        <f t="shared" si="6514"/>
        <v>65</v>
      </c>
      <c r="AR1341" s="4">
        <f t="shared" si="6514"/>
        <v>65</v>
      </c>
      <c r="AS1341" s="4">
        <f t="shared" si="6514"/>
        <v>65</v>
      </c>
      <c r="AT1341" s="4">
        <f t="shared" si="6514"/>
        <v>65</v>
      </c>
      <c r="AU1341" s="4">
        <f t="shared" si="6514"/>
        <v>65</v>
      </c>
      <c r="AV1341" s="4">
        <f t="shared" si="6514"/>
        <v>65</v>
      </c>
      <c r="AW1341" s="4">
        <f t="shared" si="6514"/>
        <v>65</v>
      </c>
      <c r="AX1341" s="4">
        <f t="shared" ref="AX1341" si="6518">AW1341</f>
        <v>65</v>
      </c>
      <c r="AY1341" s="4">
        <f t="shared" si="6514"/>
        <v>65</v>
      </c>
      <c r="AZ1341" s="4">
        <f t="shared" si="6514"/>
        <v>65</v>
      </c>
      <c r="BA1341" s="4">
        <f t="shared" si="6514"/>
        <v>65</v>
      </c>
      <c r="BB1341" s="4">
        <f t="shared" si="6514"/>
        <v>65</v>
      </c>
      <c r="BC1341" s="4">
        <f t="shared" si="6514"/>
        <v>65</v>
      </c>
      <c r="BD1341" s="4">
        <f t="shared" si="6514"/>
        <v>65</v>
      </c>
      <c r="BE1341" s="4">
        <f t="shared" si="6514"/>
        <v>65</v>
      </c>
      <c r="BF1341" s="4">
        <f t="shared" si="6514"/>
        <v>65</v>
      </c>
      <c r="BG1341" s="4">
        <f t="shared" si="6514"/>
        <v>65</v>
      </c>
      <c r="BH1341" s="4">
        <f t="shared" si="6514"/>
        <v>65</v>
      </c>
      <c r="BI1341" s="4">
        <f t="shared" ref="BI1341" si="6519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20">C1344+4</f>
        <v>43</v>
      </c>
      <c r="E1344" s="4">
        <f t="shared" si="6520"/>
        <v>47</v>
      </c>
      <c r="F1344" s="4">
        <f t="shared" si="6520"/>
        <v>51</v>
      </c>
      <c r="G1344" s="4">
        <f t="shared" si="6520"/>
        <v>55</v>
      </c>
      <c r="H1344" s="4">
        <f t="shared" ref="H1344:I1344" si="6521">G1344+4</f>
        <v>59</v>
      </c>
      <c r="I1344" s="4">
        <f t="shared" si="6521"/>
        <v>63</v>
      </c>
      <c r="J1344" s="4">
        <f>I1344+6</f>
        <v>69</v>
      </c>
      <c r="K1344" s="4">
        <f t="shared" ref="K1344:Q1344" si="6522">J1344+6</f>
        <v>75</v>
      </c>
      <c r="L1344" s="4">
        <f t="shared" si="6522"/>
        <v>81</v>
      </c>
      <c r="M1344" s="4">
        <f t="shared" si="6522"/>
        <v>87</v>
      </c>
      <c r="N1344" s="4">
        <f t="shared" si="6522"/>
        <v>93</v>
      </c>
      <c r="O1344" s="4">
        <f t="shared" si="6522"/>
        <v>99</v>
      </c>
      <c r="P1344" s="4">
        <f t="shared" si="6522"/>
        <v>105</v>
      </c>
      <c r="Q1344" s="4">
        <f t="shared" si="6522"/>
        <v>111</v>
      </c>
      <c r="R1344" s="4">
        <f>Q1344+9</f>
        <v>120</v>
      </c>
      <c r="S1344" s="4">
        <f t="shared" ref="S1344:W1344" si="6523">R1344+9</f>
        <v>129</v>
      </c>
      <c r="T1344" s="4">
        <f t="shared" si="6523"/>
        <v>138</v>
      </c>
      <c r="U1344" s="4">
        <f t="shared" si="6523"/>
        <v>147</v>
      </c>
      <c r="V1344" s="4">
        <f t="shared" si="6523"/>
        <v>156</v>
      </c>
      <c r="W1344" s="4">
        <f t="shared" si="6523"/>
        <v>165</v>
      </c>
      <c r="X1344" s="4">
        <f>W1344+12</f>
        <v>177</v>
      </c>
      <c r="Y1344" s="4">
        <f t="shared" ref="Y1344:AC1344" si="6524">X1344+12</f>
        <v>189</v>
      </c>
      <c r="Z1344" s="4">
        <f t="shared" si="6524"/>
        <v>201</v>
      </c>
      <c r="AA1344" s="4">
        <f t="shared" si="6524"/>
        <v>213</v>
      </c>
      <c r="AB1344" s="4">
        <f t="shared" si="6524"/>
        <v>225</v>
      </c>
      <c r="AC1344" s="4">
        <f t="shared" si="6524"/>
        <v>237</v>
      </c>
      <c r="AD1344" s="4">
        <f>AC1344+15</f>
        <v>252</v>
      </c>
      <c r="AE1344" s="4">
        <f t="shared" ref="AE1344:BI1344" si="6525">AD1344+15</f>
        <v>267</v>
      </c>
      <c r="AF1344" s="4">
        <f t="shared" si="6525"/>
        <v>282</v>
      </c>
      <c r="AG1344" s="4">
        <f t="shared" si="6525"/>
        <v>297</v>
      </c>
      <c r="AH1344" s="4">
        <f t="shared" si="6525"/>
        <v>312</v>
      </c>
      <c r="AI1344" s="4">
        <f t="shared" si="6525"/>
        <v>327</v>
      </c>
      <c r="AJ1344" s="4">
        <f t="shared" si="6525"/>
        <v>342</v>
      </c>
      <c r="AK1344" s="4">
        <f t="shared" si="6525"/>
        <v>357</v>
      </c>
      <c r="AL1344" s="4">
        <f t="shared" si="6525"/>
        <v>372</v>
      </c>
      <c r="AM1344" s="4">
        <f t="shared" si="6525"/>
        <v>387</v>
      </c>
      <c r="AN1344" s="4">
        <f t="shared" si="6525"/>
        <v>402</v>
      </c>
      <c r="AO1344" s="4">
        <f t="shared" si="6525"/>
        <v>417</v>
      </c>
      <c r="AP1344" s="4">
        <f t="shared" si="6525"/>
        <v>432</v>
      </c>
      <c r="AQ1344" s="4">
        <f t="shared" si="6525"/>
        <v>447</v>
      </c>
      <c r="AR1344" s="4">
        <f t="shared" si="6525"/>
        <v>462</v>
      </c>
      <c r="AS1344" s="4">
        <f t="shared" si="6525"/>
        <v>477</v>
      </c>
      <c r="AT1344" s="4">
        <f t="shared" si="6525"/>
        <v>492</v>
      </c>
      <c r="AU1344" s="4">
        <f t="shared" si="6525"/>
        <v>507</v>
      </c>
      <c r="AV1344" s="4">
        <f t="shared" si="6525"/>
        <v>522</v>
      </c>
      <c r="AW1344" s="4">
        <f t="shared" si="6525"/>
        <v>537</v>
      </c>
      <c r="AX1344" s="4">
        <f t="shared" si="6525"/>
        <v>552</v>
      </c>
      <c r="AY1344" s="4">
        <f t="shared" si="6525"/>
        <v>567</v>
      </c>
      <c r="AZ1344" s="4">
        <f t="shared" si="6525"/>
        <v>582</v>
      </c>
      <c r="BA1344" s="4">
        <f t="shared" si="6525"/>
        <v>597</v>
      </c>
      <c r="BB1344" s="4">
        <f t="shared" si="6525"/>
        <v>612</v>
      </c>
      <c r="BC1344" s="4">
        <f t="shared" si="6525"/>
        <v>627</v>
      </c>
      <c r="BD1344" s="4">
        <f t="shared" si="6525"/>
        <v>642</v>
      </c>
      <c r="BE1344" s="4">
        <f t="shared" si="6525"/>
        <v>657</v>
      </c>
      <c r="BF1344" s="4">
        <f t="shared" si="6525"/>
        <v>672</v>
      </c>
      <c r="BG1344" s="4">
        <f t="shared" si="6525"/>
        <v>687</v>
      </c>
      <c r="BH1344" s="4">
        <f t="shared" si="6525"/>
        <v>702</v>
      </c>
      <c r="BI1344" s="4">
        <f t="shared" si="6525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26">C1345+6</f>
        <v>62</v>
      </c>
      <c r="E1345" s="4">
        <f t="shared" si="6526"/>
        <v>68</v>
      </c>
      <c r="F1345" s="4">
        <f t="shared" si="6526"/>
        <v>74</v>
      </c>
      <c r="G1345" s="4">
        <f t="shared" si="6526"/>
        <v>80</v>
      </c>
      <c r="H1345" s="4">
        <f t="shared" ref="H1345:I1345" si="6527">G1345+6</f>
        <v>86</v>
      </c>
      <c r="I1345" s="4">
        <f t="shared" si="6527"/>
        <v>92</v>
      </c>
      <c r="J1345" s="4">
        <f>I1345+8</f>
        <v>100</v>
      </c>
      <c r="K1345" s="4">
        <f t="shared" ref="K1345:Q1345" si="6528">J1345+8</f>
        <v>108</v>
      </c>
      <c r="L1345" s="4">
        <f t="shared" si="6528"/>
        <v>116</v>
      </c>
      <c r="M1345" s="4">
        <f t="shared" si="6528"/>
        <v>124</v>
      </c>
      <c r="N1345" s="4">
        <f t="shared" si="6528"/>
        <v>132</v>
      </c>
      <c r="O1345" s="4">
        <f t="shared" si="6528"/>
        <v>140</v>
      </c>
      <c r="P1345" s="4">
        <f t="shared" si="6528"/>
        <v>148</v>
      </c>
      <c r="Q1345" s="4">
        <f t="shared" si="6528"/>
        <v>156</v>
      </c>
      <c r="R1345" s="4">
        <f>Q1345+11</f>
        <v>167</v>
      </c>
      <c r="S1345" s="4">
        <f t="shared" ref="S1345:W1345" si="6529">R1345+11</f>
        <v>178</v>
      </c>
      <c r="T1345" s="4">
        <f t="shared" si="6529"/>
        <v>189</v>
      </c>
      <c r="U1345" s="4">
        <f t="shared" si="6529"/>
        <v>200</v>
      </c>
      <c r="V1345" s="4">
        <f t="shared" si="6529"/>
        <v>211</v>
      </c>
      <c r="W1345" s="4">
        <f t="shared" si="6529"/>
        <v>222</v>
      </c>
      <c r="X1345" s="4">
        <f>W1345+14</f>
        <v>236</v>
      </c>
      <c r="Y1345" s="4">
        <f t="shared" ref="Y1345:AC1345" si="6530">X1345+14</f>
        <v>250</v>
      </c>
      <c r="Z1345" s="4">
        <f t="shared" si="6530"/>
        <v>264</v>
      </c>
      <c r="AA1345" s="4">
        <f t="shared" si="6530"/>
        <v>278</v>
      </c>
      <c r="AB1345" s="4">
        <f t="shared" si="6530"/>
        <v>292</v>
      </c>
      <c r="AC1345" s="4">
        <f t="shared" si="6530"/>
        <v>306</v>
      </c>
      <c r="AD1345" s="4">
        <f>AC1345+17</f>
        <v>323</v>
      </c>
      <c r="AE1345" s="4">
        <f t="shared" ref="AE1345:BI1345" si="6531">AD1345+17</f>
        <v>340</v>
      </c>
      <c r="AF1345" s="4">
        <f t="shared" si="6531"/>
        <v>357</v>
      </c>
      <c r="AG1345" s="4">
        <f t="shared" si="6531"/>
        <v>374</v>
      </c>
      <c r="AH1345" s="4">
        <f t="shared" si="6531"/>
        <v>391</v>
      </c>
      <c r="AI1345" s="4">
        <f t="shared" si="6531"/>
        <v>408</v>
      </c>
      <c r="AJ1345" s="4">
        <f t="shared" si="6531"/>
        <v>425</v>
      </c>
      <c r="AK1345" s="4">
        <f t="shared" si="6531"/>
        <v>442</v>
      </c>
      <c r="AL1345" s="4">
        <f t="shared" si="6531"/>
        <v>459</v>
      </c>
      <c r="AM1345" s="4">
        <f t="shared" si="6531"/>
        <v>476</v>
      </c>
      <c r="AN1345" s="4">
        <f t="shared" si="6531"/>
        <v>493</v>
      </c>
      <c r="AO1345" s="4">
        <f t="shared" si="6531"/>
        <v>510</v>
      </c>
      <c r="AP1345" s="4">
        <f t="shared" si="6531"/>
        <v>527</v>
      </c>
      <c r="AQ1345" s="4">
        <f t="shared" si="6531"/>
        <v>544</v>
      </c>
      <c r="AR1345" s="4">
        <f t="shared" si="6531"/>
        <v>561</v>
      </c>
      <c r="AS1345" s="4">
        <f t="shared" si="6531"/>
        <v>578</v>
      </c>
      <c r="AT1345" s="4">
        <f t="shared" si="6531"/>
        <v>595</v>
      </c>
      <c r="AU1345" s="4">
        <f t="shared" si="6531"/>
        <v>612</v>
      </c>
      <c r="AV1345" s="4">
        <f t="shared" si="6531"/>
        <v>629</v>
      </c>
      <c r="AW1345" s="4">
        <f t="shared" si="6531"/>
        <v>646</v>
      </c>
      <c r="AX1345" s="4">
        <f t="shared" si="6531"/>
        <v>663</v>
      </c>
      <c r="AY1345" s="4">
        <f t="shared" si="6531"/>
        <v>680</v>
      </c>
      <c r="AZ1345" s="4">
        <f t="shared" si="6531"/>
        <v>697</v>
      </c>
      <c r="BA1345" s="4">
        <f t="shared" si="6531"/>
        <v>714</v>
      </c>
      <c r="BB1345" s="4">
        <f t="shared" si="6531"/>
        <v>731</v>
      </c>
      <c r="BC1345" s="4">
        <f t="shared" si="6531"/>
        <v>748</v>
      </c>
      <c r="BD1345" s="4">
        <f t="shared" si="6531"/>
        <v>765</v>
      </c>
      <c r="BE1345" s="4">
        <f t="shared" si="6531"/>
        <v>782</v>
      </c>
      <c r="BF1345" s="4">
        <f t="shared" si="6531"/>
        <v>799</v>
      </c>
      <c r="BG1345" s="4">
        <f t="shared" si="6531"/>
        <v>816</v>
      </c>
      <c r="BH1345" s="4">
        <f t="shared" si="6531"/>
        <v>833</v>
      </c>
      <c r="BI1345" s="4">
        <f t="shared" si="6531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32">C1346+45</f>
        <v>390</v>
      </c>
      <c r="E1346" s="4">
        <f t="shared" si="6532"/>
        <v>435</v>
      </c>
      <c r="F1346" s="4">
        <f t="shared" si="6532"/>
        <v>480</v>
      </c>
      <c r="G1346" s="4">
        <f t="shared" si="6532"/>
        <v>525</v>
      </c>
      <c r="H1346" s="4">
        <f t="shared" si="6532"/>
        <v>570</v>
      </c>
      <c r="I1346" s="4">
        <f t="shared" si="6532"/>
        <v>615</v>
      </c>
      <c r="J1346" s="4">
        <f t="shared" si="6532"/>
        <v>660</v>
      </c>
      <c r="K1346" s="4">
        <f t="shared" si="6532"/>
        <v>705</v>
      </c>
      <c r="L1346" s="4">
        <f t="shared" si="6532"/>
        <v>750</v>
      </c>
      <c r="M1346" s="4">
        <f t="shared" si="6532"/>
        <v>795</v>
      </c>
      <c r="N1346" s="4">
        <f t="shared" si="6532"/>
        <v>840</v>
      </c>
      <c r="O1346" s="4">
        <f t="shared" si="6532"/>
        <v>885</v>
      </c>
      <c r="P1346" s="4">
        <f t="shared" si="6532"/>
        <v>930</v>
      </c>
      <c r="Q1346" s="4">
        <f t="shared" si="6532"/>
        <v>975</v>
      </c>
      <c r="R1346" s="4">
        <f t="shared" si="6532"/>
        <v>1020</v>
      </c>
      <c r="S1346" s="4">
        <f t="shared" si="6532"/>
        <v>1065</v>
      </c>
      <c r="T1346" s="4">
        <f t="shared" si="6532"/>
        <v>1110</v>
      </c>
      <c r="U1346" s="4">
        <f t="shared" si="6532"/>
        <v>1155</v>
      </c>
      <c r="V1346" s="4">
        <f t="shared" si="6532"/>
        <v>1200</v>
      </c>
      <c r="W1346" s="4">
        <f t="shared" si="6532"/>
        <v>1245</v>
      </c>
      <c r="X1346" s="4">
        <f t="shared" si="6532"/>
        <v>1290</v>
      </c>
      <c r="Y1346" s="4">
        <f t="shared" si="6532"/>
        <v>1335</v>
      </c>
      <c r="Z1346" s="4">
        <f t="shared" si="6532"/>
        <v>1380</v>
      </c>
      <c r="AA1346" s="4">
        <f t="shared" si="6532"/>
        <v>1425</v>
      </c>
      <c r="AB1346" s="4">
        <f t="shared" si="6532"/>
        <v>1470</v>
      </c>
      <c r="AC1346" s="4">
        <f t="shared" si="6532"/>
        <v>1515</v>
      </c>
      <c r="AD1346" s="4">
        <f t="shared" si="6532"/>
        <v>1560</v>
      </c>
      <c r="AE1346" s="4">
        <f t="shared" si="6532"/>
        <v>1605</v>
      </c>
      <c r="AF1346" s="4">
        <f t="shared" si="6532"/>
        <v>1650</v>
      </c>
      <c r="AG1346" s="4">
        <f t="shared" si="6532"/>
        <v>1695</v>
      </c>
      <c r="AH1346" s="4">
        <f t="shared" si="6532"/>
        <v>1740</v>
      </c>
      <c r="AI1346" s="4">
        <f t="shared" si="6532"/>
        <v>1785</v>
      </c>
      <c r="AJ1346" s="4">
        <f t="shared" si="6532"/>
        <v>1830</v>
      </c>
      <c r="AK1346" s="4">
        <f t="shared" si="6532"/>
        <v>1875</v>
      </c>
      <c r="AL1346" s="4">
        <f t="shared" si="6532"/>
        <v>1920</v>
      </c>
      <c r="AM1346" s="4">
        <f t="shared" si="6532"/>
        <v>1965</v>
      </c>
      <c r="AN1346" s="4">
        <f t="shared" si="6532"/>
        <v>2010</v>
      </c>
      <c r="AO1346" s="4">
        <f t="shared" si="6532"/>
        <v>2055</v>
      </c>
      <c r="AP1346" s="4">
        <f t="shared" si="6532"/>
        <v>2100</v>
      </c>
      <c r="AQ1346" s="4">
        <f t="shared" si="6532"/>
        <v>2145</v>
      </c>
      <c r="AR1346" s="4">
        <f t="shared" si="6532"/>
        <v>2190</v>
      </c>
      <c r="AS1346" s="4">
        <f t="shared" si="6532"/>
        <v>2235</v>
      </c>
      <c r="AT1346" s="4">
        <f t="shared" si="6532"/>
        <v>2280</v>
      </c>
      <c r="AU1346" s="4">
        <f t="shared" si="6532"/>
        <v>2325</v>
      </c>
      <c r="AV1346" s="4">
        <f t="shared" si="6532"/>
        <v>2370</v>
      </c>
      <c r="AW1346" s="4">
        <f t="shared" si="6532"/>
        <v>2415</v>
      </c>
      <c r="AX1346" s="4">
        <f t="shared" si="6532"/>
        <v>2460</v>
      </c>
      <c r="AY1346" s="4">
        <f t="shared" si="6532"/>
        <v>2505</v>
      </c>
      <c r="AZ1346" s="4">
        <f t="shared" si="6532"/>
        <v>2550</v>
      </c>
      <c r="BA1346" s="4">
        <f t="shared" si="6532"/>
        <v>2595</v>
      </c>
      <c r="BB1346" s="4">
        <f t="shared" si="6532"/>
        <v>2640</v>
      </c>
      <c r="BC1346" s="4">
        <f t="shared" si="6532"/>
        <v>2685</v>
      </c>
      <c r="BD1346" s="4">
        <f t="shared" si="6532"/>
        <v>2730</v>
      </c>
      <c r="BE1346" s="4">
        <f t="shared" si="6532"/>
        <v>2775</v>
      </c>
      <c r="BF1346" s="4">
        <f t="shared" si="6532"/>
        <v>2820</v>
      </c>
      <c r="BG1346" s="4">
        <f t="shared" si="6532"/>
        <v>2865</v>
      </c>
      <c r="BH1346" s="4">
        <f t="shared" si="6532"/>
        <v>2910</v>
      </c>
      <c r="BI1346" s="4">
        <f t="shared" si="6532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33">C1347+50</f>
        <v>350</v>
      </c>
      <c r="E1347" s="4">
        <f t="shared" si="6533"/>
        <v>400</v>
      </c>
      <c r="F1347" s="4">
        <f t="shared" si="6533"/>
        <v>450</v>
      </c>
      <c r="G1347" s="4">
        <f t="shared" si="6533"/>
        <v>500</v>
      </c>
      <c r="H1347" s="4">
        <f t="shared" si="6533"/>
        <v>550</v>
      </c>
      <c r="I1347" s="4">
        <f t="shared" si="6533"/>
        <v>600</v>
      </c>
      <c r="J1347" s="4">
        <f t="shared" si="6533"/>
        <v>650</v>
      </c>
      <c r="K1347" s="4">
        <f t="shared" si="6533"/>
        <v>700</v>
      </c>
      <c r="L1347" s="4">
        <f t="shared" si="6533"/>
        <v>750</v>
      </c>
      <c r="M1347" s="4">
        <f t="shared" si="6533"/>
        <v>800</v>
      </c>
      <c r="N1347" s="4">
        <f t="shared" si="6533"/>
        <v>850</v>
      </c>
      <c r="O1347" s="4">
        <f t="shared" si="6533"/>
        <v>900</v>
      </c>
      <c r="P1347" s="4">
        <f t="shared" si="6533"/>
        <v>950</v>
      </c>
      <c r="Q1347" s="4">
        <f t="shared" si="6533"/>
        <v>1000</v>
      </c>
      <c r="R1347" s="4">
        <f t="shared" si="6533"/>
        <v>1050</v>
      </c>
      <c r="S1347" s="4">
        <f t="shared" si="6533"/>
        <v>1100</v>
      </c>
      <c r="T1347" s="4">
        <f t="shared" si="6533"/>
        <v>1150</v>
      </c>
      <c r="U1347" s="4">
        <f t="shared" si="6533"/>
        <v>1200</v>
      </c>
      <c r="V1347" s="4">
        <f t="shared" si="6533"/>
        <v>1250</v>
      </c>
      <c r="W1347" s="4">
        <f t="shared" si="6533"/>
        <v>1300</v>
      </c>
      <c r="X1347" s="4">
        <f t="shared" si="6533"/>
        <v>1350</v>
      </c>
      <c r="Y1347" s="4">
        <f t="shared" si="6533"/>
        <v>1400</v>
      </c>
      <c r="Z1347" s="4">
        <f t="shared" si="6533"/>
        <v>1450</v>
      </c>
      <c r="AA1347" s="4">
        <f t="shared" si="6533"/>
        <v>1500</v>
      </c>
      <c r="AB1347" s="4">
        <f t="shared" si="6533"/>
        <v>1550</v>
      </c>
      <c r="AC1347" s="4">
        <f t="shared" si="6533"/>
        <v>1600</v>
      </c>
      <c r="AD1347" s="4">
        <f t="shared" si="6533"/>
        <v>1650</v>
      </c>
      <c r="AE1347" s="4">
        <f t="shared" si="6533"/>
        <v>1700</v>
      </c>
      <c r="AF1347" s="4">
        <f t="shared" si="6533"/>
        <v>1750</v>
      </c>
      <c r="AG1347" s="4">
        <f t="shared" si="6533"/>
        <v>1800</v>
      </c>
      <c r="AH1347" s="4">
        <f t="shared" si="6533"/>
        <v>1850</v>
      </c>
      <c r="AI1347" s="4">
        <f t="shared" si="6533"/>
        <v>1900</v>
      </c>
      <c r="AJ1347" s="4">
        <f t="shared" si="6533"/>
        <v>1950</v>
      </c>
      <c r="AK1347" s="4">
        <f t="shared" si="6533"/>
        <v>2000</v>
      </c>
      <c r="AL1347" s="4">
        <f t="shared" si="6533"/>
        <v>2050</v>
      </c>
      <c r="AM1347" s="4">
        <f t="shared" si="6533"/>
        <v>2100</v>
      </c>
      <c r="AN1347" s="4">
        <f t="shared" si="6533"/>
        <v>2150</v>
      </c>
      <c r="AO1347" s="4">
        <f t="shared" si="6533"/>
        <v>2200</v>
      </c>
      <c r="AP1347" s="4">
        <f t="shared" si="6533"/>
        <v>2250</v>
      </c>
      <c r="AQ1347" s="4">
        <f t="shared" si="6533"/>
        <v>2300</v>
      </c>
      <c r="AR1347" s="4">
        <f t="shared" si="6533"/>
        <v>2350</v>
      </c>
      <c r="AS1347" s="4">
        <f t="shared" si="6533"/>
        <v>2400</v>
      </c>
      <c r="AT1347" s="4">
        <f t="shared" si="6533"/>
        <v>2450</v>
      </c>
      <c r="AU1347" s="4">
        <f t="shared" si="6533"/>
        <v>2500</v>
      </c>
      <c r="AV1347" s="4">
        <f t="shared" si="6533"/>
        <v>2550</v>
      </c>
      <c r="AW1347" s="4">
        <f t="shared" si="6533"/>
        <v>2600</v>
      </c>
      <c r="AX1347" s="4">
        <f t="shared" si="6533"/>
        <v>2650</v>
      </c>
      <c r="AY1347" s="4">
        <f t="shared" si="6533"/>
        <v>2700</v>
      </c>
      <c r="AZ1347" s="4">
        <f t="shared" si="6533"/>
        <v>2750</v>
      </c>
      <c r="BA1347" s="4">
        <f t="shared" si="6533"/>
        <v>2800</v>
      </c>
      <c r="BB1347" s="4">
        <f t="shared" si="6533"/>
        <v>2850</v>
      </c>
      <c r="BC1347" s="4">
        <f t="shared" si="6533"/>
        <v>2900</v>
      </c>
      <c r="BD1347" s="4">
        <f t="shared" si="6533"/>
        <v>2950</v>
      </c>
      <c r="BE1347" s="4">
        <f t="shared" si="6533"/>
        <v>3000</v>
      </c>
      <c r="BF1347" s="4">
        <f t="shared" si="6533"/>
        <v>3050</v>
      </c>
      <c r="BG1347" s="4">
        <f t="shared" si="6533"/>
        <v>3100</v>
      </c>
      <c r="BH1347" s="4">
        <f t="shared" si="6533"/>
        <v>3150</v>
      </c>
      <c r="BI1347" s="4">
        <f t="shared" si="6533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34">C1348+0.5</f>
        <v>6</v>
      </c>
      <c r="E1348" s="4">
        <f t="shared" si="6534"/>
        <v>6.5</v>
      </c>
      <c r="F1348" s="4">
        <f t="shared" si="6534"/>
        <v>7</v>
      </c>
      <c r="G1348" s="4">
        <f t="shared" si="6534"/>
        <v>7.5</v>
      </c>
      <c r="H1348" s="4">
        <f t="shared" si="6534"/>
        <v>8</v>
      </c>
      <c r="I1348" s="4">
        <f t="shared" si="6534"/>
        <v>8.5</v>
      </c>
      <c r="J1348" s="4">
        <f t="shared" si="6534"/>
        <v>9</v>
      </c>
      <c r="K1348" s="4">
        <f t="shared" si="6534"/>
        <v>9.5</v>
      </c>
      <c r="L1348" s="4">
        <f t="shared" si="6534"/>
        <v>10</v>
      </c>
      <c r="M1348" s="4">
        <f t="shared" si="6534"/>
        <v>10.5</v>
      </c>
      <c r="N1348" s="4">
        <f t="shared" si="6534"/>
        <v>11</v>
      </c>
      <c r="O1348" s="4">
        <f t="shared" si="6534"/>
        <v>11.5</v>
      </c>
      <c r="P1348" s="4">
        <f t="shared" si="6534"/>
        <v>12</v>
      </c>
      <c r="Q1348" s="4">
        <f t="shared" si="6534"/>
        <v>12.5</v>
      </c>
      <c r="R1348" s="4">
        <f t="shared" si="6534"/>
        <v>13</v>
      </c>
      <c r="S1348" s="4">
        <f t="shared" si="6534"/>
        <v>13.5</v>
      </c>
      <c r="T1348" s="4">
        <f t="shared" si="6534"/>
        <v>14</v>
      </c>
      <c r="U1348" s="4">
        <f t="shared" si="6534"/>
        <v>14.5</v>
      </c>
      <c r="V1348" s="4">
        <f t="shared" si="6534"/>
        <v>15</v>
      </c>
      <c r="W1348" s="4">
        <f t="shared" si="6534"/>
        <v>15.5</v>
      </c>
      <c r="X1348" s="4">
        <f t="shared" si="6534"/>
        <v>16</v>
      </c>
      <c r="Y1348" s="4">
        <f t="shared" si="6534"/>
        <v>16.5</v>
      </c>
      <c r="Z1348" s="4">
        <f t="shared" si="6534"/>
        <v>17</v>
      </c>
      <c r="AA1348" s="4">
        <f t="shared" si="6534"/>
        <v>17.5</v>
      </c>
      <c r="AB1348" s="4">
        <f t="shared" si="6534"/>
        <v>18</v>
      </c>
      <c r="AC1348" s="4">
        <f t="shared" si="6534"/>
        <v>18.5</v>
      </c>
      <c r="AD1348" s="4">
        <f t="shared" si="6534"/>
        <v>19</v>
      </c>
      <c r="AE1348" s="4">
        <f t="shared" si="6534"/>
        <v>19.5</v>
      </c>
      <c r="AF1348" s="4">
        <f t="shared" si="6534"/>
        <v>20</v>
      </c>
      <c r="AG1348" s="4">
        <f t="shared" si="6534"/>
        <v>20.5</v>
      </c>
      <c r="AH1348" s="4">
        <f t="shared" si="6534"/>
        <v>21</v>
      </c>
      <c r="AI1348" s="4">
        <f t="shared" si="6534"/>
        <v>21.5</v>
      </c>
      <c r="AJ1348" s="4">
        <f t="shared" si="6534"/>
        <v>22</v>
      </c>
      <c r="AK1348" s="4">
        <f t="shared" si="6534"/>
        <v>22.5</v>
      </c>
      <c r="AL1348" s="4">
        <f t="shared" si="6534"/>
        <v>23</v>
      </c>
      <c r="AM1348" s="4">
        <f t="shared" si="6534"/>
        <v>23.5</v>
      </c>
      <c r="AN1348" s="4">
        <f t="shared" si="6534"/>
        <v>24</v>
      </c>
      <c r="AO1348" s="4">
        <f t="shared" si="6534"/>
        <v>24.5</v>
      </c>
      <c r="AP1348" s="4">
        <f t="shared" si="6534"/>
        <v>25</v>
      </c>
      <c r="AQ1348" s="4">
        <f t="shared" si="6534"/>
        <v>25.5</v>
      </c>
      <c r="AR1348" s="4">
        <f t="shared" si="6534"/>
        <v>26</v>
      </c>
      <c r="AS1348" s="4">
        <f t="shared" si="6534"/>
        <v>26.5</v>
      </c>
      <c r="AT1348" s="4">
        <f t="shared" si="6534"/>
        <v>27</v>
      </c>
      <c r="AU1348" s="4">
        <f t="shared" si="6534"/>
        <v>27.5</v>
      </c>
      <c r="AV1348" s="4">
        <f t="shared" si="6534"/>
        <v>28</v>
      </c>
      <c r="AW1348" s="4">
        <f t="shared" si="6534"/>
        <v>28.5</v>
      </c>
      <c r="AX1348" s="4">
        <f t="shared" si="6534"/>
        <v>29</v>
      </c>
      <c r="AY1348" s="4">
        <f t="shared" si="6534"/>
        <v>29.5</v>
      </c>
      <c r="AZ1348" s="4">
        <f t="shared" si="6534"/>
        <v>30</v>
      </c>
      <c r="BA1348" s="4">
        <f t="shared" si="6534"/>
        <v>30.5</v>
      </c>
      <c r="BB1348" s="4">
        <f t="shared" si="6534"/>
        <v>31</v>
      </c>
      <c r="BC1348" s="4">
        <f t="shared" si="6534"/>
        <v>31.5</v>
      </c>
      <c r="BD1348" s="4">
        <f t="shared" si="6534"/>
        <v>32</v>
      </c>
      <c r="BE1348" s="4">
        <f t="shared" si="6534"/>
        <v>32.5</v>
      </c>
      <c r="BF1348" s="4">
        <f t="shared" si="6534"/>
        <v>33</v>
      </c>
      <c r="BG1348" s="4">
        <f t="shared" si="6534"/>
        <v>33.5</v>
      </c>
      <c r="BH1348" s="4">
        <f t="shared" si="6534"/>
        <v>34</v>
      </c>
      <c r="BI1348" s="4">
        <f t="shared" si="6534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35">D1352+17</f>
        <v>290</v>
      </c>
      <c r="F1352" s="4">
        <f t="shared" si="6535"/>
        <v>307</v>
      </c>
      <c r="G1352" s="4">
        <f t="shared" si="6535"/>
        <v>324</v>
      </c>
      <c r="H1352" s="4">
        <f t="shared" ref="H1352" si="6536">G1352+16</f>
        <v>340</v>
      </c>
      <c r="I1352" s="4">
        <f t="shared" ref="I1352" si="6537">H1352+17</f>
        <v>357</v>
      </c>
      <c r="J1352" s="15">
        <f t="shared" si="6535"/>
        <v>374</v>
      </c>
      <c r="K1352">
        <f t="shared" si="6535"/>
        <v>391</v>
      </c>
      <c r="L1352" s="4">
        <f t="shared" si="6535"/>
        <v>408</v>
      </c>
      <c r="M1352" s="4">
        <f t="shared" ref="M1352:BF1352" si="6538">L1352+16</f>
        <v>424</v>
      </c>
      <c r="N1352" s="4">
        <f t="shared" ref="N1352:BG1352" si="6539">M1352+17</f>
        <v>441</v>
      </c>
      <c r="O1352" s="4">
        <f t="shared" si="6535"/>
        <v>458</v>
      </c>
      <c r="P1352" s="4">
        <f t="shared" si="6535"/>
        <v>475</v>
      </c>
      <c r="Q1352" s="4">
        <f t="shared" si="6535"/>
        <v>492</v>
      </c>
      <c r="R1352" s="15">
        <f t="shared" si="6538"/>
        <v>508</v>
      </c>
      <c r="S1352" s="4">
        <f t="shared" si="6539"/>
        <v>525</v>
      </c>
      <c r="T1352" s="4">
        <f t="shared" si="6535"/>
        <v>542</v>
      </c>
      <c r="U1352">
        <f t="shared" si="6535"/>
        <v>559</v>
      </c>
      <c r="V1352" s="4">
        <f t="shared" si="6535"/>
        <v>576</v>
      </c>
      <c r="W1352" s="4">
        <f t="shared" si="6538"/>
        <v>592</v>
      </c>
      <c r="X1352" s="15">
        <f t="shared" si="6539"/>
        <v>609</v>
      </c>
      <c r="Y1352" s="4">
        <f t="shared" si="6535"/>
        <v>626</v>
      </c>
      <c r="Z1352" s="4">
        <f t="shared" si="6535"/>
        <v>643</v>
      </c>
      <c r="AA1352" s="4">
        <f t="shared" si="6535"/>
        <v>660</v>
      </c>
      <c r="AB1352" s="4">
        <f t="shared" si="6538"/>
        <v>676</v>
      </c>
      <c r="AC1352" s="4">
        <f t="shared" si="6539"/>
        <v>693</v>
      </c>
      <c r="AD1352" s="15">
        <f t="shared" si="6535"/>
        <v>710</v>
      </c>
      <c r="AE1352">
        <f t="shared" si="6535"/>
        <v>727</v>
      </c>
      <c r="AF1352" s="4">
        <f t="shared" si="6535"/>
        <v>744</v>
      </c>
      <c r="AG1352" s="4">
        <f t="shared" si="6538"/>
        <v>760</v>
      </c>
      <c r="AH1352" s="4">
        <f t="shared" si="6539"/>
        <v>777</v>
      </c>
      <c r="AI1352" s="4">
        <f t="shared" si="6535"/>
        <v>794</v>
      </c>
      <c r="AJ1352" s="4">
        <f t="shared" si="6535"/>
        <v>811</v>
      </c>
      <c r="AK1352" s="4">
        <f t="shared" si="6535"/>
        <v>828</v>
      </c>
      <c r="AL1352" s="4">
        <f t="shared" si="6538"/>
        <v>844</v>
      </c>
      <c r="AM1352" s="4">
        <f t="shared" si="6539"/>
        <v>861</v>
      </c>
      <c r="AN1352" s="4">
        <f t="shared" si="6535"/>
        <v>878</v>
      </c>
      <c r="AO1352">
        <f t="shared" si="6535"/>
        <v>895</v>
      </c>
      <c r="AP1352" s="4">
        <f t="shared" si="6535"/>
        <v>912</v>
      </c>
      <c r="AQ1352" s="4">
        <f t="shared" si="6538"/>
        <v>928</v>
      </c>
      <c r="AR1352" s="4">
        <f t="shared" si="6539"/>
        <v>945</v>
      </c>
      <c r="AS1352" s="4">
        <f t="shared" si="6535"/>
        <v>962</v>
      </c>
      <c r="AT1352" s="4">
        <f t="shared" si="6535"/>
        <v>979</v>
      </c>
      <c r="AU1352" s="4">
        <f t="shared" si="6535"/>
        <v>996</v>
      </c>
      <c r="AV1352" s="4">
        <f t="shared" si="6538"/>
        <v>1012</v>
      </c>
      <c r="AW1352" s="4">
        <f t="shared" si="6539"/>
        <v>1029</v>
      </c>
      <c r="AX1352" s="4">
        <f t="shared" si="6535"/>
        <v>1046</v>
      </c>
      <c r="AY1352">
        <f t="shared" si="6535"/>
        <v>1063</v>
      </c>
      <c r="AZ1352" s="4">
        <f t="shared" si="6535"/>
        <v>1080</v>
      </c>
      <c r="BA1352" s="4">
        <f t="shared" si="6538"/>
        <v>1096</v>
      </c>
      <c r="BB1352" s="4">
        <f t="shared" si="6539"/>
        <v>1113</v>
      </c>
      <c r="BC1352" s="4">
        <f t="shared" si="6535"/>
        <v>1130</v>
      </c>
      <c r="BD1352" s="4">
        <f t="shared" si="6535"/>
        <v>1147</v>
      </c>
      <c r="BE1352" s="4">
        <f t="shared" si="6535"/>
        <v>1164</v>
      </c>
      <c r="BF1352" s="4">
        <f t="shared" si="6538"/>
        <v>1180</v>
      </c>
      <c r="BG1352" s="4">
        <f t="shared" si="6539"/>
        <v>1197</v>
      </c>
      <c r="BH1352" s="4">
        <f t="shared" si="6535"/>
        <v>1214</v>
      </c>
      <c r="BI1352">
        <f t="shared" si="6535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40">D1353+24</f>
        <v>411</v>
      </c>
      <c r="F1353" s="4">
        <f t="shared" si="6540"/>
        <v>435</v>
      </c>
      <c r="G1353" s="4">
        <f t="shared" si="6540"/>
        <v>459</v>
      </c>
      <c r="H1353" s="4">
        <f>G1353+23</f>
        <v>482</v>
      </c>
      <c r="I1353" s="4">
        <f t="shared" ref="I1353" si="6541">H1353+24</f>
        <v>506</v>
      </c>
      <c r="J1353" s="15">
        <f t="shared" si="6540"/>
        <v>530</v>
      </c>
      <c r="K1353">
        <f t="shared" si="6540"/>
        <v>554</v>
      </c>
      <c r="L1353" s="4">
        <f t="shared" si="6540"/>
        <v>578</v>
      </c>
      <c r="M1353" s="4">
        <f t="shared" ref="M1353" si="6542">L1353+23</f>
        <v>601</v>
      </c>
      <c r="N1353" s="4">
        <f t="shared" ref="N1353" si="6543">M1353+24</f>
        <v>625</v>
      </c>
      <c r="O1353" s="4">
        <f t="shared" si="6540"/>
        <v>649</v>
      </c>
      <c r="P1353" s="4">
        <f t="shared" si="6540"/>
        <v>673</v>
      </c>
      <c r="Q1353" s="4">
        <f t="shared" si="6540"/>
        <v>697</v>
      </c>
      <c r="R1353" s="15">
        <f t="shared" ref="R1353" si="6544">Q1353+23</f>
        <v>720</v>
      </c>
      <c r="S1353" s="4">
        <f t="shared" ref="S1353" si="6545">R1353+24</f>
        <v>744</v>
      </c>
      <c r="T1353" s="4">
        <f t="shared" si="6540"/>
        <v>768</v>
      </c>
      <c r="U1353">
        <f t="shared" si="6540"/>
        <v>792</v>
      </c>
      <c r="V1353" s="4">
        <f t="shared" si="6540"/>
        <v>816</v>
      </c>
      <c r="W1353" s="4">
        <f t="shared" ref="W1353" si="6546">V1353+23</f>
        <v>839</v>
      </c>
      <c r="X1353" s="15">
        <f t="shared" ref="X1353" si="6547">W1353+24</f>
        <v>863</v>
      </c>
      <c r="Y1353" s="4">
        <f t="shared" si="6540"/>
        <v>887</v>
      </c>
      <c r="Z1353" s="4">
        <f t="shared" si="6540"/>
        <v>911</v>
      </c>
      <c r="AA1353" s="4">
        <f t="shared" si="6540"/>
        <v>935</v>
      </c>
      <c r="AB1353" s="4">
        <f t="shared" ref="AB1353" si="6548">AA1353+23</f>
        <v>958</v>
      </c>
      <c r="AC1353" s="4">
        <f t="shared" ref="AC1353" si="6549">AB1353+24</f>
        <v>982</v>
      </c>
      <c r="AD1353" s="15">
        <f t="shared" si="6540"/>
        <v>1006</v>
      </c>
      <c r="AE1353">
        <f t="shared" si="6540"/>
        <v>1030</v>
      </c>
      <c r="AF1353" s="4">
        <f t="shared" si="6540"/>
        <v>1054</v>
      </c>
      <c r="AG1353" s="4">
        <f t="shared" ref="AG1353" si="6550">AF1353+23</f>
        <v>1077</v>
      </c>
      <c r="AH1353" s="4">
        <f t="shared" ref="AH1353" si="6551">AG1353+24</f>
        <v>1101</v>
      </c>
      <c r="AI1353" s="4">
        <f t="shared" si="6540"/>
        <v>1125</v>
      </c>
      <c r="AJ1353" s="4">
        <f t="shared" si="6540"/>
        <v>1149</v>
      </c>
      <c r="AK1353" s="4">
        <f t="shared" si="6540"/>
        <v>1173</v>
      </c>
      <c r="AL1353" s="4">
        <f t="shared" ref="AL1353" si="6552">AK1353+23</f>
        <v>1196</v>
      </c>
      <c r="AM1353" s="4">
        <f t="shared" ref="AM1353" si="6553">AL1353+24</f>
        <v>1220</v>
      </c>
      <c r="AN1353" s="4">
        <f t="shared" si="6540"/>
        <v>1244</v>
      </c>
      <c r="AO1353">
        <f t="shared" si="6540"/>
        <v>1268</v>
      </c>
      <c r="AP1353" s="4">
        <f t="shared" si="6540"/>
        <v>1292</v>
      </c>
      <c r="AQ1353" s="4">
        <f t="shared" ref="AQ1353" si="6554">AP1353+23</f>
        <v>1315</v>
      </c>
      <c r="AR1353" s="4">
        <f t="shared" ref="AR1353" si="6555">AQ1353+24</f>
        <v>1339</v>
      </c>
      <c r="AS1353" s="4">
        <f t="shared" si="6540"/>
        <v>1363</v>
      </c>
      <c r="AT1353" s="4">
        <f t="shared" si="6540"/>
        <v>1387</v>
      </c>
      <c r="AU1353" s="4">
        <f t="shared" si="6540"/>
        <v>1411</v>
      </c>
      <c r="AV1353" s="4">
        <f t="shared" ref="AV1353" si="6556">AU1353+23</f>
        <v>1434</v>
      </c>
      <c r="AW1353" s="4">
        <f t="shared" ref="AW1353" si="6557">AV1353+24</f>
        <v>1458</v>
      </c>
      <c r="AX1353" s="4">
        <f t="shared" si="6540"/>
        <v>1482</v>
      </c>
      <c r="AY1353">
        <f t="shared" si="6540"/>
        <v>1506</v>
      </c>
      <c r="AZ1353" s="4">
        <f t="shared" si="6540"/>
        <v>1530</v>
      </c>
      <c r="BA1353" s="4">
        <f t="shared" ref="BA1353" si="6558">AZ1353+23</f>
        <v>1553</v>
      </c>
      <c r="BB1353" s="4">
        <f t="shared" ref="BB1353" si="6559">BA1353+24</f>
        <v>1577</v>
      </c>
      <c r="BC1353" s="4">
        <f t="shared" si="6540"/>
        <v>1601</v>
      </c>
      <c r="BD1353" s="4">
        <f t="shared" si="6540"/>
        <v>1625</v>
      </c>
      <c r="BE1353" s="4">
        <f t="shared" si="6540"/>
        <v>1649</v>
      </c>
      <c r="BF1353" s="4">
        <f t="shared" ref="BF1353" si="6560">BE1353+23</f>
        <v>1672</v>
      </c>
      <c r="BG1353" s="4">
        <f t="shared" ref="BG1353" si="6561">BF1353+24</f>
        <v>1696</v>
      </c>
      <c r="BH1353" s="4">
        <f t="shared" si="6540"/>
        <v>1720</v>
      </c>
      <c r="BI1353">
        <f t="shared" si="6540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562">D1357+1</f>
        <v>7</v>
      </c>
      <c r="F1357" s="4">
        <f t="shared" ref="F1357" si="6563">E1357</f>
        <v>7</v>
      </c>
      <c r="G1357" s="4">
        <f t="shared" ref="G1357" si="6564">F1357+1</f>
        <v>8</v>
      </c>
      <c r="H1357" s="4">
        <f t="shared" ref="H1357" si="6565">G1357</f>
        <v>8</v>
      </c>
      <c r="I1357" s="4">
        <f t="shared" ref="I1357" si="6566">H1357+1</f>
        <v>9</v>
      </c>
      <c r="J1357" s="4">
        <f t="shared" ref="J1357" si="6567">I1357</f>
        <v>9</v>
      </c>
      <c r="K1357" s="4">
        <f t="shared" ref="K1357" si="6568">J1357+1</f>
        <v>10</v>
      </c>
      <c r="L1357" s="4">
        <f t="shared" ref="L1357" si="6569">K1357</f>
        <v>10</v>
      </c>
      <c r="M1357" s="4">
        <f t="shared" ref="M1357" si="6570">L1357+1</f>
        <v>11</v>
      </c>
      <c r="N1357" s="4">
        <f t="shared" ref="N1357" si="6571">M1357</f>
        <v>11</v>
      </c>
      <c r="O1357" s="4">
        <f t="shared" ref="O1357" si="6572">N1357+1</f>
        <v>12</v>
      </c>
      <c r="P1357" s="4">
        <f t="shared" ref="P1357" si="6573">O1357</f>
        <v>12</v>
      </c>
      <c r="Q1357" s="4">
        <f t="shared" ref="Q1357" si="6574">P1357+1</f>
        <v>13</v>
      </c>
      <c r="R1357" s="4">
        <f t="shared" ref="R1357" si="6575">Q1357</f>
        <v>13</v>
      </c>
      <c r="S1357" s="4">
        <f t="shared" ref="S1357" si="6576">R1357+1</f>
        <v>14</v>
      </c>
      <c r="T1357" s="4">
        <f t="shared" ref="T1357" si="6577">S1357</f>
        <v>14</v>
      </c>
      <c r="U1357" s="4">
        <f t="shared" ref="U1357" si="6578">T1357+1</f>
        <v>15</v>
      </c>
      <c r="V1357" s="4">
        <f t="shared" ref="V1357" si="6579">U1357</f>
        <v>15</v>
      </c>
      <c r="W1357" s="4">
        <f t="shared" ref="W1357" si="6580">V1357+1</f>
        <v>16</v>
      </c>
      <c r="X1357" s="4">
        <f t="shared" ref="X1357" si="6581">W1357</f>
        <v>16</v>
      </c>
      <c r="Y1357" s="4">
        <f t="shared" ref="Y1357" si="6582">X1357+1</f>
        <v>17</v>
      </c>
      <c r="Z1357" s="4">
        <f t="shared" ref="Z1357" si="6583">Y1357</f>
        <v>17</v>
      </c>
      <c r="AA1357" s="4">
        <f t="shared" ref="AA1357" si="6584">Z1357+1</f>
        <v>18</v>
      </c>
      <c r="AB1357" s="4">
        <f t="shared" ref="AB1357" si="6585">AA1357</f>
        <v>18</v>
      </c>
      <c r="AC1357" s="4">
        <f t="shared" ref="AC1357" si="6586">AB1357+1</f>
        <v>19</v>
      </c>
      <c r="AD1357" s="4">
        <f t="shared" ref="AD1357" si="6587">AC1357</f>
        <v>19</v>
      </c>
      <c r="AE1357" s="4">
        <f t="shared" ref="AE1357" si="6588">AD1357+1</f>
        <v>20</v>
      </c>
      <c r="AF1357" s="4">
        <f t="shared" ref="AF1357" si="6589">AE1357</f>
        <v>20</v>
      </c>
      <c r="AG1357" s="4">
        <f t="shared" ref="AG1357" si="6590">AF1357+1</f>
        <v>21</v>
      </c>
      <c r="AH1357" s="4">
        <f t="shared" ref="AH1357" si="6591">AG1357</f>
        <v>21</v>
      </c>
      <c r="AI1357" s="4">
        <f t="shared" ref="AI1357" si="6592">AH1357+1</f>
        <v>22</v>
      </c>
      <c r="AJ1357" s="4">
        <f t="shared" ref="AJ1357" si="6593">AI1357</f>
        <v>22</v>
      </c>
      <c r="AK1357" s="4">
        <f t="shared" ref="AK1357" si="6594">AJ1357+1</f>
        <v>23</v>
      </c>
      <c r="AL1357" s="4">
        <f t="shared" ref="AL1357" si="6595">AK1357</f>
        <v>23</v>
      </c>
      <c r="AM1357" s="4">
        <f t="shared" ref="AM1357" si="6596">AL1357+1</f>
        <v>24</v>
      </c>
      <c r="AN1357" s="4">
        <f t="shared" ref="AN1357" si="6597">AM1357</f>
        <v>24</v>
      </c>
      <c r="AO1357" s="4">
        <f t="shared" ref="AO1357" si="6598">AN1357+1</f>
        <v>25</v>
      </c>
      <c r="AP1357" s="4">
        <f t="shared" ref="AP1357" si="6599">AO1357</f>
        <v>25</v>
      </c>
      <c r="AQ1357" s="4">
        <f t="shared" ref="AQ1357" si="6600">AP1357+1</f>
        <v>26</v>
      </c>
      <c r="AR1357" s="4">
        <f t="shared" ref="AR1357" si="6601">AQ1357</f>
        <v>26</v>
      </c>
      <c r="AS1357" s="4">
        <f t="shared" ref="AS1357" si="6602">AR1357+1</f>
        <v>27</v>
      </c>
      <c r="AT1357" s="4">
        <f t="shared" ref="AT1357" si="6603">AS1357</f>
        <v>27</v>
      </c>
      <c r="AU1357" s="4">
        <f t="shared" ref="AU1357" si="6604">AT1357+1</f>
        <v>28</v>
      </c>
      <c r="AV1357" s="4">
        <f t="shared" ref="AV1357" si="6605">AU1357</f>
        <v>28</v>
      </c>
      <c r="AW1357" s="4">
        <f t="shared" ref="AW1357" si="6606">AV1357+1</f>
        <v>29</v>
      </c>
      <c r="AX1357" s="4">
        <f t="shared" ref="AX1357" si="6607">AW1357</f>
        <v>29</v>
      </c>
      <c r="AY1357" s="4">
        <f t="shared" ref="AY1357" si="6608">AX1357+1</f>
        <v>30</v>
      </c>
      <c r="AZ1357" s="4">
        <f t="shared" ref="AZ1357" si="6609">AY1357</f>
        <v>30</v>
      </c>
      <c r="BA1357" s="4">
        <f t="shared" ref="BA1357" si="6610">AZ1357+1</f>
        <v>31</v>
      </c>
      <c r="BB1357" s="4">
        <f t="shared" ref="BB1357" si="6611">BA1357</f>
        <v>31</v>
      </c>
      <c r="BC1357" s="4">
        <f t="shared" ref="BC1357" si="6612">BB1357+1</f>
        <v>32</v>
      </c>
      <c r="BD1357" s="4">
        <f t="shared" ref="BD1357" si="6613">BC1357</f>
        <v>32</v>
      </c>
      <c r="BE1357" s="4">
        <f t="shared" ref="BE1357" si="6614">BD1357+1</f>
        <v>33</v>
      </c>
      <c r="BF1357" s="4">
        <f t="shared" ref="BF1357" si="6615">BE1357</f>
        <v>33</v>
      </c>
      <c r="BG1357" s="4">
        <f t="shared" ref="BG1357" si="6616">BF1357+1</f>
        <v>34</v>
      </c>
      <c r="BH1357" s="4">
        <f t="shared" ref="BH1357" si="6617">BG1357</f>
        <v>34</v>
      </c>
      <c r="BI1357" s="4">
        <f t="shared" ref="BI1357" si="6618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7</v>
      </c>
      <c r="C1369" s="4">
        <f>B1369+2</f>
        <v>9</v>
      </c>
      <c r="D1369" s="4">
        <f t="shared" ref="D1369:I1369" si="6619">C1369+2</f>
        <v>11</v>
      </c>
      <c r="E1369" s="4">
        <f t="shared" si="6619"/>
        <v>13</v>
      </c>
      <c r="F1369" s="4">
        <f t="shared" si="6619"/>
        <v>15</v>
      </c>
      <c r="G1369" s="4">
        <f t="shared" si="6619"/>
        <v>17</v>
      </c>
      <c r="H1369" s="4">
        <f t="shared" si="6619"/>
        <v>19</v>
      </c>
      <c r="I1369" s="4">
        <f t="shared" si="6619"/>
        <v>21</v>
      </c>
      <c r="J1369" s="15">
        <f>I1369+5</f>
        <v>26</v>
      </c>
      <c r="K1369" s="15">
        <f t="shared" ref="K1369:Q1369" si="6620">J1369+5</f>
        <v>31</v>
      </c>
      <c r="L1369" s="15">
        <f t="shared" si="6620"/>
        <v>36</v>
      </c>
      <c r="M1369" s="15">
        <f t="shared" si="6620"/>
        <v>41</v>
      </c>
      <c r="N1369" s="15">
        <f t="shared" si="6620"/>
        <v>46</v>
      </c>
      <c r="O1369" s="15">
        <f t="shared" si="6620"/>
        <v>51</v>
      </c>
      <c r="P1369" s="15">
        <f t="shared" si="6620"/>
        <v>56</v>
      </c>
      <c r="Q1369" s="15">
        <f t="shared" si="6620"/>
        <v>61</v>
      </c>
      <c r="R1369" s="15">
        <f>Q1369+15</f>
        <v>76</v>
      </c>
      <c r="S1369" s="15">
        <f t="shared" ref="S1369:W1369" si="6621">R1369+15</f>
        <v>91</v>
      </c>
      <c r="T1369" s="15">
        <f t="shared" si="6621"/>
        <v>106</v>
      </c>
      <c r="U1369" s="15">
        <f t="shared" si="6621"/>
        <v>121</v>
      </c>
      <c r="V1369" s="15">
        <f t="shared" si="6621"/>
        <v>136</v>
      </c>
      <c r="W1369" s="15">
        <f t="shared" si="6621"/>
        <v>151</v>
      </c>
      <c r="X1369" s="15">
        <f>W1369+30</f>
        <v>181</v>
      </c>
      <c r="Y1369" s="15">
        <f t="shared" ref="Y1369:AC1369" si="6622">X1369+30</f>
        <v>211</v>
      </c>
      <c r="Z1369" s="15">
        <f t="shared" si="6622"/>
        <v>241</v>
      </c>
      <c r="AA1369" s="15">
        <f t="shared" si="6622"/>
        <v>271</v>
      </c>
      <c r="AB1369" s="15">
        <f t="shared" si="6622"/>
        <v>301</v>
      </c>
      <c r="AC1369" s="15">
        <f t="shared" si="6622"/>
        <v>331</v>
      </c>
      <c r="AD1369" s="15">
        <f>AC1369+45</f>
        <v>376</v>
      </c>
      <c r="AE1369" s="15">
        <f t="shared" ref="AE1369:BI1369" si="6623">AD1369+45</f>
        <v>421</v>
      </c>
      <c r="AF1369" s="15">
        <f t="shared" si="6623"/>
        <v>466</v>
      </c>
      <c r="AG1369" s="15">
        <f t="shared" si="6623"/>
        <v>511</v>
      </c>
      <c r="AH1369" s="15">
        <f t="shared" si="6623"/>
        <v>556</v>
      </c>
      <c r="AI1369" s="15">
        <f t="shared" si="6623"/>
        <v>601</v>
      </c>
      <c r="AJ1369" s="15">
        <f t="shared" si="6623"/>
        <v>646</v>
      </c>
      <c r="AK1369" s="15">
        <f t="shared" si="6623"/>
        <v>691</v>
      </c>
      <c r="AL1369" s="15">
        <f t="shared" si="6623"/>
        <v>736</v>
      </c>
      <c r="AM1369" s="15">
        <f t="shared" si="6623"/>
        <v>781</v>
      </c>
      <c r="AN1369" s="15">
        <f t="shared" si="6623"/>
        <v>826</v>
      </c>
      <c r="AO1369" s="15">
        <f t="shared" si="6623"/>
        <v>871</v>
      </c>
      <c r="AP1369" s="15">
        <f t="shared" si="6623"/>
        <v>916</v>
      </c>
      <c r="AQ1369" s="15">
        <f t="shared" si="6623"/>
        <v>961</v>
      </c>
      <c r="AR1369" s="15">
        <f t="shared" si="6623"/>
        <v>1006</v>
      </c>
      <c r="AS1369" s="15">
        <f t="shared" si="6623"/>
        <v>1051</v>
      </c>
      <c r="AT1369" s="15">
        <f t="shared" si="6623"/>
        <v>1096</v>
      </c>
      <c r="AU1369" s="15">
        <f t="shared" si="6623"/>
        <v>1141</v>
      </c>
      <c r="AV1369" s="15">
        <f t="shared" si="6623"/>
        <v>1186</v>
      </c>
      <c r="AW1369" s="15">
        <f t="shared" si="6623"/>
        <v>1231</v>
      </c>
      <c r="AX1369" s="15">
        <f t="shared" si="6623"/>
        <v>1276</v>
      </c>
      <c r="AY1369" s="15">
        <f t="shared" si="6623"/>
        <v>1321</v>
      </c>
      <c r="AZ1369" s="15">
        <f t="shared" si="6623"/>
        <v>1366</v>
      </c>
      <c r="BA1369" s="15">
        <f t="shared" si="6623"/>
        <v>1411</v>
      </c>
      <c r="BB1369" s="15">
        <f t="shared" si="6623"/>
        <v>1456</v>
      </c>
      <c r="BC1369" s="15">
        <f t="shared" si="6623"/>
        <v>1501</v>
      </c>
      <c r="BD1369" s="15">
        <f t="shared" si="6623"/>
        <v>1546</v>
      </c>
      <c r="BE1369" s="15">
        <f t="shared" si="6623"/>
        <v>1591</v>
      </c>
      <c r="BF1369" s="15">
        <f t="shared" si="6623"/>
        <v>1636</v>
      </c>
      <c r="BG1369" s="15">
        <f t="shared" si="6623"/>
        <v>1681</v>
      </c>
      <c r="BH1369" s="15">
        <f t="shared" si="6623"/>
        <v>1726</v>
      </c>
      <c r="BI1369" s="15">
        <f t="shared" si="6623"/>
        <v>1771</v>
      </c>
      <c r="BJ1369" t="s">
        <v>0</v>
      </c>
    </row>
    <row r="1370" spans="1:62">
      <c r="A1370" s="4" t="s">
        <v>458</v>
      </c>
      <c r="B1370" s="4">
        <v>10</v>
      </c>
      <c r="C1370" s="4">
        <f>B1370+4</f>
        <v>14</v>
      </c>
      <c r="D1370" s="4">
        <f t="shared" ref="D1370:I1370" si="6624">C1370+4</f>
        <v>18</v>
      </c>
      <c r="E1370" s="4">
        <f t="shared" si="6624"/>
        <v>22</v>
      </c>
      <c r="F1370" s="4">
        <f t="shared" si="6624"/>
        <v>26</v>
      </c>
      <c r="G1370" s="4">
        <f t="shared" si="6624"/>
        <v>30</v>
      </c>
      <c r="H1370" s="4">
        <f t="shared" si="6624"/>
        <v>34</v>
      </c>
      <c r="I1370" s="4">
        <f t="shared" si="6624"/>
        <v>38</v>
      </c>
      <c r="J1370" s="15">
        <f>I1370+6</f>
        <v>44</v>
      </c>
      <c r="K1370" s="15">
        <f t="shared" ref="K1370:Q1370" si="6625">J1370+6</f>
        <v>50</v>
      </c>
      <c r="L1370" s="15">
        <f t="shared" si="6625"/>
        <v>56</v>
      </c>
      <c r="M1370" s="15">
        <f t="shared" si="6625"/>
        <v>62</v>
      </c>
      <c r="N1370" s="15">
        <f t="shared" si="6625"/>
        <v>68</v>
      </c>
      <c r="O1370" s="15">
        <f t="shared" si="6625"/>
        <v>74</v>
      </c>
      <c r="P1370" s="15">
        <f t="shared" si="6625"/>
        <v>80</v>
      </c>
      <c r="Q1370" s="15">
        <f t="shared" si="6625"/>
        <v>86</v>
      </c>
      <c r="R1370" s="15">
        <f>Q1370+16</f>
        <v>102</v>
      </c>
      <c r="S1370" s="15">
        <f t="shared" ref="S1370:W1370" si="6626">R1370+16</f>
        <v>118</v>
      </c>
      <c r="T1370" s="15">
        <f t="shared" si="6626"/>
        <v>134</v>
      </c>
      <c r="U1370" s="15">
        <f t="shared" si="6626"/>
        <v>150</v>
      </c>
      <c r="V1370" s="15">
        <f t="shared" si="6626"/>
        <v>166</v>
      </c>
      <c r="W1370" s="15">
        <f t="shared" si="6626"/>
        <v>182</v>
      </c>
      <c r="X1370" s="15">
        <f>W1370+32</f>
        <v>214</v>
      </c>
      <c r="Y1370" s="15">
        <f t="shared" ref="Y1370:AC1370" si="6627">X1370+32</f>
        <v>246</v>
      </c>
      <c r="Z1370" s="15">
        <f t="shared" si="6627"/>
        <v>278</v>
      </c>
      <c r="AA1370" s="15">
        <f t="shared" si="6627"/>
        <v>310</v>
      </c>
      <c r="AB1370" s="15">
        <f t="shared" si="6627"/>
        <v>342</v>
      </c>
      <c r="AC1370" s="15">
        <f t="shared" si="6627"/>
        <v>374</v>
      </c>
      <c r="AD1370" s="15">
        <f>AC1370+48</f>
        <v>422</v>
      </c>
      <c r="AE1370" s="15">
        <f t="shared" ref="AE1370:BI1370" si="6628">AD1370+48</f>
        <v>470</v>
      </c>
      <c r="AF1370" s="15">
        <f t="shared" si="6628"/>
        <v>518</v>
      </c>
      <c r="AG1370" s="15">
        <f t="shared" si="6628"/>
        <v>566</v>
      </c>
      <c r="AH1370" s="15">
        <f t="shared" si="6628"/>
        <v>614</v>
      </c>
      <c r="AI1370" s="15">
        <f t="shared" si="6628"/>
        <v>662</v>
      </c>
      <c r="AJ1370" s="15">
        <f t="shared" si="6628"/>
        <v>710</v>
      </c>
      <c r="AK1370" s="15">
        <f t="shared" si="6628"/>
        <v>758</v>
      </c>
      <c r="AL1370" s="15">
        <f t="shared" si="6628"/>
        <v>806</v>
      </c>
      <c r="AM1370" s="15">
        <f t="shared" si="6628"/>
        <v>854</v>
      </c>
      <c r="AN1370" s="15">
        <f t="shared" si="6628"/>
        <v>902</v>
      </c>
      <c r="AO1370" s="15">
        <f t="shared" si="6628"/>
        <v>950</v>
      </c>
      <c r="AP1370" s="15">
        <f t="shared" si="6628"/>
        <v>998</v>
      </c>
      <c r="AQ1370" s="15">
        <f t="shared" si="6628"/>
        <v>1046</v>
      </c>
      <c r="AR1370" s="15">
        <f t="shared" si="6628"/>
        <v>1094</v>
      </c>
      <c r="AS1370" s="15">
        <f t="shared" si="6628"/>
        <v>1142</v>
      </c>
      <c r="AT1370" s="15">
        <f t="shared" si="6628"/>
        <v>1190</v>
      </c>
      <c r="AU1370" s="15">
        <f t="shared" si="6628"/>
        <v>1238</v>
      </c>
      <c r="AV1370" s="15">
        <f t="shared" si="6628"/>
        <v>1286</v>
      </c>
      <c r="AW1370" s="15">
        <f t="shared" si="6628"/>
        <v>1334</v>
      </c>
      <c r="AX1370" s="15">
        <f t="shared" si="6628"/>
        <v>1382</v>
      </c>
      <c r="AY1370" s="15">
        <f t="shared" si="6628"/>
        <v>1430</v>
      </c>
      <c r="AZ1370" s="15">
        <f t="shared" si="6628"/>
        <v>1478</v>
      </c>
      <c r="BA1370" s="15">
        <f t="shared" si="6628"/>
        <v>1526</v>
      </c>
      <c r="BB1370" s="15">
        <f t="shared" si="6628"/>
        <v>1574</v>
      </c>
      <c r="BC1370" s="15">
        <f t="shared" si="6628"/>
        <v>1622</v>
      </c>
      <c r="BD1370" s="15">
        <f t="shared" si="6628"/>
        <v>1670</v>
      </c>
      <c r="BE1370" s="15">
        <f t="shared" si="6628"/>
        <v>1718</v>
      </c>
      <c r="BF1370" s="15">
        <f t="shared" si="6628"/>
        <v>1766</v>
      </c>
      <c r="BG1370" s="15">
        <f t="shared" si="6628"/>
        <v>1814</v>
      </c>
      <c r="BH1370" s="15">
        <f t="shared" si="6628"/>
        <v>1862</v>
      </c>
      <c r="BI1370" s="15">
        <f t="shared" si="6628"/>
        <v>1910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629">C1375+9</f>
        <v>28</v>
      </c>
      <c r="E1375" s="4">
        <f t="shared" si="6629"/>
        <v>37</v>
      </c>
      <c r="F1375" s="4">
        <f t="shared" si="6629"/>
        <v>46</v>
      </c>
      <c r="G1375" s="4">
        <f t="shared" si="6629"/>
        <v>55</v>
      </c>
      <c r="H1375" s="4">
        <f t="shared" si="6629"/>
        <v>64</v>
      </c>
      <c r="I1375" s="4">
        <f t="shared" si="6629"/>
        <v>73</v>
      </c>
      <c r="J1375" s="15">
        <f t="shared" si="6629"/>
        <v>82</v>
      </c>
      <c r="K1375" s="4">
        <f t="shared" si="6629"/>
        <v>91</v>
      </c>
      <c r="L1375" s="4">
        <f t="shared" si="6629"/>
        <v>100</v>
      </c>
      <c r="M1375" s="4">
        <f t="shared" si="6629"/>
        <v>109</v>
      </c>
      <c r="N1375" s="4">
        <f t="shared" si="6629"/>
        <v>118</v>
      </c>
      <c r="O1375" s="4">
        <f t="shared" si="6629"/>
        <v>127</v>
      </c>
      <c r="P1375" s="4">
        <f t="shared" si="6629"/>
        <v>136</v>
      </c>
      <c r="Q1375" s="4">
        <f t="shared" si="6629"/>
        <v>145</v>
      </c>
      <c r="R1375" s="15">
        <f t="shared" si="6629"/>
        <v>154</v>
      </c>
      <c r="S1375" s="4">
        <f t="shared" si="6629"/>
        <v>163</v>
      </c>
      <c r="T1375" s="4">
        <f t="shared" si="6629"/>
        <v>172</v>
      </c>
      <c r="U1375" s="4">
        <f t="shared" si="6629"/>
        <v>181</v>
      </c>
      <c r="V1375" s="4">
        <f t="shared" si="6629"/>
        <v>190</v>
      </c>
      <c r="W1375" s="4">
        <f t="shared" si="6629"/>
        <v>199</v>
      </c>
      <c r="X1375" s="15">
        <f t="shared" si="6629"/>
        <v>208</v>
      </c>
      <c r="Y1375" s="4">
        <f t="shared" si="6629"/>
        <v>217</v>
      </c>
      <c r="Z1375" s="4">
        <f t="shared" si="6629"/>
        <v>226</v>
      </c>
      <c r="AA1375" s="4">
        <f t="shared" si="6629"/>
        <v>235</v>
      </c>
      <c r="AB1375" s="4">
        <f t="shared" si="6629"/>
        <v>244</v>
      </c>
      <c r="AC1375" s="4">
        <f t="shared" si="6629"/>
        <v>253</v>
      </c>
      <c r="AD1375" s="15">
        <f t="shared" si="6629"/>
        <v>262</v>
      </c>
      <c r="AE1375" s="4">
        <f t="shared" si="6629"/>
        <v>271</v>
      </c>
      <c r="AF1375" s="4">
        <f t="shared" si="6629"/>
        <v>280</v>
      </c>
      <c r="AG1375" s="4">
        <f t="shared" si="6629"/>
        <v>289</v>
      </c>
      <c r="AH1375" s="4">
        <f t="shared" si="6629"/>
        <v>298</v>
      </c>
      <c r="AI1375" s="4">
        <f t="shared" si="6629"/>
        <v>307</v>
      </c>
      <c r="AJ1375" s="4">
        <f t="shared" si="6629"/>
        <v>316</v>
      </c>
      <c r="AK1375" s="4">
        <f t="shared" si="6629"/>
        <v>325</v>
      </c>
      <c r="AL1375" s="4">
        <f t="shared" si="6629"/>
        <v>334</v>
      </c>
      <c r="AM1375" s="4">
        <f t="shared" si="6629"/>
        <v>343</v>
      </c>
      <c r="AN1375" s="4">
        <f t="shared" si="6629"/>
        <v>352</v>
      </c>
      <c r="AO1375" s="4">
        <f t="shared" si="6629"/>
        <v>361</v>
      </c>
      <c r="AP1375" s="4">
        <f t="shared" si="6629"/>
        <v>370</v>
      </c>
      <c r="AQ1375" s="4">
        <f t="shared" si="6629"/>
        <v>379</v>
      </c>
      <c r="AR1375" s="4">
        <f t="shared" si="6629"/>
        <v>388</v>
      </c>
      <c r="AS1375" s="4">
        <f t="shared" si="6629"/>
        <v>397</v>
      </c>
      <c r="AT1375" s="4">
        <f t="shared" si="6629"/>
        <v>406</v>
      </c>
      <c r="AU1375" s="4">
        <f t="shared" si="6629"/>
        <v>415</v>
      </c>
      <c r="AV1375" s="4">
        <f t="shared" si="6629"/>
        <v>424</v>
      </c>
      <c r="AW1375" s="4">
        <f t="shared" si="6629"/>
        <v>433</v>
      </c>
      <c r="AX1375" s="4">
        <f t="shared" si="6629"/>
        <v>442</v>
      </c>
      <c r="AY1375" s="4">
        <f t="shared" si="6629"/>
        <v>451</v>
      </c>
      <c r="AZ1375" s="4">
        <f t="shared" si="6629"/>
        <v>460</v>
      </c>
      <c r="BA1375" s="4">
        <f t="shared" si="6629"/>
        <v>469</v>
      </c>
      <c r="BB1375" s="4">
        <f t="shared" si="6629"/>
        <v>478</v>
      </c>
      <c r="BC1375" s="4">
        <f t="shared" si="6629"/>
        <v>487</v>
      </c>
      <c r="BD1375" s="4">
        <f t="shared" si="6629"/>
        <v>496</v>
      </c>
      <c r="BE1375" s="4">
        <f t="shared" si="6629"/>
        <v>505</v>
      </c>
      <c r="BF1375" s="4">
        <f t="shared" si="6629"/>
        <v>514</v>
      </c>
      <c r="BG1375" s="4">
        <f t="shared" si="6629"/>
        <v>523</v>
      </c>
      <c r="BH1375" s="4">
        <f t="shared" si="6629"/>
        <v>532</v>
      </c>
      <c r="BI1375" s="4">
        <f t="shared" si="6629"/>
        <v>541</v>
      </c>
      <c r="BJ1375" t="s">
        <v>0</v>
      </c>
    </row>
    <row r="1376" spans="1:62">
      <c r="A1376" s="4" t="s">
        <v>482</v>
      </c>
      <c r="B1376" s="4">
        <v>2</v>
      </c>
      <c r="C1376" s="4">
        <f>B1376+1</f>
        <v>3</v>
      </c>
      <c r="D1376" s="4">
        <f>C1376+2</f>
        <v>5</v>
      </c>
      <c r="E1376" s="4">
        <f t="shared" ref="E1376:I1376" si="6630">D1376+1</f>
        <v>6</v>
      </c>
      <c r="F1376" s="4">
        <f>E1376+2</f>
        <v>8</v>
      </c>
      <c r="G1376" s="4">
        <f t="shared" si="6630"/>
        <v>9</v>
      </c>
      <c r="H1376" s="4">
        <f>G1376+2</f>
        <v>11</v>
      </c>
      <c r="I1376" s="4">
        <f t="shared" si="6630"/>
        <v>12</v>
      </c>
      <c r="J1376" s="15">
        <f>I1376+4</f>
        <v>16</v>
      </c>
      <c r="K1376" s="4">
        <f>J1376+4</f>
        <v>20</v>
      </c>
      <c r="L1376" s="15">
        <f t="shared" ref="L1376:P1376" si="6631">K1376+4</f>
        <v>24</v>
      </c>
      <c r="M1376" s="4">
        <f>L1376+3</f>
        <v>27</v>
      </c>
      <c r="N1376" s="15">
        <f t="shared" si="6631"/>
        <v>31</v>
      </c>
      <c r="O1376" s="4">
        <f t="shared" si="6631"/>
        <v>35</v>
      </c>
      <c r="P1376" s="15">
        <f t="shared" si="6631"/>
        <v>39</v>
      </c>
      <c r="Q1376" s="4">
        <f>P1376+3</f>
        <v>42</v>
      </c>
      <c r="R1376" s="15">
        <f>Q1376+12</f>
        <v>54</v>
      </c>
      <c r="S1376" s="15">
        <f>R1376+11</f>
        <v>65</v>
      </c>
      <c r="T1376" s="15">
        <f>S1376+11</f>
        <v>76</v>
      </c>
      <c r="U1376" s="15">
        <f t="shared" ref="U1376" si="6632">T1376+11</f>
        <v>87</v>
      </c>
      <c r="V1376" s="15">
        <f t="shared" ref="V1376" si="6633">U1376+12</f>
        <v>99</v>
      </c>
      <c r="W1376" s="15">
        <f t="shared" ref="W1376" si="6634">V1376+11</f>
        <v>110</v>
      </c>
      <c r="X1376" s="15">
        <f>W1376+19</f>
        <v>129</v>
      </c>
      <c r="Y1376" s="4">
        <f>X1376+18</f>
        <v>147</v>
      </c>
      <c r="Z1376" s="4">
        <f t="shared" ref="Z1376:AB1376" si="6635">Y1376+19</f>
        <v>166</v>
      </c>
      <c r="AA1376" s="4">
        <f t="shared" si="6635"/>
        <v>185</v>
      </c>
      <c r="AB1376" s="4">
        <f t="shared" si="6635"/>
        <v>204</v>
      </c>
      <c r="AC1376" s="4">
        <f>AB1376+18</f>
        <v>222</v>
      </c>
      <c r="AD1376" s="15">
        <f>AC1376+27</f>
        <v>249</v>
      </c>
      <c r="AE1376" s="4">
        <f>AD1376+26</f>
        <v>275</v>
      </c>
      <c r="AF1376" s="4">
        <f t="shared" ref="AF1376:BI1376" si="6636">AE1376+26</f>
        <v>301</v>
      </c>
      <c r="AG1376" s="4">
        <f t="shared" si="6636"/>
        <v>327</v>
      </c>
      <c r="AH1376" s="4">
        <f t="shared" si="6636"/>
        <v>353</v>
      </c>
      <c r="AI1376" s="4">
        <f t="shared" si="6636"/>
        <v>379</v>
      </c>
      <c r="AJ1376" s="4">
        <f t="shared" si="6636"/>
        <v>405</v>
      </c>
      <c r="AK1376" s="4">
        <f t="shared" si="6636"/>
        <v>431</v>
      </c>
      <c r="AL1376" s="4">
        <f t="shared" si="6636"/>
        <v>457</v>
      </c>
      <c r="AM1376" s="4">
        <f t="shared" si="6636"/>
        <v>483</v>
      </c>
      <c r="AN1376" s="4">
        <f t="shared" si="6636"/>
        <v>509</v>
      </c>
      <c r="AO1376" s="4">
        <f t="shared" si="6636"/>
        <v>535</v>
      </c>
      <c r="AP1376" s="4">
        <f t="shared" si="6636"/>
        <v>561</v>
      </c>
      <c r="AQ1376" s="4">
        <f t="shared" si="6636"/>
        <v>587</v>
      </c>
      <c r="AR1376" s="4">
        <f t="shared" si="6636"/>
        <v>613</v>
      </c>
      <c r="AS1376" s="4">
        <f t="shared" si="6636"/>
        <v>639</v>
      </c>
      <c r="AT1376" s="4">
        <f t="shared" si="6636"/>
        <v>665</v>
      </c>
      <c r="AU1376" s="4">
        <f t="shared" si="6636"/>
        <v>691</v>
      </c>
      <c r="AV1376" s="4">
        <f t="shared" si="6636"/>
        <v>717</v>
      </c>
      <c r="AW1376" s="4">
        <f t="shared" si="6636"/>
        <v>743</v>
      </c>
      <c r="AX1376" s="4">
        <f t="shared" si="6636"/>
        <v>769</v>
      </c>
      <c r="AY1376" s="4">
        <f t="shared" si="6636"/>
        <v>795</v>
      </c>
      <c r="AZ1376" s="4">
        <f t="shared" si="6636"/>
        <v>821</v>
      </c>
      <c r="BA1376" s="4">
        <f t="shared" si="6636"/>
        <v>847</v>
      </c>
      <c r="BB1376" s="4">
        <f t="shared" si="6636"/>
        <v>873</v>
      </c>
      <c r="BC1376" s="4">
        <f t="shared" si="6636"/>
        <v>899</v>
      </c>
      <c r="BD1376" s="4">
        <f t="shared" si="6636"/>
        <v>925</v>
      </c>
      <c r="BE1376" s="4">
        <f t="shared" si="6636"/>
        <v>951</v>
      </c>
      <c r="BF1376" s="4">
        <f t="shared" si="6636"/>
        <v>977</v>
      </c>
      <c r="BG1376" s="4">
        <f t="shared" si="6636"/>
        <v>1003</v>
      </c>
      <c r="BH1376" s="4">
        <f t="shared" si="6636"/>
        <v>1029</v>
      </c>
      <c r="BI1376" s="4">
        <f t="shared" si="6636"/>
        <v>1055</v>
      </c>
      <c r="BJ1376" t="s">
        <v>0</v>
      </c>
    </row>
    <row r="1377" spans="1:62">
      <c r="A1377" s="4" t="s">
        <v>483</v>
      </c>
      <c r="B1377" s="4">
        <v>3</v>
      </c>
      <c r="C1377" s="4">
        <f>B1377+3</f>
        <v>6</v>
      </c>
      <c r="D1377" s="4">
        <f>C1377+2</f>
        <v>8</v>
      </c>
      <c r="E1377" s="4">
        <f>D1377+2</f>
        <v>10</v>
      </c>
      <c r="F1377" s="4">
        <f>E1377+2</f>
        <v>12</v>
      </c>
      <c r="G1377" s="4">
        <f>F1377+3</f>
        <v>15</v>
      </c>
      <c r="H1377" s="4">
        <f t="shared" ref="H1377:I1377" si="6637">G1377+2</f>
        <v>17</v>
      </c>
      <c r="I1377" s="4">
        <f t="shared" si="6637"/>
        <v>19</v>
      </c>
      <c r="J1377" s="15">
        <f>I1377+5</f>
        <v>24</v>
      </c>
      <c r="K1377" s="4">
        <f>J1377+6</f>
        <v>30</v>
      </c>
      <c r="L1377" s="15">
        <f t="shared" ref="L1377" si="6638">K1377+5</f>
        <v>35</v>
      </c>
      <c r="M1377" s="4">
        <f>L1377+5</f>
        <v>40</v>
      </c>
      <c r="N1377" s="15">
        <f t="shared" ref="N1377" si="6639">M1377+5</f>
        <v>45</v>
      </c>
      <c r="O1377" s="4">
        <f t="shared" ref="O1377" si="6640">N1377+6</f>
        <v>51</v>
      </c>
      <c r="P1377" s="15">
        <f t="shared" ref="P1377" si="6641">O1377+5</f>
        <v>56</v>
      </c>
      <c r="Q1377" s="4">
        <f>P1377+5</f>
        <v>61</v>
      </c>
      <c r="R1377" s="15">
        <f>Q1377+13</f>
        <v>74</v>
      </c>
      <c r="S1377" s="15">
        <f>R1377+13</f>
        <v>87</v>
      </c>
      <c r="T1377" s="15">
        <f>S1377+12</f>
        <v>99</v>
      </c>
      <c r="U1377" s="15">
        <f t="shared" ref="U1377:W1377" si="6642">T1377+13</f>
        <v>112</v>
      </c>
      <c r="V1377" s="15">
        <f t="shared" si="6642"/>
        <v>125</v>
      </c>
      <c r="W1377" s="15">
        <f t="shared" si="6642"/>
        <v>138</v>
      </c>
      <c r="X1377" s="15">
        <f>W1377+20</f>
        <v>158</v>
      </c>
      <c r="Y1377" s="4">
        <f>X1377+20</f>
        <v>178</v>
      </c>
      <c r="Z1377" s="4">
        <f t="shared" ref="Z1377:AC1377" si="6643">Y1377+20</f>
        <v>198</v>
      </c>
      <c r="AA1377" s="4">
        <f>Z1377+21</f>
        <v>219</v>
      </c>
      <c r="AB1377" s="4">
        <f t="shared" si="6643"/>
        <v>239</v>
      </c>
      <c r="AC1377" s="4">
        <f t="shared" si="6643"/>
        <v>259</v>
      </c>
      <c r="AD1377" s="15">
        <f>AC1377+28</f>
        <v>287</v>
      </c>
      <c r="AE1377" s="4">
        <f>AD1377+28</f>
        <v>315</v>
      </c>
      <c r="AF1377" s="4">
        <f t="shared" ref="AF1377:BI1377" si="6644">AE1377+28</f>
        <v>343</v>
      </c>
      <c r="AG1377" s="4">
        <f t="shared" si="6644"/>
        <v>371</v>
      </c>
      <c r="AH1377" s="4">
        <f t="shared" si="6644"/>
        <v>399</v>
      </c>
      <c r="AI1377" s="4">
        <f t="shared" si="6644"/>
        <v>427</v>
      </c>
      <c r="AJ1377" s="4">
        <f t="shared" si="6644"/>
        <v>455</v>
      </c>
      <c r="AK1377" s="4">
        <f t="shared" si="6644"/>
        <v>483</v>
      </c>
      <c r="AL1377" s="4">
        <f t="shared" si="6644"/>
        <v>511</v>
      </c>
      <c r="AM1377" s="4">
        <f t="shared" si="6644"/>
        <v>539</v>
      </c>
      <c r="AN1377" s="4">
        <f t="shared" si="6644"/>
        <v>567</v>
      </c>
      <c r="AO1377" s="4">
        <f t="shared" si="6644"/>
        <v>595</v>
      </c>
      <c r="AP1377" s="4">
        <f t="shared" si="6644"/>
        <v>623</v>
      </c>
      <c r="AQ1377" s="4">
        <f t="shared" si="6644"/>
        <v>651</v>
      </c>
      <c r="AR1377" s="4">
        <f t="shared" si="6644"/>
        <v>679</v>
      </c>
      <c r="AS1377" s="4">
        <f t="shared" si="6644"/>
        <v>707</v>
      </c>
      <c r="AT1377" s="4">
        <f t="shared" si="6644"/>
        <v>735</v>
      </c>
      <c r="AU1377" s="4">
        <f t="shared" si="6644"/>
        <v>763</v>
      </c>
      <c r="AV1377" s="4">
        <f t="shared" si="6644"/>
        <v>791</v>
      </c>
      <c r="AW1377" s="4">
        <f t="shared" si="6644"/>
        <v>819</v>
      </c>
      <c r="AX1377" s="4">
        <f t="shared" si="6644"/>
        <v>847</v>
      </c>
      <c r="AY1377" s="4">
        <f t="shared" si="6644"/>
        <v>875</v>
      </c>
      <c r="AZ1377" s="4">
        <f t="shared" si="6644"/>
        <v>903</v>
      </c>
      <c r="BA1377" s="4">
        <f t="shared" si="6644"/>
        <v>931</v>
      </c>
      <c r="BB1377" s="4">
        <f t="shared" si="6644"/>
        <v>959</v>
      </c>
      <c r="BC1377" s="4">
        <f t="shared" si="6644"/>
        <v>987</v>
      </c>
      <c r="BD1377" s="4">
        <f t="shared" si="6644"/>
        <v>1015</v>
      </c>
      <c r="BE1377" s="4">
        <f t="shared" si="6644"/>
        <v>1043</v>
      </c>
      <c r="BF1377" s="4">
        <f t="shared" si="6644"/>
        <v>1071</v>
      </c>
      <c r="BG1377" s="4">
        <f t="shared" si="6644"/>
        <v>1099</v>
      </c>
      <c r="BH1377" s="4">
        <f t="shared" si="6644"/>
        <v>1127</v>
      </c>
      <c r="BI1377" s="4">
        <f t="shared" si="6644"/>
        <v>1155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645">C1381+6</f>
        <v>20</v>
      </c>
      <c r="E1381" s="4">
        <f t="shared" si="6645"/>
        <v>26</v>
      </c>
      <c r="F1381" s="4">
        <f t="shared" si="6645"/>
        <v>32</v>
      </c>
      <c r="G1381" s="4">
        <f t="shared" si="6645"/>
        <v>38</v>
      </c>
      <c r="H1381" s="4">
        <f t="shared" si="6645"/>
        <v>44</v>
      </c>
      <c r="I1381" s="4">
        <f t="shared" si="6645"/>
        <v>50</v>
      </c>
      <c r="J1381" s="15">
        <f t="shared" si="6645"/>
        <v>56</v>
      </c>
      <c r="K1381" s="4">
        <f t="shared" si="6645"/>
        <v>62</v>
      </c>
      <c r="L1381" s="4">
        <f t="shared" si="6645"/>
        <v>68</v>
      </c>
      <c r="M1381" s="4">
        <f t="shared" si="6645"/>
        <v>74</v>
      </c>
      <c r="N1381" s="4">
        <f t="shared" si="6645"/>
        <v>80</v>
      </c>
      <c r="O1381" s="4">
        <f t="shared" si="6645"/>
        <v>86</v>
      </c>
      <c r="P1381" s="4">
        <f t="shared" si="6645"/>
        <v>92</v>
      </c>
      <c r="Q1381" s="4">
        <f t="shared" si="6645"/>
        <v>98</v>
      </c>
      <c r="R1381" s="15">
        <f t="shared" si="6645"/>
        <v>104</v>
      </c>
      <c r="S1381" s="4">
        <f t="shared" si="6645"/>
        <v>110</v>
      </c>
      <c r="T1381" s="4">
        <f t="shared" si="6645"/>
        <v>116</v>
      </c>
      <c r="U1381" s="4">
        <f t="shared" si="6645"/>
        <v>122</v>
      </c>
      <c r="V1381" s="4">
        <f t="shared" si="6645"/>
        <v>128</v>
      </c>
      <c r="W1381" s="4">
        <f t="shared" si="6645"/>
        <v>134</v>
      </c>
      <c r="X1381" s="15">
        <f t="shared" si="6645"/>
        <v>140</v>
      </c>
      <c r="Y1381" s="4">
        <f t="shared" si="6645"/>
        <v>146</v>
      </c>
      <c r="Z1381" s="4">
        <f t="shared" si="6645"/>
        <v>152</v>
      </c>
      <c r="AA1381" s="4">
        <f t="shared" si="6645"/>
        <v>158</v>
      </c>
      <c r="AB1381" s="4">
        <f t="shared" si="6645"/>
        <v>164</v>
      </c>
      <c r="AC1381" s="4">
        <f t="shared" si="6645"/>
        <v>170</v>
      </c>
      <c r="AD1381" s="15">
        <f t="shared" si="6645"/>
        <v>176</v>
      </c>
      <c r="AE1381" s="4">
        <f t="shared" si="6645"/>
        <v>182</v>
      </c>
      <c r="AF1381" s="4">
        <f t="shared" si="6645"/>
        <v>188</v>
      </c>
      <c r="AG1381" s="4">
        <f t="shared" si="6645"/>
        <v>194</v>
      </c>
      <c r="AH1381" s="4">
        <f t="shared" si="6645"/>
        <v>200</v>
      </c>
      <c r="AI1381" s="4">
        <f t="shared" si="6645"/>
        <v>206</v>
      </c>
      <c r="AJ1381" s="4">
        <f t="shared" si="6645"/>
        <v>212</v>
      </c>
      <c r="AK1381" s="4">
        <f t="shared" si="6645"/>
        <v>218</v>
      </c>
      <c r="AL1381" s="4">
        <f t="shared" si="6645"/>
        <v>224</v>
      </c>
      <c r="AM1381" s="4">
        <f t="shared" si="6645"/>
        <v>230</v>
      </c>
      <c r="AN1381" s="4">
        <f t="shared" si="6645"/>
        <v>236</v>
      </c>
      <c r="AO1381" s="4">
        <f t="shared" si="6645"/>
        <v>242</v>
      </c>
      <c r="AP1381" s="4">
        <f t="shared" si="6645"/>
        <v>248</v>
      </c>
      <c r="AQ1381" s="4">
        <f t="shared" si="6645"/>
        <v>254</v>
      </c>
      <c r="AR1381" s="4">
        <f t="shared" si="6645"/>
        <v>260</v>
      </c>
      <c r="AS1381" s="4">
        <f t="shared" si="6645"/>
        <v>266</v>
      </c>
      <c r="AT1381" s="4">
        <f t="shared" si="6645"/>
        <v>272</v>
      </c>
      <c r="AU1381" s="4">
        <f t="shared" si="6645"/>
        <v>278</v>
      </c>
      <c r="AV1381" s="4">
        <f t="shared" si="6645"/>
        <v>284</v>
      </c>
      <c r="AW1381" s="4">
        <f t="shared" si="6645"/>
        <v>290</v>
      </c>
      <c r="AX1381" s="4">
        <f t="shared" si="6645"/>
        <v>296</v>
      </c>
      <c r="AY1381" s="4">
        <f t="shared" si="6645"/>
        <v>302</v>
      </c>
      <c r="AZ1381" s="4">
        <f t="shared" si="6645"/>
        <v>308</v>
      </c>
      <c r="BA1381" s="4">
        <f t="shared" si="6645"/>
        <v>314</v>
      </c>
      <c r="BB1381" s="4">
        <f t="shared" si="6645"/>
        <v>320</v>
      </c>
      <c r="BC1381" s="4">
        <f t="shared" si="6645"/>
        <v>326</v>
      </c>
      <c r="BD1381" s="4">
        <f t="shared" si="6645"/>
        <v>332</v>
      </c>
      <c r="BE1381" s="4">
        <f t="shared" si="6645"/>
        <v>338</v>
      </c>
      <c r="BF1381" s="4">
        <f t="shared" si="6645"/>
        <v>344</v>
      </c>
      <c r="BG1381" s="4">
        <f t="shared" si="6645"/>
        <v>350</v>
      </c>
      <c r="BH1381" s="4">
        <f t="shared" si="6645"/>
        <v>356</v>
      </c>
      <c r="BI1381" s="4">
        <f t="shared" si="6645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8</v>
      </c>
      <c r="C1390" s="4">
        <f>B1390+4</f>
        <v>12</v>
      </c>
      <c r="D1390" s="4">
        <f>C1390+3</f>
        <v>15</v>
      </c>
      <c r="E1390" s="4">
        <f t="shared" ref="E1390" si="6646">D1390+4</f>
        <v>19</v>
      </c>
      <c r="F1390" s="4">
        <f t="shared" ref="F1390" si="6647">E1390+3</f>
        <v>22</v>
      </c>
      <c r="G1390" s="4">
        <f t="shared" ref="G1390" si="6648">F1390+4</f>
        <v>26</v>
      </c>
      <c r="H1390" s="4">
        <f t="shared" ref="H1390" si="6649">G1390+3</f>
        <v>29</v>
      </c>
      <c r="I1390" s="4">
        <f t="shared" ref="I1390:I1391" si="6650">H1390+4</f>
        <v>33</v>
      </c>
      <c r="J1390" s="15">
        <f>I1390+6</f>
        <v>39</v>
      </c>
      <c r="K1390" s="15">
        <f>J1390+6</f>
        <v>45</v>
      </c>
      <c r="L1390" s="15">
        <f t="shared" ref="L1390:Q1390" si="6651">K1390+6</f>
        <v>51</v>
      </c>
      <c r="M1390" s="15">
        <f t="shared" si="6651"/>
        <v>57</v>
      </c>
      <c r="N1390" s="15">
        <f t="shared" si="6651"/>
        <v>63</v>
      </c>
      <c r="O1390" s="15">
        <f t="shared" si="6651"/>
        <v>69</v>
      </c>
      <c r="P1390" s="15">
        <f t="shared" si="6651"/>
        <v>75</v>
      </c>
      <c r="Q1390" s="15">
        <f t="shared" si="6651"/>
        <v>81</v>
      </c>
      <c r="R1390" s="15">
        <f>Q1390+16</f>
        <v>97</v>
      </c>
      <c r="S1390" s="15">
        <f t="shared" ref="S1390:W1390" si="6652">R1390+16</f>
        <v>113</v>
      </c>
      <c r="T1390" s="15">
        <f t="shared" si="6652"/>
        <v>129</v>
      </c>
      <c r="U1390" s="15">
        <f t="shared" si="6652"/>
        <v>145</v>
      </c>
      <c r="V1390" s="15">
        <f t="shared" si="6652"/>
        <v>161</v>
      </c>
      <c r="W1390" s="15">
        <f t="shared" si="6652"/>
        <v>177</v>
      </c>
      <c r="X1390" s="15">
        <f>W1390+32</f>
        <v>209</v>
      </c>
      <c r="Y1390" s="15">
        <f t="shared" ref="Y1390:AC1390" si="6653">X1390+32</f>
        <v>241</v>
      </c>
      <c r="Z1390" s="15">
        <f t="shared" si="6653"/>
        <v>273</v>
      </c>
      <c r="AA1390" s="15">
        <f t="shared" si="6653"/>
        <v>305</v>
      </c>
      <c r="AB1390" s="15">
        <f t="shared" si="6653"/>
        <v>337</v>
      </c>
      <c r="AC1390" s="15">
        <f t="shared" si="6653"/>
        <v>369</v>
      </c>
      <c r="AD1390" s="15">
        <f>AC1390+48</f>
        <v>417</v>
      </c>
      <c r="AE1390" s="15">
        <f>AD1390+48</f>
        <v>465</v>
      </c>
      <c r="AF1390" s="15">
        <f t="shared" ref="AF1390:BI1390" si="6654">AE1390+48</f>
        <v>513</v>
      </c>
      <c r="AG1390" s="15">
        <f t="shared" si="6654"/>
        <v>561</v>
      </c>
      <c r="AH1390" s="15">
        <f t="shared" si="6654"/>
        <v>609</v>
      </c>
      <c r="AI1390" s="15">
        <f t="shared" si="6654"/>
        <v>657</v>
      </c>
      <c r="AJ1390" s="15">
        <f t="shared" si="6654"/>
        <v>705</v>
      </c>
      <c r="AK1390" s="15">
        <f t="shared" si="6654"/>
        <v>753</v>
      </c>
      <c r="AL1390" s="15">
        <f t="shared" si="6654"/>
        <v>801</v>
      </c>
      <c r="AM1390" s="15">
        <f t="shared" si="6654"/>
        <v>849</v>
      </c>
      <c r="AN1390" s="15">
        <f t="shared" si="6654"/>
        <v>897</v>
      </c>
      <c r="AO1390" s="15">
        <f t="shared" si="6654"/>
        <v>945</v>
      </c>
      <c r="AP1390" s="15">
        <f t="shared" si="6654"/>
        <v>993</v>
      </c>
      <c r="AQ1390" s="15">
        <f t="shared" si="6654"/>
        <v>1041</v>
      </c>
      <c r="AR1390" s="15">
        <f t="shared" si="6654"/>
        <v>1089</v>
      </c>
      <c r="AS1390" s="15">
        <f t="shared" si="6654"/>
        <v>1137</v>
      </c>
      <c r="AT1390" s="15">
        <f t="shared" si="6654"/>
        <v>1185</v>
      </c>
      <c r="AU1390" s="15">
        <f t="shared" si="6654"/>
        <v>1233</v>
      </c>
      <c r="AV1390" s="15">
        <f t="shared" si="6654"/>
        <v>1281</v>
      </c>
      <c r="AW1390" s="15">
        <f t="shared" si="6654"/>
        <v>1329</v>
      </c>
      <c r="AX1390" s="15">
        <f t="shared" si="6654"/>
        <v>1377</v>
      </c>
      <c r="AY1390" s="15">
        <f t="shared" si="6654"/>
        <v>1425</v>
      </c>
      <c r="AZ1390" s="15">
        <f t="shared" si="6654"/>
        <v>1473</v>
      </c>
      <c r="BA1390" s="15">
        <f t="shared" si="6654"/>
        <v>1521</v>
      </c>
      <c r="BB1390" s="15">
        <f t="shared" si="6654"/>
        <v>1569</v>
      </c>
      <c r="BC1390" s="15">
        <f t="shared" si="6654"/>
        <v>1617</v>
      </c>
      <c r="BD1390" s="15">
        <f t="shared" si="6654"/>
        <v>1665</v>
      </c>
      <c r="BE1390" s="15">
        <f t="shared" si="6654"/>
        <v>1713</v>
      </c>
      <c r="BF1390" s="15">
        <f t="shared" si="6654"/>
        <v>1761</v>
      </c>
      <c r="BG1390" s="15">
        <f t="shared" si="6654"/>
        <v>1809</v>
      </c>
      <c r="BH1390" s="15">
        <f t="shared" si="6654"/>
        <v>1857</v>
      </c>
      <c r="BI1390" s="15">
        <f t="shared" si="6654"/>
        <v>1905</v>
      </c>
      <c r="BJ1390" t="s">
        <v>0</v>
      </c>
    </row>
    <row r="1391" spans="1:62">
      <c r="A1391" s="4" t="s">
        <v>468</v>
      </c>
      <c r="B1391" s="4">
        <v>12</v>
      </c>
      <c r="C1391" s="4">
        <f>B1391+4</f>
        <v>16</v>
      </c>
      <c r="D1391" s="4">
        <f>C1391+5</f>
        <v>21</v>
      </c>
      <c r="E1391" s="4">
        <f t="shared" ref="E1391" si="6655">D1391+4</f>
        <v>25</v>
      </c>
      <c r="F1391" s="4">
        <f t="shared" ref="F1391" si="6656">E1391+5</f>
        <v>30</v>
      </c>
      <c r="G1391" s="4">
        <f t="shared" ref="G1391" si="6657">F1391+4</f>
        <v>34</v>
      </c>
      <c r="H1391" s="4">
        <f t="shared" ref="H1391" si="6658">G1391+5</f>
        <v>39</v>
      </c>
      <c r="I1391" s="4">
        <f t="shared" si="6650"/>
        <v>43</v>
      </c>
      <c r="J1391" s="15">
        <f>I1391+18</f>
        <v>61</v>
      </c>
      <c r="K1391" s="15">
        <f>J1391+17</f>
        <v>78</v>
      </c>
      <c r="L1391" s="15">
        <f t="shared" ref="L1391" si="6659">K1391+18</f>
        <v>96</v>
      </c>
      <c r="M1391" s="15">
        <f t="shared" ref="M1391" si="6660">L1391+17</f>
        <v>113</v>
      </c>
      <c r="N1391" s="15">
        <f t="shared" ref="N1391" si="6661">M1391+18</f>
        <v>131</v>
      </c>
      <c r="O1391" s="15">
        <f t="shared" ref="O1391" si="6662">N1391+17</f>
        <v>148</v>
      </c>
      <c r="P1391" s="15">
        <f t="shared" ref="P1391:V1391" si="6663">O1391+18</f>
        <v>166</v>
      </c>
      <c r="Q1391" s="15">
        <f t="shared" ref="Q1391:W1391" si="6664">P1391+17</f>
        <v>183</v>
      </c>
      <c r="R1391" s="15">
        <f t="shared" si="6663"/>
        <v>201</v>
      </c>
      <c r="S1391" s="15">
        <f t="shared" si="6664"/>
        <v>218</v>
      </c>
      <c r="T1391" s="15">
        <f t="shared" si="6663"/>
        <v>236</v>
      </c>
      <c r="U1391" s="15">
        <f t="shared" si="6664"/>
        <v>253</v>
      </c>
      <c r="V1391" s="15">
        <f t="shared" si="6663"/>
        <v>271</v>
      </c>
      <c r="W1391" s="15">
        <f t="shared" si="6664"/>
        <v>288</v>
      </c>
      <c r="X1391" s="15">
        <f>W1391+35</f>
        <v>323</v>
      </c>
      <c r="Y1391" s="15">
        <f t="shared" ref="Y1391:AC1391" si="6665">X1391+35</f>
        <v>358</v>
      </c>
      <c r="Z1391" s="15">
        <f t="shared" si="6665"/>
        <v>393</v>
      </c>
      <c r="AA1391" s="15">
        <f t="shared" si="6665"/>
        <v>428</v>
      </c>
      <c r="AB1391" s="15">
        <f t="shared" si="6665"/>
        <v>463</v>
      </c>
      <c r="AC1391" s="15">
        <f t="shared" si="6665"/>
        <v>498</v>
      </c>
      <c r="AD1391" s="15">
        <f>AC1391+53</f>
        <v>551</v>
      </c>
      <c r="AE1391" s="15">
        <f>AD1391+52</f>
        <v>603</v>
      </c>
      <c r="AF1391" s="15">
        <f t="shared" ref="AF1391" si="6666">AE1391+53</f>
        <v>656</v>
      </c>
      <c r="AG1391" s="15">
        <f t="shared" ref="AG1391" si="6667">AF1391+52</f>
        <v>708</v>
      </c>
      <c r="AH1391" s="15">
        <f t="shared" ref="AH1391" si="6668">AG1391+53</f>
        <v>761</v>
      </c>
      <c r="AI1391" s="15">
        <f t="shared" ref="AI1391" si="6669">AH1391+52</f>
        <v>813</v>
      </c>
      <c r="AJ1391" s="15">
        <f t="shared" ref="AJ1391" si="6670">AI1391+53</f>
        <v>866</v>
      </c>
      <c r="AK1391" s="15">
        <f t="shared" ref="AK1391" si="6671">AJ1391+52</f>
        <v>918</v>
      </c>
      <c r="AL1391" s="15">
        <f t="shared" ref="AL1391" si="6672">AK1391+53</f>
        <v>971</v>
      </c>
      <c r="AM1391" s="15">
        <f t="shared" ref="AM1391" si="6673">AL1391+52</f>
        <v>1023</v>
      </c>
      <c r="AN1391" s="15">
        <f t="shared" ref="AN1391" si="6674">AM1391+53</f>
        <v>1076</v>
      </c>
      <c r="AO1391" s="15">
        <f t="shared" ref="AO1391" si="6675">AN1391+52</f>
        <v>1128</v>
      </c>
      <c r="AP1391" s="15">
        <f t="shared" ref="AP1391" si="6676">AO1391+53</f>
        <v>1181</v>
      </c>
      <c r="AQ1391" s="15">
        <f t="shared" ref="AQ1391" si="6677">AP1391+52</f>
        <v>1233</v>
      </c>
      <c r="AR1391" s="15">
        <f t="shared" ref="AR1391" si="6678">AQ1391+53</f>
        <v>1286</v>
      </c>
      <c r="AS1391" s="15">
        <f t="shared" ref="AS1391" si="6679">AR1391+52</f>
        <v>1338</v>
      </c>
      <c r="AT1391" s="15">
        <f t="shared" ref="AT1391" si="6680">AS1391+53</f>
        <v>1391</v>
      </c>
      <c r="AU1391" s="15">
        <f t="shared" ref="AU1391" si="6681">AT1391+52</f>
        <v>1443</v>
      </c>
      <c r="AV1391" s="15">
        <f t="shared" ref="AV1391" si="6682">AU1391+53</f>
        <v>1496</v>
      </c>
      <c r="AW1391" s="15">
        <f t="shared" ref="AW1391" si="6683">AV1391+52</f>
        <v>1548</v>
      </c>
      <c r="AX1391" s="15">
        <f t="shared" ref="AX1391" si="6684">AW1391+53</f>
        <v>1601</v>
      </c>
      <c r="AY1391" s="15">
        <f t="shared" ref="AY1391" si="6685">AX1391+52</f>
        <v>1653</v>
      </c>
      <c r="AZ1391" s="15">
        <f t="shared" ref="AZ1391" si="6686">AY1391+53</f>
        <v>1706</v>
      </c>
      <c r="BA1391" s="15">
        <f t="shared" ref="BA1391" si="6687">AZ1391+52</f>
        <v>1758</v>
      </c>
      <c r="BB1391" s="15">
        <f t="shared" ref="BB1391" si="6688">BA1391+53</f>
        <v>1811</v>
      </c>
      <c r="BC1391" s="15">
        <f t="shared" ref="BC1391" si="6689">BB1391+52</f>
        <v>1863</v>
      </c>
      <c r="BD1391" s="15">
        <f t="shared" ref="BD1391" si="6690">BC1391+53</f>
        <v>1916</v>
      </c>
      <c r="BE1391" s="15">
        <f t="shared" ref="BE1391" si="6691">BD1391+52</f>
        <v>1968</v>
      </c>
      <c r="BF1391" s="15">
        <f t="shared" ref="BF1391" si="6692">BE1391+53</f>
        <v>2021</v>
      </c>
      <c r="BG1391" s="15">
        <f t="shared" ref="BG1391" si="6693">BF1391+52</f>
        <v>2073</v>
      </c>
      <c r="BH1391" s="15">
        <f t="shared" ref="BH1391" si="6694">BG1391+53</f>
        <v>2126</v>
      </c>
      <c r="BI1391" s="15">
        <f t="shared" ref="BI1391" si="6695">BH1391+52</f>
        <v>2178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696">C1396+10</f>
        <v>42</v>
      </c>
      <c r="E1396" s="4">
        <f t="shared" si="6696"/>
        <v>52</v>
      </c>
      <c r="F1396" s="4">
        <f t="shared" si="6696"/>
        <v>62</v>
      </c>
      <c r="G1396" s="4">
        <f t="shared" si="6696"/>
        <v>72</v>
      </c>
      <c r="H1396" s="4">
        <f t="shared" si="6696"/>
        <v>82</v>
      </c>
      <c r="I1396" s="4">
        <f t="shared" si="6696"/>
        <v>92</v>
      </c>
      <c r="J1396" s="15">
        <f>I1396+14</f>
        <v>106</v>
      </c>
      <c r="K1396">
        <f t="shared" ref="K1396:Q1396" si="6697">J1396+14</f>
        <v>120</v>
      </c>
      <c r="L1396" s="4">
        <f t="shared" si="6697"/>
        <v>134</v>
      </c>
      <c r="M1396" s="4">
        <f t="shared" si="6697"/>
        <v>148</v>
      </c>
      <c r="N1396" s="4">
        <f t="shared" si="6697"/>
        <v>162</v>
      </c>
      <c r="O1396" s="4">
        <f t="shared" si="6697"/>
        <v>176</v>
      </c>
      <c r="P1396" s="4">
        <f t="shared" si="6697"/>
        <v>190</v>
      </c>
      <c r="Q1396" s="4">
        <f t="shared" si="6697"/>
        <v>204</v>
      </c>
      <c r="R1396" s="15">
        <f>Q1396+24</f>
        <v>228</v>
      </c>
      <c r="S1396" s="4">
        <f t="shared" ref="S1396:W1396" si="6698">R1396+24</f>
        <v>252</v>
      </c>
      <c r="T1396" s="4">
        <f t="shared" si="6698"/>
        <v>276</v>
      </c>
      <c r="U1396">
        <f t="shared" si="6698"/>
        <v>300</v>
      </c>
      <c r="V1396" s="4">
        <f t="shared" si="6698"/>
        <v>324</v>
      </c>
      <c r="W1396" s="4">
        <f t="shared" si="6698"/>
        <v>348</v>
      </c>
      <c r="X1396" s="15">
        <f>W1396+34</f>
        <v>382</v>
      </c>
      <c r="Y1396" s="4">
        <f t="shared" ref="Y1396:AC1396" si="6699">X1396+34</f>
        <v>416</v>
      </c>
      <c r="Z1396" s="4">
        <f t="shared" si="6699"/>
        <v>450</v>
      </c>
      <c r="AA1396" s="4">
        <f t="shared" si="6699"/>
        <v>484</v>
      </c>
      <c r="AB1396" s="4">
        <f t="shared" si="6699"/>
        <v>518</v>
      </c>
      <c r="AC1396" s="4">
        <f t="shared" si="6699"/>
        <v>552</v>
      </c>
      <c r="AD1396" s="15">
        <f>AC1396+44</f>
        <v>596</v>
      </c>
      <c r="AE1396">
        <f t="shared" ref="AE1396:BI1396" si="6700">AD1396+44</f>
        <v>640</v>
      </c>
      <c r="AF1396" s="4">
        <f t="shared" si="6700"/>
        <v>684</v>
      </c>
      <c r="AG1396" s="4">
        <f t="shared" si="6700"/>
        <v>728</v>
      </c>
      <c r="AH1396" s="4">
        <f t="shared" si="6700"/>
        <v>772</v>
      </c>
      <c r="AI1396" s="4">
        <f t="shared" si="6700"/>
        <v>816</v>
      </c>
      <c r="AJ1396" s="4">
        <f t="shared" si="6700"/>
        <v>860</v>
      </c>
      <c r="AK1396" s="4">
        <f t="shared" si="6700"/>
        <v>904</v>
      </c>
      <c r="AL1396" s="4">
        <f t="shared" si="6700"/>
        <v>948</v>
      </c>
      <c r="AM1396" s="4">
        <f t="shared" si="6700"/>
        <v>992</v>
      </c>
      <c r="AN1396" s="4">
        <f t="shared" si="6700"/>
        <v>1036</v>
      </c>
      <c r="AO1396">
        <f t="shared" si="6700"/>
        <v>1080</v>
      </c>
      <c r="AP1396" s="4">
        <f t="shared" si="6700"/>
        <v>1124</v>
      </c>
      <c r="AQ1396" s="4">
        <f t="shared" si="6700"/>
        <v>1168</v>
      </c>
      <c r="AR1396" s="4">
        <f t="shared" si="6700"/>
        <v>1212</v>
      </c>
      <c r="AS1396" s="4">
        <f t="shared" si="6700"/>
        <v>1256</v>
      </c>
      <c r="AT1396" s="4">
        <f t="shared" si="6700"/>
        <v>1300</v>
      </c>
      <c r="AU1396" s="4">
        <f t="shared" si="6700"/>
        <v>1344</v>
      </c>
      <c r="AV1396" s="4">
        <f t="shared" si="6700"/>
        <v>1388</v>
      </c>
      <c r="AW1396" s="4">
        <f t="shared" si="6700"/>
        <v>1432</v>
      </c>
      <c r="AX1396" s="4">
        <f t="shared" si="6700"/>
        <v>1476</v>
      </c>
      <c r="AY1396">
        <f t="shared" si="6700"/>
        <v>1520</v>
      </c>
      <c r="AZ1396" s="4">
        <f t="shared" si="6700"/>
        <v>1564</v>
      </c>
      <c r="BA1396" s="4">
        <f t="shared" si="6700"/>
        <v>1608</v>
      </c>
      <c r="BB1396" s="4">
        <f t="shared" si="6700"/>
        <v>1652</v>
      </c>
      <c r="BC1396" s="4">
        <f t="shared" si="6700"/>
        <v>1696</v>
      </c>
      <c r="BD1396" s="4">
        <f t="shared" si="6700"/>
        <v>1740</v>
      </c>
      <c r="BE1396" s="4">
        <f t="shared" si="6700"/>
        <v>1784</v>
      </c>
      <c r="BF1396" s="4">
        <f t="shared" si="6700"/>
        <v>1828</v>
      </c>
      <c r="BG1396" s="4">
        <f t="shared" si="6700"/>
        <v>1872</v>
      </c>
      <c r="BH1396" s="4">
        <f t="shared" si="6700"/>
        <v>1916</v>
      </c>
      <c r="BI1396">
        <f t="shared" si="6700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701">C1397+11</f>
        <v>58</v>
      </c>
      <c r="E1397" s="4">
        <f t="shared" si="6701"/>
        <v>69</v>
      </c>
      <c r="F1397" s="4">
        <f t="shared" si="6701"/>
        <v>80</v>
      </c>
      <c r="G1397" s="4">
        <f t="shared" si="6701"/>
        <v>91</v>
      </c>
      <c r="H1397" s="4">
        <f t="shared" si="6701"/>
        <v>102</v>
      </c>
      <c r="I1397" s="4">
        <f t="shared" si="6701"/>
        <v>113</v>
      </c>
      <c r="J1397" s="15">
        <f>I1397+16</f>
        <v>129</v>
      </c>
      <c r="K1397">
        <f t="shared" ref="K1397:Q1397" si="6702">J1397+16</f>
        <v>145</v>
      </c>
      <c r="L1397" s="4">
        <f t="shared" si="6702"/>
        <v>161</v>
      </c>
      <c r="M1397" s="4">
        <f t="shared" si="6702"/>
        <v>177</v>
      </c>
      <c r="N1397" s="4">
        <f t="shared" si="6702"/>
        <v>193</v>
      </c>
      <c r="O1397" s="4">
        <f t="shared" si="6702"/>
        <v>209</v>
      </c>
      <c r="P1397" s="4">
        <f t="shared" si="6702"/>
        <v>225</v>
      </c>
      <c r="Q1397" s="4">
        <f t="shared" si="6702"/>
        <v>241</v>
      </c>
      <c r="R1397" s="15">
        <f>Q1397+26</f>
        <v>267</v>
      </c>
      <c r="S1397" s="4">
        <f t="shared" ref="S1397:W1397" si="6703">R1397+26</f>
        <v>293</v>
      </c>
      <c r="T1397" s="4">
        <f t="shared" si="6703"/>
        <v>319</v>
      </c>
      <c r="U1397">
        <f t="shared" si="6703"/>
        <v>345</v>
      </c>
      <c r="V1397" s="4">
        <f t="shared" si="6703"/>
        <v>371</v>
      </c>
      <c r="W1397" s="4">
        <f t="shared" si="6703"/>
        <v>397</v>
      </c>
      <c r="X1397" s="15">
        <f>W1397+36</f>
        <v>433</v>
      </c>
      <c r="Y1397" s="4">
        <f t="shared" ref="Y1397:AC1397" si="6704">X1397+36</f>
        <v>469</v>
      </c>
      <c r="Z1397" s="4">
        <f t="shared" si="6704"/>
        <v>505</v>
      </c>
      <c r="AA1397" s="4">
        <f t="shared" si="6704"/>
        <v>541</v>
      </c>
      <c r="AB1397" s="4">
        <f t="shared" si="6704"/>
        <v>577</v>
      </c>
      <c r="AC1397" s="4">
        <f t="shared" si="6704"/>
        <v>613</v>
      </c>
      <c r="AD1397" s="15">
        <f>AC1397+46</f>
        <v>659</v>
      </c>
      <c r="AE1397">
        <f t="shared" ref="AE1397:BI1397" si="6705">AD1397+46</f>
        <v>705</v>
      </c>
      <c r="AF1397" s="4">
        <f t="shared" si="6705"/>
        <v>751</v>
      </c>
      <c r="AG1397" s="4">
        <f t="shared" si="6705"/>
        <v>797</v>
      </c>
      <c r="AH1397" s="4">
        <f t="shared" si="6705"/>
        <v>843</v>
      </c>
      <c r="AI1397" s="4">
        <f t="shared" si="6705"/>
        <v>889</v>
      </c>
      <c r="AJ1397" s="4">
        <f t="shared" si="6705"/>
        <v>935</v>
      </c>
      <c r="AK1397" s="4">
        <f t="shared" si="6705"/>
        <v>981</v>
      </c>
      <c r="AL1397" s="4">
        <f t="shared" si="6705"/>
        <v>1027</v>
      </c>
      <c r="AM1397" s="4">
        <f t="shared" si="6705"/>
        <v>1073</v>
      </c>
      <c r="AN1397" s="4">
        <f t="shared" si="6705"/>
        <v>1119</v>
      </c>
      <c r="AO1397">
        <f t="shared" si="6705"/>
        <v>1165</v>
      </c>
      <c r="AP1397" s="4">
        <f t="shared" si="6705"/>
        <v>1211</v>
      </c>
      <c r="AQ1397" s="4">
        <f t="shared" si="6705"/>
        <v>1257</v>
      </c>
      <c r="AR1397" s="4">
        <f t="shared" si="6705"/>
        <v>1303</v>
      </c>
      <c r="AS1397" s="4">
        <f t="shared" si="6705"/>
        <v>1349</v>
      </c>
      <c r="AT1397" s="4">
        <f t="shared" si="6705"/>
        <v>1395</v>
      </c>
      <c r="AU1397" s="4">
        <f t="shared" si="6705"/>
        <v>1441</v>
      </c>
      <c r="AV1397" s="4">
        <f t="shared" si="6705"/>
        <v>1487</v>
      </c>
      <c r="AW1397" s="4">
        <f t="shared" si="6705"/>
        <v>1533</v>
      </c>
      <c r="AX1397" s="4">
        <f t="shared" si="6705"/>
        <v>1579</v>
      </c>
      <c r="AY1397">
        <f t="shared" si="6705"/>
        <v>1625</v>
      </c>
      <c r="AZ1397" s="4">
        <f t="shared" si="6705"/>
        <v>1671</v>
      </c>
      <c r="BA1397" s="4">
        <f t="shared" si="6705"/>
        <v>1717</v>
      </c>
      <c r="BB1397" s="4">
        <f t="shared" si="6705"/>
        <v>1763</v>
      </c>
      <c r="BC1397" s="4">
        <f t="shared" si="6705"/>
        <v>1809</v>
      </c>
      <c r="BD1397" s="4">
        <f t="shared" si="6705"/>
        <v>1855</v>
      </c>
      <c r="BE1397" s="4">
        <f t="shared" si="6705"/>
        <v>1901</v>
      </c>
      <c r="BF1397" s="4">
        <f t="shared" si="6705"/>
        <v>1947</v>
      </c>
      <c r="BG1397" s="4">
        <f t="shared" si="6705"/>
        <v>1993</v>
      </c>
      <c r="BH1397" s="4">
        <f t="shared" si="6705"/>
        <v>2039</v>
      </c>
      <c r="BI1397">
        <f t="shared" si="6705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706">C1402+4</f>
        <v>8</v>
      </c>
      <c r="E1402" s="4">
        <f t="shared" si="6706"/>
        <v>12</v>
      </c>
      <c r="F1402" s="4">
        <f t="shared" si="6706"/>
        <v>16</v>
      </c>
      <c r="G1402" s="4">
        <f t="shared" si="6706"/>
        <v>20</v>
      </c>
      <c r="H1402" s="4">
        <f t="shared" si="6706"/>
        <v>24</v>
      </c>
      <c r="I1402" s="4">
        <f t="shared" si="6706"/>
        <v>28</v>
      </c>
      <c r="J1402" s="15">
        <f t="shared" si="6706"/>
        <v>32</v>
      </c>
      <c r="K1402" s="4">
        <f t="shared" si="6706"/>
        <v>36</v>
      </c>
      <c r="L1402" s="4">
        <f t="shared" si="6706"/>
        <v>40</v>
      </c>
      <c r="M1402" s="4">
        <f t="shared" si="6706"/>
        <v>44</v>
      </c>
      <c r="N1402" s="4">
        <f t="shared" si="6706"/>
        <v>48</v>
      </c>
      <c r="O1402" s="4">
        <f t="shared" si="6706"/>
        <v>52</v>
      </c>
      <c r="P1402" s="4">
        <f t="shared" si="6706"/>
        <v>56</v>
      </c>
      <c r="Q1402" s="4">
        <f t="shared" si="6706"/>
        <v>60</v>
      </c>
      <c r="R1402" s="15">
        <f t="shared" si="6706"/>
        <v>64</v>
      </c>
      <c r="S1402" s="4">
        <f t="shared" si="6706"/>
        <v>68</v>
      </c>
      <c r="T1402" s="4">
        <f t="shared" si="6706"/>
        <v>72</v>
      </c>
      <c r="U1402" s="4">
        <f t="shared" si="6706"/>
        <v>76</v>
      </c>
      <c r="V1402" s="4">
        <f t="shared" si="6706"/>
        <v>80</v>
      </c>
      <c r="W1402" s="4">
        <f t="shared" si="6706"/>
        <v>84</v>
      </c>
      <c r="X1402" s="15">
        <f t="shared" si="6706"/>
        <v>88</v>
      </c>
      <c r="Y1402" s="4">
        <f t="shared" si="6706"/>
        <v>92</v>
      </c>
      <c r="Z1402" s="4">
        <f t="shared" si="6706"/>
        <v>96</v>
      </c>
      <c r="AA1402" s="4">
        <f t="shared" si="6706"/>
        <v>100</v>
      </c>
      <c r="AB1402" s="4">
        <f t="shared" si="6706"/>
        <v>104</v>
      </c>
      <c r="AC1402" s="4">
        <f t="shared" si="6706"/>
        <v>108</v>
      </c>
      <c r="AD1402" s="15">
        <f t="shared" si="6706"/>
        <v>112</v>
      </c>
      <c r="AE1402" s="4">
        <f t="shared" si="6706"/>
        <v>116</v>
      </c>
      <c r="AF1402" s="4">
        <f t="shared" si="6706"/>
        <v>120</v>
      </c>
      <c r="AG1402" s="4">
        <f t="shared" si="6706"/>
        <v>124</v>
      </c>
      <c r="AH1402" s="4">
        <f t="shared" si="6706"/>
        <v>128</v>
      </c>
      <c r="AI1402" s="4">
        <f t="shared" si="6706"/>
        <v>132</v>
      </c>
      <c r="AJ1402" s="4">
        <f t="shared" si="6706"/>
        <v>136</v>
      </c>
      <c r="AK1402" s="4">
        <f t="shared" si="6706"/>
        <v>140</v>
      </c>
      <c r="AL1402" s="4">
        <f t="shared" si="6706"/>
        <v>144</v>
      </c>
      <c r="AM1402" s="4">
        <f t="shared" si="6706"/>
        <v>148</v>
      </c>
      <c r="AN1402" s="4">
        <f t="shared" si="6706"/>
        <v>152</v>
      </c>
      <c r="AO1402" s="4">
        <f t="shared" si="6706"/>
        <v>156</v>
      </c>
      <c r="AP1402" s="4">
        <f t="shared" si="6706"/>
        <v>160</v>
      </c>
      <c r="AQ1402" s="4">
        <f t="shared" si="6706"/>
        <v>164</v>
      </c>
      <c r="AR1402" s="4">
        <f t="shared" si="6706"/>
        <v>168</v>
      </c>
      <c r="AS1402" s="4">
        <f t="shared" si="6706"/>
        <v>172</v>
      </c>
      <c r="AT1402" s="4">
        <f t="shared" si="6706"/>
        <v>176</v>
      </c>
      <c r="AU1402" s="4">
        <f t="shared" si="6706"/>
        <v>180</v>
      </c>
      <c r="AV1402" s="4">
        <f t="shared" si="6706"/>
        <v>184</v>
      </c>
      <c r="AW1402" s="4">
        <f t="shared" si="6706"/>
        <v>188</v>
      </c>
      <c r="AX1402" s="4">
        <f t="shared" si="6706"/>
        <v>192</v>
      </c>
      <c r="AY1402" s="4">
        <f t="shared" si="6706"/>
        <v>196</v>
      </c>
      <c r="AZ1402" s="4">
        <f t="shared" si="6706"/>
        <v>200</v>
      </c>
      <c r="BA1402" s="4">
        <f t="shared" si="6706"/>
        <v>204</v>
      </c>
      <c r="BB1402" s="4">
        <f t="shared" si="6706"/>
        <v>208</v>
      </c>
      <c r="BC1402" s="4">
        <f t="shared" si="6706"/>
        <v>212</v>
      </c>
      <c r="BD1402" s="4">
        <f t="shared" si="6706"/>
        <v>216</v>
      </c>
      <c r="BE1402" s="4">
        <f t="shared" si="6706"/>
        <v>220</v>
      </c>
      <c r="BF1402" s="4">
        <f t="shared" si="6706"/>
        <v>224</v>
      </c>
      <c r="BG1402" s="4">
        <f t="shared" si="6706"/>
        <v>228</v>
      </c>
      <c r="BH1402" s="4">
        <f t="shared" si="6706"/>
        <v>232</v>
      </c>
      <c r="BI1402" s="4">
        <f t="shared" si="6706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707">C1408+5</f>
        <v>12</v>
      </c>
      <c r="E1408" s="4">
        <f t="shared" si="6707"/>
        <v>17</v>
      </c>
      <c r="F1408" s="4">
        <f t="shared" si="6707"/>
        <v>22</v>
      </c>
      <c r="G1408" s="4">
        <f t="shared" si="6707"/>
        <v>27</v>
      </c>
      <c r="H1408" s="4">
        <f t="shared" si="6707"/>
        <v>32</v>
      </c>
      <c r="I1408" s="4">
        <f t="shared" si="6707"/>
        <v>37</v>
      </c>
      <c r="J1408" s="15">
        <f>I1408+8</f>
        <v>45</v>
      </c>
      <c r="K1408" s="4">
        <f t="shared" ref="K1408:Q1408" si="6708">J1408+8</f>
        <v>53</v>
      </c>
      <c r="L1408" s="4">
        <f t="shared" si="6708"/>
        <v>61</v>
      </c>
      <c r="M1408" s="4">
        <f t="shared" si="6708"/>
        <v>69</v>
      </c>
      <c r="N1408" s="4">
        <f t="shared" si="6708"/>
        <v>77</v>
      </c>
      <c r="O1408" s="4">
        <f t="shared" si="6708"/>
        <v>85</v>
      </c>
      <c r="P1408" s="4">
        <f t="shared" si="6708"/>
        <v>93</v>
      </c>
      <c r="Q1408" s="4">
        <f t="shared" si="6708"/>
        <v>101</v>
      </c>
      <c r="R1408" s="15">
        <f>Q1408+14</f>
        <v>115</v>
      </c>
      <c r="S1408" s="4">
        <f t="shared" ref="S1408:W1408" si="6709">R1408+14</f>
        <v>129</v>
      </c>
      <c r="T1408" s="4">
        <f t="shared" si="6709"/>
        <v>143</v>
      </c>
      <c r="U1408" s="4">
        <f t="shared" si="6709"/>
        <v>157</v>
      </c>
      <c r="V1408" s="4">
        <f t="shared" si="6709"/>
        <v>171</v>
      </c>
      <c r="W1408" s="4">
        <f t="shared" si="6709"/>
        <v>185</v>
      </c>
      <c r="X1408" s="15">
        <f>W1408+23</f>
        <v>208</v>
      </c>
      <c r="Y1408" s="4">
        <f t="shared" ref="Y1408" si="6710">X1408+23</f>
        <v>231</v>
      </c>
      <c r="Z1408" s="4">
        <f t="shared" ref="Z1408:AC1408" si="6711">Y1408+23</f>
        <v>254</v>
      </c>
      <c r="AA1408" s="4">
        <f t="shared" si="6711"/>
        <v>277</v>
      </c>
      <c r="AB1408" s="4">
        <f t="shared" si="6711"/>
        <v>300</v>
      </c>
      <c r="AC1408" s="4">
        <f t="shared" si="6711"/>
        <v>323</v>
      </c>
      <c r="AD1408" s="15">
        <f>AC1408+35</f>
        <v>358</v>
      </c>
      <c r="AE1408" s="4">
        <f t="shared" ref="AE1408:AF1408" si="6712">AD1408+35</f>
        <v>393</v>
      </c>
      <c r="AF1408" s="4">
        <f t="shared" si="6712"/>
        <v>428</v>
      </c>
      <c r="AG1408" s="4">
        <f t="shared" ref="AG1408:BI1408" si="6713">AF1408+35</f>
        <v>463</v>
      </c>
      <c r="AH1408" s="4">
        <f t="shared" si="6713"/>
        <v>498</v>
      </c>
      <c r="AI1408" s="4">
        <f t="shared" si="6713"/>
        <v>533</v>
      </c>
      <c r="AJ1408" s="4">
        <f t="shared" si="6713"/>
        <v>568</v>
      </c>
      <c r="AK1408" s="4">
        <f t="shared" si="6713"/>
        <v>603</v>
      </c>
      <c r="AL1408" s="4">
        <f t="shared" si="6713"/>
        <v>638</v>
      </c>
      <c r="AM1408" s="4">
        <f t="shared" si="6713"/>
        <v>673</v>
      </c>
      <c r="AN1408" s="4">
        <f t="shared" si="6713"/>
        <v>708</v>
      </c>
      <c r="AO1408" s="4">
        <f t="shared" si="6713"/>
        <v>743</v>
      </c>
      <c r="AP1408" s="4">
        <f t="shared" si="6713"/>
        <v>778</v>
      </c>
      <c r="AQ1408" s="4">
        <f t="shared" si="6713"/>
        <v>813</v>
      </c>
      <c r="AR1408" s="4">
        <f t="shared" si="6713"/>
        <v>848</v>
      </c>
      <c r="AS1408" s="4">
        <f t="shared" si="6713"/>
        <v>883</v>
      </c>
      <c r="AT1408" s="4">
        <f t="shared" si="6713"/>
        <v>918</v>
      </c>
      <c r="AU1408" s="4">
        <f t="shared" si="6713"/>
        <v>953</v>
      </c>
      <c r="AV1408" s="4">
        <f t="shared" si="6713"/>
        <v>988</v>
      </c>
      <c r="AW1408" s="4">
        <f t="shared" si="6713"/>
        <v>1023</v>
      </c>
      <c r="AX1408" s="4">
        <f t="shared" si="6713"/>
        <v>1058</v>
      </c>
      <c r="AY1408" s="4">
        <f t="shared" si="6713"/>
        <v>1093</v>
      </c>
      <c r="AZ1408" s="4">
        <f t="shared" si="6713"/>
        <v>1128</v>
      </c>
      <c r="BA1408" s="4">
        <f t="shared" si="6713"/>
        <v>1163</v>
      </c>
      <c r="BB1408" s="4">
        <f t="shared" si="6713"/>
        <v>1198</v>
      </c>
      <c r="BC1408" s="4">
        <f t="shared" si="6713"/>
        <v>1233</v>
      </c>
      <c r="BD1408" s="4">
        <f t="shared" si="6713"/>
        <v>1268</v>
      </c>
      <c r="BE1408" s="4">
        <f t="shared" si="6713"/>
        <v>1303</v>
      </c>
      <c r="BF1408" s="4">
        <f t="shared" si="6713"/>
        <v>1338</v>
      </c>
      <c r="BG1408" s="4">
        <f t="shared" si="6713"/>
        <v>1373</v>
      </c>
      <c r="BH1408" s="4">
        <f t="shared" si="6713"/>
        <v>1408</v>
      </c>
      <c r="BI1408" s="4">
        <f t="shared" si="6713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714">C1409+6</f>
        <v>18</v>
      </c>
      <c r="E1409" s="4">
        <f t="shared" si="6714"/>
        <v>24</v>
      </c>
      <c r="F1409" s="4">
        <f t="shared" si="6714"/>
        <v>30</v>
      </c>
      <c r="G1409" s="4">
        <f t="shared" si="6714"/>
        <v>36</v>
      </c>
      <c r="H1409" s="4">
        <f t="shared" si="6714"/>
        <v>42</v>
      </c>
      <c r="I1409" s="4">
        <f t="shared" si="6714"/>
        <v>48</v>
      </c>
      <c r="J1409" s="15">
        <f>I1409+9</f>
        <v>57</v>
      </c>
      <c r="K1409" s="4">
        <f t="shared" ref="K1409:Q1409" si="6715">J1409+9</f>
        <v>66</v>
      </c>
      <c r="L1409" s="4">
        <f t="shared" si="6715"/>
        <v>75</v>
      </c>
      <c r="M1409" s="4">
        <f t="shared" si="6715"/>
        <v>84</v>
      </c>
      <c r="N1409" s="4">
        <f t="shared" si="6715"/>
        <v>93</v>
      </c>
      <c r="O1409" s="4">
        <f t="shared" si="6715"/>
        <v>102</v>
      </c>
      <c r="P1409" s="4">
        <f t="shared" si="6715"/>
        <v>111</v>
      </c>
      <c r="Q1409" s="4">
        <f t="shared" si="6715"/>
        <v>120</v>
      </c>
      <c r="R1409" s="15">
        <f>Q1409+15</f>
        <v>135</v>
      </c>
      <c r="S1409" s="4">
        <f t="shared" ref="S1409:W1409" si="6716">R1409+15</f>
        <v>150</v>
      </c>
      <c r="T1409" s="4">
        <f t="shared" si="6716"/>
        <v>165</v>
      </c>
      <c r="U1409" s="4">
        <f t="shared" si="6716"/>
        <v>180</v>
      </c>
      <c r="V1409" s="4">
        <f t="shared" si="6716"/>
        <v>195</v>
      </c>
      <c r="W1409" s="4">
        <f t="shared" si="6716"/>
        <v>210</v>
      </c>
      <c r="X1409" s="15">
        <f>W1409+24</f>
        <v>234</v>
      </c>
      <c r="Y1409" s="4">
        <f t="shared" ref="Y1409" si="6717">X1409+24</f>
        <v>258</v>
      </c>
      <c r="Z1409" s="4">
        <f t="shared" ref="Z1409:AC1409" si="6718">Y1409+24</f>
        <v>282</v>
      </c>
      <c r="AA1409" s="4">
        <f t="shared" si="6718"/>
        <v>306</v>
      </c>
      <c r="AB1409" s="4">
        <f t="shared" si="6718"/>
        <v>330</v>
      </c>
      <c r="AC1409" s="4">
        <f t="shared" si="6718"/>
        <v>354</v>
      </c>
      <c r="AD1409" s="15">
        <f>AC1409+36</f>
        <v>390</v>
      </c>
      <c r="AE1409" s="4">
        <f t="shared" ref="AE1409:AF1409" si="6719">AD1409+36</f>
        <v>426</v>
      </c>
      <c r="AF1409" s="4">
        <f t="shared" si="6719"/>
        <v>462</v>
      </c>
      <c r="AG1409" s="4">
        <f t="shared" ref="AG1409:BI1409" si="6720">AF1409+36</f>
        <v>498</v>
      </c>
      <c r="AH1409" s="4">
        <f t="shared" si="6720"/>
        <v>534</v>
      </c>
      <c r="AI1409" s="4">
        <f t="shared" si="6720"/>
        <v>570</v>
      </c>
      <c r="AJ1409" s="4">
        <f t="shared" si="6720"/>
        <v>606</v>
      </c>
      <c r="AK1409" s="4">
        <f t="shared" si="6720"/>
        <v>642</v>
      </c>
      <c r="AL1409" s="4">
        <f t="shared" si="6720"/>
        <v>678</v>
      </c>
      <c r="AM1409" s="4">
        <f t="shared" si="6720"/>
        <v>714</v>
      </c>
      <c r="AN1409" s="4">
        <f t="shared" si="6720"/>
        <v>750</v>
      </c>
      <c r="AO1409" s="4">
        <f t="shared" si="6720"/>
        <v>786</v>
      </c>
      <c r="AP1409" s="4">
        <f t="shared" si="6720"/>
        <v>822</v>
      </c>
      <c r="AQ1409" s="4">
        <f t="shared" si="6720"/>
        <v>858</v>
      </c>
      <c r="AR1409" s="4">
        <f t="shared" si="6720"/>
        <v>894</v>
      </c>
      <c r="AS1409" s="4">
        <f t="shared" si="6720"/>
        <v>930</v>
      </c>
      <c r="AT1409" s="4">
        <f t="shared" si="6720"/>
        <v>966</v>
      </c>
      <c r="AU1409" s="4">
        <f t="shared" si="6720"/>
        <v>1002</v>
      </c>
      <c r="AV1409" s="4">
        <f t="shared" si="6720"/>
        <v>1038</v>
      </c>
      <c r="AW1409" s="4">
        <f t="shared" si="6720"/>
        <v>1074</v>
      </c>
      <c r="AX1409" s="4">
        <f t="shared" si="6720"/>
        <v>1110</v>
      </c>
      <c r="AY1409" s="4">
        <f t="shared" si="6720"/>
        <v>1146</v>
      </c>
      <c r="AZ1409" s="4">
        <f t="shared" si="6720"/>
        <v>1182</v>
      </c>
      <c r="BA1409" s="4">
        <f t="shared" si="6720"/>
        <v>1218</v>
      </c>
      <c r="BB1409" s="4">
        <f t="shared" si="6720"/>
        <v>1254</v>
      </c>
      <c r="BC1409" s="4">
        <f t="shared" si="6720"/>
        <v>1290</v>
      </c>
      <c r="BD1409" s="4">
        <f t="shared" si="6720"/>
        <v>1326</v>
      </c>
      <c r="BE1409" s="4">
        <f t="shared" si="6720"/>
        <v>1362</v>
      </c>
      <c r="BF1409" s="4">
        <f t="shared" si="6720"/>
        <v>1398</v>
      </c>
      <c r="BG1409" s="4">
        <f t="shared" si="6720"/>
        <v>1434</v>
      </c>
      <c r="BH1409" s="4">
        <f t="shared" si="6720"/>
        <v>1470</v>
      </c>
      <c r="BI1409" s="4">
        <f t="shared" si="6720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721">C1413+6</f>
        <v>92</v>
      </c>
      <c r="E1413" s="4">
        <f t="shared" si="6721"/>
        <v>98</v>
      </c>
      <c r="F1413" s="4">
        <f t="shared" si="6721"/>
        <v>104</v>
      </c>
      <c r="G1413" s="4">
        <f t="shared" si="6721"/>
        <v>110</v>
      </c>
      <c r="H1413" s="4">
        <f t="shared" si="6721"/>
        <v>116</v>
      </c>
      <c r="I1413" s="4">
        <f t="shared" si="6721"/>
        <v>122</v>
      </c>
      <c r="J1413" s="15">
        <f t="shared" si="6721"/>
        <v>128</v>
      </c>
      <c r="K1413" s="4">
        <f t="shared" si="6721"/>
        <v>134</v>
      </c>
      <c r="L1413" s="4">
        <f t="shared" si="6721"/>
        <v>140</v>
      </c>
      <c r="M1413" s="4">
        <f t="shared" si="6721"/>
        <v>146</v>
      </c>
      <c r="N1413" s="4">
        <f t="shared" si="6721"/>
        <v>152</v>
      </c>
      <c r="O1413" s="4">
        <f t="shared" si="6721"/>
        <v>158</v>
      </c>
      <c r="P1413" s="4">
        <f t="shared" si="6721"/>
        <v>164</v>
      </c>
      <c r="Q1413" s="4">
        <f t="shared" si="6721"/>
        <v>170</v>
      </c>
      <c r="R1413" s="15">
        <f t="shared" si="6721"/>
        <v>176</v>
      </c>
      <c r="S1413" s="4">
        <f t="shared" si="6721"/>
        <v>182</v>
      </c>
      <c r="T1413" s="4">
        <f t="shared" si="6721"/>
        <v>188</v>
      </c>
      <c r="U1413" s="4">
        <f t="shared" si="6721"/>
        <v>194</v>
      </c>
      <c r="V1413" s="4">
        <f t="shared" si="6721"/>
        <v>200</v>
      </c>
      <c r="W1413" s="4">
        <f t="shared" si="6721"/>
        <v>206</v>
      </c>
      <c r="X1413" s="15">
        <f t="shared" si="6721"/>
        <v>212</v>
      </c>
      <c r="Y1413" s="4">
        <f t="shared" si="6721"/>
        <v>218</v>
      </c>
      <c r="Z1413" s="4">
        <f t="shared" si="6721"/>
        <v>224</v>
      </c>
      <c r="AA1413" s="4">
        <f t="shared" si="6721"/>
        <v>230</v>
      </c>
      <c r="AB1413" s="4">
        <f t="shared" si="6721"/>
        <v>236</v>
      </c>
      <c r="AC1413" s="4">
        <f t="shared" si="6721"/>
        <v>242</v>
      </c>
      <c r="AD1413" s="15">
        <f t="shared" si="6721"/>
        <v>248</v>
      </c>
      <c r="AE1413" s="4">
        <f t="shared" si="6721"/>
        <v>254</v>
      </c>
      <c r="AF1413" s="4">
        <f t="shared" si="6721"/>
        <v>260</v>
      </c>
      <c r="AG1413" s="4">
        <f t="shared" si="6721"/>
        <v>266</v>
      </c>
      <c r="AH1413" s="4">
        <f t="shared" si="6721"/>
        <v>272</v>
      </c>
      <c r="AI1413" s="4">
        <f t="shared" si="6721"/>
        <v>278</v>
      </c>
      <c r="AJ1413" s="4">
        <f t="shared" si="6721"/>
        <v>284</v>
      </c>
      <c r="AK1413" s="4">
        <f t="shared" si="6721"/>
        <v>290</v>
      </c>
      <c r="AL1413" s="4">
        <f t="shared" si="6721"/>
        <v>296</v>
      </c>
      <c r="AM1413" s="4">
        <f t="shared" si="6721"/>
        <v>302</v>
      </c>
      <c r="AN1413" s="4">
        <f t="shared" si="6721"/>
        <v>308</v>
      </c>
      <c r="AO1413" s="4">
        <f t="shared" si="6721"/>
        <v>314</v>
      </c>
      <c r="AP1413" s="4">
        <f t="shared" si="6721"/>
        <v>320</v>
      </c>
      <c r="AQ1413" s="4">
        <f t="shared" si="6721"/>
        <v>326</v>
      </c>
      <c r="AR1413" s="4">
        <f t="shared" si="6721"/>
        <v>332</v>
      </c>
      <c r="AS1413" s="4">
        <f t="shared" si="6721"/>
        <v>338</v>
      </c>
      <c r="AT1413" s="4">
        <f t="shared" si="6721"/>
        <v>344</v>
      </c>
      <c r="AU1413" s="4">
        <f t="shared" si="6721"/>
        <v>350</v>
      </c>
      <c r="AV1413" s="4">
        <f t="shared" si="6721"/>
        <v>356</v>
      </c>
      <c r="AW1413" s="4">
        <f t="shared" si="6721"/>
        <v>362</v>
      </c>
      <c r="AX1413" s="4">
        <f t="shared" si="6721"/>
        <v>368</v>
      </c>
      <c r="AY1413" s="4">
        <f t="shared" si="6721"/>
        <v>374</v>
      </c>
      <c r="AZ1413" s="4">
        <f t="shared" si="6721"/>
        <v>380</v>
      </c>
      <c r="BA1413" s="4">
        <f t="shared" si="6721"/>
        <v>386</v>
      </c>
      <c r="BB1413" s="4">
        <f t="shared" si="6721"/>
        <v>392</v>
      </c>
      <c r="BC1413" s="4">
        <f t="shared" si="6721"/>
        <v>398</v>
      </c>
      <c r="BD1413" s="4">
        <f t="shared" si="6721"/>
        <v>404</v>
      </c>
      <c r="BE1413" s="4">
        <f t="shared" si="6721"/>
        <v>410</v>
      </c>
      <c r="BF1413" s="4">
        <f t="shared" si="6721"/>
        <v>416</v>
      </c>
      <c r="BG1413" s="4">
        <f t="shared" si="6721"/>
        <v>422</v>
      </c>
      <c r="BH1413" s="4">
        <f t="shared" si="6721"/>
        <v>428</v>
      </c>
      <c r="BI1413" s="4">
        <f t="shared" si="6721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722">C1415+15</f>
        <v>130</v>
      </c>
      <c r="E1415" s="4">
        <f t="shared" si="6722"/>
        <v>145</v>
      </c>
      <c r="F1415" s="4">
        <f t="shared" si="6722"/>
        <v>160</v>
      </c>
      <c r="G1415" s="4">
        <f t="shared" si="6722"/>
        <v>175</v>
      </c>
      <c r="H1415" s="4">
        <f t="shared" si="6722"/>
        <v>190</v>
      </c>
      <c r="I1415" s="4">
        <f t="shared" si="6722"/>
        <v>205</v>
      </c>
      <c r="J1415" s="4">
        <f t="shared" si="6722"/>
        <v>220</v>
      </c>
      <c r="K1415" s="4">
        <f t="shared" si="6722"/>
        <v>235</v>
      </c>
      <c r="L1415" s="4">
        <f t="shared" si="6722"/>
        <v>250</v>
      </c>
      <c r="M1415" s="4">
        <f t="shared" si="6722"/>
        <v>265</v>
      </c>
      <c r="N1415" s="4">
        <f t="shared" si="6722"/>
        <v>280</v>
      </c>
      <c r="O1415" s="4">
        <f t="shared" si="6722"/>
        <v>295</v>
      </c>
      <c r="P1415" s="4">
        <f t="shared" si="6722"/>
        <v>310</v>
      </c>
      <c r="Q1415" s="4">
        <f t="shared" si="6722"/>
        <v>325</v>
      </c>
      <c r="R1415" s="4">
        <f t="shared" si="6722"/>
        <v>340</v>
      </c>
      <c r="S1415" s="4">
        <f t="shared" si="6722"/>
        <v>355</v>
      </c>
      <c r="T1415" s="4">
        <f t="shared" si="6722"/>
        <v>370</v>
      </c>
      <c r="U1415" s="4">
        <f t="shared" si="6722"/>
        <v>385</v>
      </c>
      <c r="V1415" s="4">
        <f t="shared" si="6722"/>
        <v>400</v>
      </c>
      <c r="W1415" s="4">
        <f t="shared" si="6722"/>
        <v>415</v>
      </c>
      <c r="X1415" s="4">
        <f t="shared" si="6722"/>
        <v>430</v>
      </c>
      <c r="Y1415" s="4">
        <f t="shared" si="6722"/>
        <v>445</v>
      </c>
      <c r="Z1415" s="4">
        <f t="shared" si="6722"/>
        <v>460</v>
      </c>
      <c r="AA1415" s="4">
        <f t="shared" si="6722"/>
        <v>475</v>
      </c>
      <c r="AB1415" s="4">
        <f t="shared" si="6722"/>
        <v>490</v>
      </c>
      <c r="AC1415" s="4">
        <f t="shared" si="6722"/>
        <v>505</v>
      </c>
      <c r="AD1415" s="4">
        <f t="shared" si="6722"/>
        <v>520</v>
      </c>
      <c r="AE1415" s="4">
        <f t="shared" si="6722"/>
        <v>535</v>
      </c>
      <c r="AF1415" s="4">
        <f t="shared" si="6722"/>
        <v>550</v>
      </c>
      <c r="AG1415" s="4">
        <f t="shared" si="6722"/>
        <v>565</v>
      </c>
      <c r="AH1415" s="4">
        <f t="shared" si="6722"/>
        <v>580</v>
      </c>
      <c r="AI1415" s="4">
        <f t="shared" si="6722"/>
        <v>595</v>
      </c>
      <c r="AJ1415" s="4">
        <f t="shared" si="6722"/>
        <v>610</v>
      </c>
      <c r="AK1415" s="4">
        <f t="shared" si="6722"/>
        <v>625</v>
      </c>
      <c r="AL1415" s="4">
        <f t="shared" si="6722"/>
        <v>640</v>
      </c>
      <c r="AM1415" s="4">
        <f t="shared" si="6722"/>
        <v>655</v>
      </c>
      <c r="AN1415" s="4">
        <f t="shared" si="6722"/>
        <v>670</v>
      </c>
      <c r="AO1415" s="4">
        <f t="shared" si="6722"/>
        <v>685</v>
      </c>
      <c r="AP1415" s="4">
        <f t="shared" si="6722"/>
        <v>700</v>
      </c>
      <c r="AQ1415" s="4">
        <f t="shared" si="6722"/>
        <v>715</v>
      </c>
      <c r="AR1415" s="4">
        <f t="shared" si="6722"/>
        <v>730</v>
      </c>
      <c r="AS1415" s="4">
        <f t="shared" si="6722"/>
        <v>745</v>
      </c>
      <c r="AT1415" s="4">
        <f t="shared" si="6722"/>
        <v>760</v>
      </c>
      <c r="AU1415" s="4">
        <f t="shared" si="6722"/>
        <v>775</v>
      </c>
      <c r="AV1415" s="4">
        <f t="shared" si="6722"/>
        <v>790</v>
      </c>
      <c r="AW1415" s="4">
        <f t="shared" si="6722"/>
        <v>805</v>
      </c>
      <c r="AX1415" s="4">
        <f t="shared" si="6722"/>
        <v>820</v>
      </c>
      <c r="AY1415" s="4">
        <f t="shared" si="6722"/>
        <v>835</v>
      </c>
      <c r="AZ1415" s="4">
        <f t="shared" si="6722"/>
        <v>850</v>
      </c>
      <c r="BA1415" s="4">
        <f t="shared" si="6722"/>
        <v>865</v>
      </c>
      <c r="BB1415" s="4">
        <f t="shared" si="6722"/>
        <v>880</v>
      </c>
      <c r="BC1415" s="4">
        <f t="shared" si="6722"/>
        <v>895</v>
      </c>
      <c r="BD1415" s="4">
        <f t="shared" si="6722"/>
        <v>910</v>
      </c>
      <c r="BE1415" s="4">
        <f t="shared" si="6722"/>
        <v>925</v>
      </c>
      <c r="BF1415" s="4">
        <f t="shared" si="6722"/>
        <v>940</v>
      </c>
      <c r="BG1415" s="4">
        <f t="shared" si="6722"/>
        <v>955</v>
      </c>
      <c r="BH1415" s="4">
        <f t="shared" si="6722"/>
        <v>970</v>
      </c>
      <c r="BI1415" s="4">
        <f t="shared" si="6722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723">C1419+12</f>
        <v>36</v>
      </c>
      <c r="E1419" s="4">
        <f t="shared" si="6723"/>
        <v>48</v>
      </c>
      <c r="F1419" s="4">
        <f t="shared" si="6723"/>
        <v>60</v>
      </c>
      <c r="G1419" s="4">
        <f t="shared" si="6723"/>
        <v>72</v>
      </c>
      <c r="H1419" s="4">
        <f t="shared" si="6723"/>
        <v>84</v>
      </c>
      <c r="I1419" s="4">
        <f t="shared" si="6723"/>
        <v>96</v>
      </c>
      <c r="J1419" s="15">
        <f>I1419+23</f>
        <v>119</v>
      </c>
      <c r="K1419">
        <f t="shared" ref="K1419:Q1419" si="6724">J1419+23</f>
        <v>142</v>
      </c>
      <c r="L1419" s="4">
        <f t="shared" si="6724"/>
        <v>165</v>
      </c>
      <c r="M1419" s="4">
        <f t="shared" si="6724"/>
        <v>188</v>
      </c>
      <c r="N1419" s="4">
        <f t="shared" si="6724"/>
        <v>211</v>
      </c>
      <c r="O1419" s="4">
        <f t="shared" si="6724"/>
        <v>234</v>
      </c>
      <c r="P1419" s="4">
        <f t="shared" si="6724"/>
        <v>257</v>
      </c>
      <c r="Q1419" s="4">
        <f t="shared" si="6724"/>
        <v>280</v>
      </c>
      <c r="R1419" s="15">
        <f>Q1419+34</f>
        <v>314</v>
      </c>
      <c r="S1419" s="4">
        <f t="shared" ref="S1419:W1419" si="6725">R1419+34</f>
        <v>348</v>
      </c>
      <c r="T1419" s="4">
        <f t="shared" si="6725"/>
        <v>382</v>
      </c>
      <c r="U1419">
        <f t="shared" si="6725"/>
        <v>416</v>
      </c>
      <c r="V1419" s="4">
        <f t="shared" si="6725"/>
        <v>450</v>
      </c>
      <c r="W1419" s="4">
        <f t="shared" si="6725"/>
        <v>484</v>
      </c>
      <c r="X1419" s="15">
        <f>W1419+36</f>
        <v>520</v>
      </c>
      <c r="Y1419" s="4">
        <f t="shared" ref="Y1419:AC1419" si="6726">X1419+36</f>
        <v>556</v>
      </c>
      <c r="Z1419" s="4">
        <f t="shared" si="6726"/>
        <v>592</v>
      </c>
      <c r="AA1419" s="4">
        <f t="shared" si="6726"/>
        <v>628</v>
      </c>
      <c r="AB1419" s="4">
        <f t="shared" si="6726"/>
        <v>664</v>
      </c>
      <c r="AC1419" s="4">
        <f t="shared" si="6726"/>
        <v>700</v>
      </c>
      <c r="AD1419" s="15">
        <f>AC1419+38</f>
        <v>738</v>
      </c>
      <c r="AE1419">
        <f t="shared" ref="AE1419:BI1419" si="6727">AD1419+38</f>
        <v>776</v>
      </c>
      <c r="AF1419" s="4">
        <f t="shared" si="6727"/>
        <v>814</v>
      </c>
      <c r="AG1419" s="4">
        <f t="shared" si="6727"/>
        <v>852</v>
      </c>
      <c r="AH1419" s="4">
        <f t="shared" si="6727"/>
        <v>890</v>
      </c>
      <c r="AI1419" s="4">
        <f t="shared" si="6727"/>
        <v>928</v>
      </c>
      <c r="AJ1419" s="4">
        <f t="shared" si="6727"/>
        <v>966</v>
      </c>
      <c r="AK1419" s="4">
        <f t="shared" si="6727"/>
        <v>1004</v>
      </c>
      <c r="AL1419" s="4">
        <f t="shared" si="6727"/>
        <v>1042</v>
      </c>
      <c r="AM1419" s="4">
        <f t="shared" si="6727"/>
        <v>1080</v>
      </c>
      <c r="AN1419" s="4">
        <f t="shared" si="6727"/>
        <v>1118</v>
      </c>
      <c r="AO1419">
        <f t="shared" si="6727"/>
        <v>1156</v>
      </c>
      <c r="AP1419" s="4">
        <f t="shared" si="6727"/>
        <v>1194</v>
      </c>
      <c r="AQ1419" s="4">
        <f t="shared" si="6727"/>
        <v>1232</v>
      </c>
      <c r="AR1419" s="4">
        <f t="shared" si="6727"/>
        <v>1270</v>
      </c>
      <c r="AS1419" s="4">
        <f t="shared" si="6727"/>
        <v>1308</v>
      </c>
      <c r="AT1419" s="4">
        <f t="shared" si="6727"/>
        <v>1346</v>
      </c>
      <c r="AU1419" s="4">
        <f t="shared" si="6727"/>
        <v>1384</v>
      </c>
      <c r="AV1419" s="4">
        <f t="shared" si="6727"/>
        <v>1422</v>
      </c>
      <c r="AW1419" s="4">
        <f t="shared" si="6727"/>
        <v>1460</v>
      </c>
      <c r="AX1419" s="4">
        <f t="shared" si="6727"/>
        <v>1498</v>
      </c>
      <c r="AY1419">
        <f t="shared" si="6727"/>
        <v>1536</v>
      </c>
      <c r="AZ1419" s="4">
        <f t="shared" si="6727"/>
        <v>1574</v>
      </c>
      <c r="BA1419" s="4">
        <f t="shared" si="6727"/>
        <v>1612</v>
      </c>
      <c r="BB1419" s="4">
        <f t="shared" si="6727"/>
        <v>1650</v>
      </c>
      <c r="BC1419" s="4">
        <f t="shared" si="6727"/>
        <v>1688</v>
      </c>
      <c r="BD1419" s="4">
        <f t="shared" si="6727"/>
        <v>1726</v>
      </c>
      <c r="BE1419" s="4">
        <f t="shared" si="6727"/>
        <v>1764</v>
      </c>
      <c r="BF1419" s="4">
        <f t="shared" si="6727"/>
        <v>1802</v>
      </c>
      <c r="BG1419" s="4">
        <f t="shared" si="6727"/>
        <v>1840</v>
      </c>
      <c r="BH1419" s="4">
        <f t="shared" si="6727"/>
        <v>1878</v>
      </c>
      <c r="BI1419">
        <f t="shared" si="6727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728">C1420+12</f>
        <v>47</v>
      </c>
      <c r="E1420" s="4">
        <f t="shared" si="6728"/>
        <v>59</v>
      </c>
      <c r="F1420" s="4">
        <f t="shared" si="6728"/>
        <v>71</v>
      </c>
      <c r="G1420" s="4">
        <f t="shared" si="6728"/>
        <v>83</v>
      </c>
      <c r="H1420" s="4">
        <f t="shared" si="6728"/>
        <v>95</v>
      </c>
      <c r="I1420" s="4">
        <f t="shared" si="6728"/>
        <v>107</v>
      </c>
      <c r="J1420" s="15">
        <f>I1420+23</f>
        <v>130</v>
      </c>
      <c r="K1420">
        <f t="shared" ref="K1420:Q1420" si="6729">J1420+23</f>
        <v>153</v>
      </c>
      <c r="L1420" s="4">
        <f t="shared" si="6729"/>
        <v>176</v>
      </c>
      <c r="M1420" s="4">
        <f t="shared" si="6729"/>
        <v>199</v>
      </c>
      <c r="N1420" s="4">
        <f t="shared" si="6729"/>
        <v>222</v>
      </c>
      <c r="O1420" s="4">
        <f t="shared" si="6729"/>
        <v>245</v>
      </c>
      <c r="P1420" s="4">
        <f t="shared" si="6729"/>
        <v>268</v>
      </c>
      <c r="Q1420" s="4">
        <f t="shared" si="6729"/>
        <v>291</v>
      </c>
      <c r="R1420" s="15">
        <f>Q1420+34</f>
        <v>325</v>
      </c>
      <c r="S1420" s="4">
        <f t="shared" ref="S1420:W1420" si="6730">R1420+34</f>
        <v>359</v>
      </c>
      <c r="T1420" s="4">
        <f t="shared" si="6730"/>
        <v>393</v>
      </c>
      <c r="U1420">
        <f t="shared" si="6730"/>
        <v>427</v>
      </c>
      <c r="V1420" s="4">
        <f t="shared" si="6730"/>
        <v>461</v>
      </c>
      <c r="W1420" s="4">
        <f t="shared" si="6730"/>
        <v>495</v>
      </c>
      <c r="X1420" s="15">
        <f>W1420+36</f>
        <v>531</v>
      </c>
      <c r="Y1420" s="4">
        <f t="shared" ref="Y1420:AC1420" si="6731">X1420+36</f>
        <v>567</v>
      </c>
      <c r="Z1420" s="4">
        <f t="shared" si="6731"/>
        <v>603</v>
      </c>
      <c r="AA1420" s="4">
        <f t="shared" si="6731"/>
        <v>639</v>
      </c>
      <c r="AB1420" s="4">
        <f t="shared" si="6731"/>
        <v>675</v>
      </c>
      <c r="AC1420" s="4">
        <f t="shared" si="6731"/>
        <v>711</v>
      </c>
      <c r="AD1420" s="15">
        <f>AC1420+38</f>
        <v>749</v>
      </c>
      <c r="AE1420">
        <f t="shared" ref="AE1420:BI1420" si="6732">AD1420+38</f>
        <v>787</v>
      </c>
      <c r="AF1420" s="4">
        <f t="shared" si="6732"/>
        <v>825</v>
      </c>
      <c r="AG1420" s="4">
        <f t="shared" si="6732"/>
        <v>863</v>
      </c>
      <c r="AH1420" s="4">
        <f t="shared" si="6732"/>
        <v>901</v>
      </c>
      <c r="AI1420" s="4">
        <f t="shared" si="6732"/>
        <v>939</v>
      </c>
      <c r="AJ1420" s="4">
        <f t="shared" si="6732"/>
        <v>977</v>
      </c>
      <c r="AK1420" s="4">
        <f t="shared" si="6732"/>
        <v>1015</v>
      </c>
      <c r="AL1420" s="4">
        <f t="shared" si="6732"/>
        <v>1053</v>
      </c>
      <c r="AM1420" s="4">
        <f t="shared" si="6732"/>
        <v>1091</v>
      </c>
      <c r="AN1420" s="4">
        <f t="shared" si="6732"/>
        <v>1129</v>
      </c>
      <c r="AO1420">
        <f t="shared" si="6732"/>
        <v>1167</v>
      </c>
      <c r="AP1420" s="4">
        <f t="shared" si="6732"/>
        <v>1205</v>
      </c>
      <c r="AQ1420" s="4">
        <f t="shared" si="6732"/>
        <v>1243</v>
      </c>
      <c r="AR1420" s="4">
        <f t="shared" si="6732"/>
        <v>1281</v>
      </c>
      <c r="AS1420" s="4">
        <f t="shared" si="6732"/>
        <v>1319</v>
      </c>
      <c r="AT1420" s="4">
        <f t="shared" si="6732"/>
        <v>1357</v>
      </c>
      <c r="AU1420" s="4">
        <f t="shared" si="6732"/>
        <v>1395</v>
      </c>
      <c r="AV1420" s="4">
        <f t="shared" si="6732"/>
        <v>1433</v>
      </c>
      <c r="AW1420" s="4">
        <f t="shared" si="6732"/>
        <v>1471</v>
      </c>
      <c r="AX1420" s="4">
        <f t="shared" si="6732"/>
        <v>1509</v>
      </c>
      <c r="AY1420">
        <f t="shared" si="6732"/>
        <v>1547</v>
      </c>
      <c r="AZ1420" s="4">
        <f t="shared" si="6732"/>
        <v>1585</v>
      </c>
      <c r="BA1420" s="4">
        <f t="shared" si="6732"/>
        <v>1623</v>
      </c>
      <c r="BB1420" s="4">
        <f t="shared" si="6732"/>
        <v>1661</v>
      </c>
      <c r="BC1420" s="4">
        <f t="shared" si="6732"/>
        <v>1699</v>
      </c>
      <c r="BD1420" s="4">
        <f t="shared" si="6732"/>
        <v>1737</v>
      </c>
      <c r="BE1420" s="4">
        <f t="shared" si="6732"/>
        <v>1775</v>
      </c>
      <c r="BF1420" s="4">
        <f t="shared" si="6732"/>
        <v>1813</v>
      </c>
      <c r="BG1420" s="4">
        <f t="shared" si="6732"/>
        <v>1851</v>
      </c>
      <c r="BH1420" s="4">
        <f t="shared" si="6732"/>
        <v>1889</v>
      </c>
      <c r="BI1420">
        <f t="shared" si="6732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733">C1421+4</f>
        <v>17</v>
      </c>
      <c r="E1421" s="4">
        <f t="shared" si="6733"/>
        <v>21</v>
      </c>
      <c r="F1421" s="4">
        <f t="shared" si="6733"/>
        <v>25</v>
      </c>
      <c r="G1421" s="4">
        <f t="shared" si="6733"/>
        <v>29</v>
      </c>
      <c r="H1421" s="4">
        <f t="shared" si="6733"/>
        <v>33</v>
      </c>
      <c r="I1421" s="4">
        <f t="shared" si="6733"/>
        <v>37</v>
      </c>
      <c r="J1421" s="15">
        <f>I1421+9</f>
        <v>46</v>
      </c>
      <c r="K1421" s="14">
        <f t="shared" ref="K1421:Q1421" si="6734">J1421+9</f>
        <v>55</v>
      </c>
      <c r="L1421" s="14">
        <f t="shared" si="6734"/>
        <v>64</v>
      </c>
      <c r="M1421" s="14">
        <f t="shared" si="6734"/>
        <v>73</v>
      </c>
      <c r="N1421" s="14">
        <f t="shared" si="6734"/>
        <v>82</v>
      </c>
      <c r="O1421" s="14">
        <f t="shared" si="6734"/>
        <v>91</v>
      </c>
      <c r="P1421" s="14">
        <f t="shared" si="6734"/>
        <v>100</v>
      </c>
      <c r="Q1421" s="14">
        <f t="shared" si="6734"/>
        <v>109</v>
      </c>
      <c r="R1421" s="15">
        <f>Q1421+14</f>
        <v>123</v>
      </c>
      <c r="S1421" s="14">
        <f t="shared" ref="S1421:W1421" si="6735">R1421+14</f>
        <v>137</v>
      </c>
      <c r="T1421" s="14">
        <f t="shared" si="6735"/>
        <v>151</v>
      </c>
      <c r="U1421" s="14">
        <f t="shared" si="6735"/>
        <v>165</v>
      </c>
      <c r="V1421" s="14">
        <f t="shared" si="6735"/>
        <v>179</v>
      </c>
      <c r="W1421" s="14">
        <f t="shared" si="6735"/>
        <v>193</v>
      </c>
      <c r="X1421" s="15">
        <f>W1421+19</f>
        <v>212</v>
      </c>
      <c r="Y1421" s="15">
        <f t="shared" ref="Y1421:AC1421" si="6736">X1421+19</f>
        <v>231</v>
      </c>
      <c r="Z1421" s="15">
        <f t="shared" si="6736"/>
        <v>250</v>
      </c>
      <c r="AA1421" s="15">
        <f t="shared" si="6736"/>
        <v>269</v>
      </c>
      <c r="AB1421" s="15">
        <f t="shared" si="6736"/>
        <v>288</v>
      </c>
      <c r="AC1421" s="15">
        <f t="shared" si="6736"/>
        <v>307</v>
      </c>
      <c r="AD1421" s="15">
        <f>AC1421+24</f>
        <v>331</v>
      </c>
      <c r="AE1421" s="15">
        <f t="shared" ref="AE1421:BI1421" si="6737">AD1421+24</f>
        <v>355</v>
      </c>
      <c r="AF1421" s="15">
        <f t="shared" si="6737"/>
        <v>379</v>
      </c>
      <c r="AG1421" s="15">
        <f t="shared" si="6737"/>
        <v>403</v>
      </c>
      <c r="AH1421" s="15">
        <f t="shared" si="6737"/>
        <v>427</v>
      </c>
      <c r="AI1421" s="15">
        <f t="shared" si="6737"/>
        <v>451</v>
      </c>
      <c r="AJ1421" s="15">
        <f t="shared" si="6737"/>
        <v>475</v>
      </c>
      <c r="AK1421" s="15">
        <f t="shared" si="6737"/>
        <v>499</v>
      </c>
      <c r="AL1421" s="15">
        <f t="shared" si="6737"/>
        <v>523</v>
      </c>
      <c r="AM1421" s="15">
        <f t="shared" si="6737"/>
        <v>547</v>
      </c>
      <c r="AN1421" s="15">
        <f t="shared" si="6737"/>
        <v>571</v>
      </c>
      <c r="AO1421" s="15">
        <f t="shared" si="6737"/>
        <v>595</v>
      </c>
      <c r="AP1421" s="15">
        <f t="shared" si="6737"/>
        <v>619</v>
      </c>
      <c r="AQ1421" s="15">
        <f t="shared" si="6737"/>
        <v>643</v>
      </c>
      <c r="AR1421" s="15">
        <f t="shared" si="6737"/>
        <v>667</v>
      </c>
      <c r="AS1421" s="15">
        <f t="shared" si="6737"/>
        <v>691</v>
      </c>
      <c r="AT1421" s="15">
        <f t="shared" si="6737"/>
        <v>715</v>
      </c>
      <c r="AU1421" s="15">
        <f t="shared" si="6737"/>
        <v>739</v>
      </c>
      <c r="AV1421" s="15">
        <f t="shared" si="6737"/>
        <v>763</v>
      </c>
      <c r="AW1421" s="15">
        <f t="shared" si="6737"/>
        <v>787</v>
      </c>
      <c r="AX1421" s="15">
        <f t="shared" si="6737"/>
        <v>811</v>
      </c>
      <c r="AY1421" s="15">
        <f t="shared" si="6737"/>
        <v>835</v>
      </c>
      <c r="AZ1421" s="15">
        <f t="shared" si="6737"/>
        <v>859</v>
      </c>
      <c r="BA1421" s="15">
        <f t="shared" si="6737"/>
        <v>883</v>
      </c>
      <c r="BB1421" s="15">
        <f t="shared" si="6737"/>
        <v>907</v>
      </c>
      <c r="BC1421" s="15">
        <f t="shared" si="6737"/>
        <v>931</v>
      </c>
      <c r="BD1421" s="15">
        <f t="shared" si="6737"/>
        <v>955</v>
      </c>
      <c r="BE1421" s="15">
        <f t="shared" si="6737"/>
        <v>979</v>
      </c>
      <c r="BF1421" s="15">
        <f t="shared" si="6737"/>
        <v>1003</v>
      </c>
      <c r="BG1421" s="15">
        <f t="shared" si="6737"/>
        <v>1027</v>
      </c>
      <c r="BH1421" s="15">
        <f t="shared" si="6737"/>
        <v>1051</v>
      </c>
      <c r="BI1421" s="15">
        <f t="shared" si="6737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738">C1422+5</f>
        <v>21</v>
      </c>
      <c r="E1422" s="4">
        <f t="shared" si="6738"/>
        <v>26</v>
      </c>
      <c r="F1422" s="4">
        <f t="shared" si="6738"/>
        <v>31</v>
      </c>
      <c r="G1422" s="4">
        <f t="shared" si="6738"/>
        <v>36</v>
      </c>
      <c r="H1422" s="4">
        <f t="shared" si="6738"/>
        <v>41</v>
      </c>
      <c r="I1422" s="4">
        <f t="shared" si="6738"/>
        <v>46</v>
      </c>
      <c r="J1422" s="15">
        <f>I1422+10</f>
        <v>56</v>
      </c>
      <c r="K1422" s="14">
        <f t="shared" ref="K1422:Q1422" si="6739">J1422+10</f>
        <v>66</v>
      </c>
      <c r="L1422" s="14">
        <f t="shared" si="6739"/>
        <v>76</v>
      </c>
      <c r="M1422" s="14">
        <f t="shared" si="6739"/>
        <v>86</v>
      </c>
      <c r="N1422" s="14">
        <f t="shared" si="6739"/>
        <v>96</v>
      </c>
      <c r="O1422" s="14">
        <f t="shared" si="6739"/>
        <v>106</v>
      </c>
      <c r="P1422" s="14">
        <f t="shared" si="6739"/>
        <v>116</v>
      </c>
      <c r="Q1422" s="14">
        <f t="shared" si="6739"/>
        <v>126</v>
      </c>
      <c r="R1422" s="15">
        <f>Q1422+15</f>
        <v>141</v>
      </c>
      <c r="S1422" s="14">
        <f t="shared" ref="S1422:W1422" si="6740">R1422+15</f>
        <v>156</v>
      </c>
      <c r="T1422" s="14">
        <f t="shared" si="6740"/>
        <v>171</v>
      </c>
      <c r="U1422" s="14">
        <f t="shared" si="6740"/>
        <v>186</v>
      </c>
      <c r="V1422" s="14">
        <f t="shared" si="6740"/>
        <v>201</v>
      </c>
      <c r="W1422" s="14">
        <f t="shared" si="6740"/>
        <v>216</v>
      </c>
      <c r="X1422" s="15">
        <f>W1422+20</f>
        <v>236</v>
      </c>
      <c r="Y1422" s="15">
        <f t="shared" ref="Y1422:AC1422" si="6741">X1422+20</f>
        <v>256</v>
      </c>
      <c r="Z1422" s="15">
        <f t="shared" si="6741"/>
        <v>276</v>
      </c>
      <c r="AA1422" s="15">
        <f t="shared" si="6741"/>
        <v>296</v>
      </c>
      <c r="AB1422" s="15">
        <f t="shared" si="6741"/>
        <v>316</v>
      </c>
      <c r="AC1422" s="15">
        <f t="shared" si="6741"/>
        <v>336</v>
      </c>
      <c r="AD1422" s="15">
        <f>AC1422+25</f>
        <v>361</v>
      </c>
      <c r="AE1422" s="15">
        <f t="shared" ref="AE1422:BI1422" si="6742">AD1422+25</f>
        <v>386</v>
      </c>
      <c r="AF1422" s="15">
        <f t="shared" si="6742"/>
        <v>411</v>
      </c>
      <c r="AG1422" s="15">
        <f t="shared" si="6742"/>
        <v>436</v>
      </c>
      <c r="AH1422" s="15">
        <f t="shared" si="6742"/>
        <v>461</v>
      </c>
      <c r="AI1422" s="15">
        <f t="shared" si="6742"/>
        <v>486</v>
      </c>
      <c r="AJ1422" s="15">
        <f t="shared" si="6742"/>
        <v>511</v>
      </c>
      <c r="AK1422" s="15">
        <f t="shared" si="6742"/>
        <v>536</v>
      </c>
      <c r="AL1422" s="15">
        <f t="shared" si="6742"/>
        <v>561</v>
      </c>
      <c r="AM1422" s="15">
        <f t="shared" si="6742"/>
        <v>586</v>
      </c>
      <c r="AN1422" s="15">
        <f t="shared" si="6742"/>
        <v>611</v>
      </c>
      <c r="AO1422" s="15">
        <f t="shared" si="6742"/>
        <v>636</v>
      </c>
      <c r="AP1422" s="15">
        <f t="shared" si="6742"/>
        <v>661</v>
      </c>
      <c r="AQ1422" s="15">
        <f t="shared" si="6742"/>
        <v>686</v>
      </c>
      <c r="AR1422" s="15">
        <f t="shared" si="6742"/>
        <v>711</v>
      </c>
      <c r="AS1422" s="15">
        <f t="shared" si="6742"/>
        <v>736</v>
      </c>
      <c r="AT1422" s="15">
        <f t="shared" si="6742"/>
        <v>761</v>
      </c>
      <c r="AU1422" s="15">
        <f t="shared" si="6742"/>
        <v>786</v>
      </c>
      <c r="AV1422" s="15">
        <f t="shared" si="6742"/>
        <v>811</v>
      </c>
      <c r="AW1422" s="15">
        <f t="shared" si="6742"/>
        <v>836</v>
      </c>
      <c r="AX1422" s="15">
        <f t="shared" si="6742"/>
        <v>861</v>
      </c>
      <c r="AY1422" s="15">
        <f t="shared" si="6742"/>
        <v>886</v>
      </c>
      <c r="AZ1422" s="15">
        <f t="shared" si="6742"/>
        <v>911</v>
      </c>
      <c r="BA1422" s="15">
        <f t="shared" si="6742"/>
        <v>936</v>
      </c>
      <c r="BB1422" s="15">
        <f t="shared" si="6742"/>
        <v>961</v>
      </c>
      <c r="BC1422" s="15">
        <f t="shared" si="6742"/>
        <v>986</v>
      </c>
      <c r="BD1422" s="15">
        <f t="shared" si="6742"/>
        <v>1011</v>
      </c>
      <c r="BE1422" s="15">
        <f t="shared" si="6742"/>
        <v>1036</v>
      </c>
      <c r="BF1422" s="15">
        <f t="shared" si="6742"/>
        <v>1061</v>
      </c>
      <c r="BG1422" s="15">
        <f t="shared" si="6742"/>
        <v>1086</v>
      </c>
      <c r="BH1422" s="15">
        <f t="shared" si="6742"/>
        <v>1111</v>
      </c>
      <c r="BI1422" s="15">
        <f t="shared" si="6742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743">C1428+10</f>
        <v>55</v>
      </c>
      <c r="E1428" s="4">
        <f t="shared" si="6743"/>
        <v>65</v>
      </c>
      <c r="F1428" s="4">
        <f t="shared" si="6743"/>
        <v>75</v>
      </c>
      <c r="G1428" s="4">
        <f t="shared" si="6743"/>
        <v>85</v>
      </c>
      <c r="H1428" s="4">
        <f t="shared" si="6743"/>
        <v>95</v>
      </c>
      <c r="I1428" s="4">
        <f t="shared" si="6743"/>
        <v>105</v>
      </c>
      <c r="J1428" s="15">
        <f>I1428+15</f>
        <v>120</v>
      </c>
      <c r="K1428">
        <f t="shared" ref="K1428:Q1428" si="6744">J1428+15</f>
        <v>135</v>
      </c>
      <c r="L1428" s="4">
        <f t="shared" si="6744"/>
        <v>150</v>
      </c>
      <c r="M1428" s="4">
        <f t="shared" si="6744"/>
        <v>165</v>
      </c>
      <c r="N1428" s="4">
        <f t="shared" si="6744"/>
        <v>180</v>
      </c>
      <c r="O1428" s="4">
        <f t="shared" si="6744"/>
        <v>195</v>
      </c>
      <c r="P1428" s="4">
        <f t="shared" si="6744"/>
        <v>210</v>
      </c>
      <c r="Q1428" s="4">
        <f t="shared" si="6744"/>
        <v>225</v>
      </c>
      <c r="R1428" s="15">
        <f>Q1428+20</f>
        <v>245</v>
      </c>
      <c r="S1428" s="4">
        <f t="shared" ref="S1428:W1428" si="6745">R1428+20</f>
        <v>265</v>
      </c>
      <c r="T1428" s="4">
        <f t="shared" si="6745"/>
        <v>285</v>
      </c>
      <c r="U1428">
        <f t="shared" si="6745"/>
        <v>305</v>
      </c>
      <c r="V1428" s="4">
        <f t="shared" si="6745"/>
        <v>325</v>
      </c>
      <c r="W1428" s="4">
        <f t="shared" si="6745"/>
        <v>345</v>
      </c>
      <c r="X1428" s="15">
        <f>W1428+25</f>
        <v>370</v>
      </c>
      <c r="Y1428" s="4">
        <f t="shared" ref="Y1428:AC1428" si="6746">X1428+25</f>
        <v>395</v>
      </c>
      <c r="Z1428" s="4">
        <f t="shared" si="6746"/>
        <v>420</v>
      </c>
      <c r="AA1428" s="4">
        <f t="shared" si="6746"/>
        <v>445</v>
      </c>
      <c r="AB1428" s="4">
        <f t="shared" si="6746"/>
        <v>470</v>
      </c>
      <c r="AC1428" s="4">
        <f t="shared" si="6746"/>
        <v>495</v>
      </c>
      <c r="AD1428" s="15">
        <f>AC1428+28</f>
        <v>523</v>
      </c>
      <c r="AE1428" s="4">
        <f t="shared" ref="AE1428:BI1428" si="6747">AD1428+28</f>
        <v>551</v>
      </c>
      <c r="AF1428" s="4">
        <f t="shared" si="6747"/>
        <v>579</v>
      </c>
      <c r="AG1428" s="4">
        <f t="shared" si="6747"/>
        <v>607</v>
      </c>
      <c r="AH1428" s="4">
        <f t="shared" si="6747"/>
        <v>635</v>
      </c>
      <c r="AI1428" s="4">
        <f t="shared" si="6747"/>
        <v>663</v>
      </c>
      <c r="AJ1428" s="4">
        <f t="shared" si="6747"/>
        <v>691</v>
      </c>
      <c r="AK1428" s="4">
        <f t="shared" si="6747"/>
        <v>719</v>
      </c>
      <c r="AL1428" s="4">
        <f t="shared" si="6747"/>
        <v>747</v>
      </c>
      <c r="AM1428" s="4">
        <f t="shared" si="6747"/>
        <v>775</v>
      </c>
      <c r="AN1428" s="4">
        <f t="shared" si="6747"/>
        <v>803</v>
      </c>
      <c r="AO1428" s="4">
        <f t="shared" si="6747"/>
        <v>831</v>
      </c>
      <c r="AP1428" s="4">
        <f t="shared" si="6747"/>
        <v>859</v>
      </c>
      <c r="AQ1428" s="4">
        <f t="shared" si="6747"/>
        <v>887</v>
      </c>
      <c r="AR1428" s="4">
        <f t="shared" si="6747"/>
        <v>915</v>
      </c>
      <c r="AS1428" s="4">
        <f t="shared" si="6747"/>
        <v>943</v>
      </c>
      <c r="AT1428" s="4">
        <f t="shared" si="6747"/>
        <v>971</v>
      </c>
      <c r="AU1428" s="4">
        <f t="shared" si="6747"/>
        <v>999</v>
      </c>
      <c r="AV1428" s="4">
        <f t="shared" si="6747"/>
        <v>1027</v>
      </c>
      <c r="AW1428" s="4">
        <f t="shared" si="6747"/>
        <v>1055</v>
      </c>
      <c r="AX1428" s="4">
        <f t="shared" si="6747"/>
        <v>1083</v>
      </c>
      <c r="AY1428" s="4">
        <f t="shared" si="6747"/>
        <v>1111</v>
      </c>
      <c r="AZ1428" s="4">
        <f t="shared" si="6747"/>
        <v>1139</v>
      </c>
      <c r="BA1428" s="4">
        <f t="shared" si="6747"/>
        <v>1167</v>
      </c>
      <c r="BB1428" s="4">
        <f t="shared" si="6747"/>
        <v>1195</v>
      </c>
      <c r="BC1428" s="4">
        <f t="shared" si="6747"/>
        <v>1223</v>
      </c>
      <c r="BD1428" s="4">
        <f t="shared" si="6747"/>
        <v>1251</v>
      </c>
      <c r="BE1428" s="4">
        <f t="shared" si="6747"/>
        <v>1279</v>
      </c>
      <c r="BF1428" s="4">
        <f t="shared" si="6747"/>
        <v>1307</v>
      </c>
      <c r="BG1428" s="4">
        <f t="shared" si="6747"/>
        <v>1335</v>
      </c>
      <c r="BH1428" s="4">
        <f t="shared" si="6747"/>
        <v>1363</v>
      </c>
      <c r="BI1428" s="4">
        <f t="shared" si="6747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748">C1429+10</f>
        <v>75</v>
      </c>
      <c r="E1429" s="4">
        <f t="shared" si="6748"/>
        <v>85</v>
      </c>
      <c r="F1429" s="4">
        <f t="shared" si="6748"/>
        <v>95</v>
      </c>
      <c r="G1429" s="4">
        <f t="shared" si="6748"/>
        <v>105</v>
      </c>
      <c r="H1429" s="4">
        <f t="shared" si="6748"/>
        <v>115</v>
      </c>
      <c r="I1429" s="4">
        <f t="shared" si="6748"/>
        <v>125</v>
      </c>
      <c r="J1429" s="15">
        <f>I1429+15</f>
        <v>140</v>
      </c>
      <c r="K1429">
        <f t="shared" ref="K1429:Q1429" si="6749">J1429+15</f>
        <v>155</v>
      </c>
      <c r="L1429" s="4">
        <f t="shared" si="6749"/>
        <v>170</v>
      </c>
      <c r="M1429" s="4">
        <f t="shared" si="6749"/>
        <v>185</v>
      </c>
      <c r="N1429" s="4">
        <f t="shared" si="6749"/>
        <v>200</v>
      </c>
      <c r="O1429" s="4">
        <f t="shared" si="6749"/>
        <v>215</v>
      </c>
      <c r="P1429" s="4">
        <f t="shared" si="6749"/>
        <v>230</v>
      </c>
      <c r="Q1429" s="4">
        <f t="shared" si="6749"/>
        <v>245</v>
      </c>
      <c r="R1429" s="15">
        <f>Q1429+20</f>
        <v>265</v>
      </c>
      <c r="S1429" s="4">
        <f t="shared" ref="S1429:W1429" si="6750">R1429+20</f>
        <v>285</v>
      </c>
      <c r="T1429" s="4">
        <f t="shared" si="6750"/>
        <v>305</v>
      </c>
      <c r="U1429">
        <f t="shared" si="6750"/>
        <v>325</v>
      </c>
      <c r="V1429" s="4">
        <f t="shared" si="6750"/>
        <v>345</v>
      </c>
      <c r="W1429" s="4">
        <f t="shared" si="6750"/>
        <v>365</v>
      </c>
      <c r="X1429" s="15">
        <f>W1429+25</f>
        <v>390</v>
      </c>
      <c r="Y1429" s="4">
        <f t="shared" ref="Y1429:AC1429" si="6751">X1429+25</f>
        <v>415</v>
      </c>
      <c r="Z1429" s="4">
        <f t="shared" si="6751"/>
        <v>440</v>
      </c>
      <c r="AA1429" s="4">
        <f t="shared" si="6751"/>
        <v>465</v>
      </c>
      <c r="AB1429" s="4">
        <f t="shared" si="6751"/>
        <v>490</v>
      </c>
      <c r="AC1429" s="4">
        <f t="shared" si="6751"/>
        <v>515</v>
      </c>
      <c r="AD1429" s="15">
        <f>AC1429+28</f>
        <v>543</v>
      </c>
      <c r="AE1429" s="4">
        <f t="shared" ref="AE1429:BI1429" si="6752">AD1429+28</f>
        <v>571</v>
      </c>
      <c r="AF1429" s="4">
        <f t="shared" si="6752"/>
        <v>599</v>
      </c>
      <c r="AG1429" s="4">
        <f t="shared" si="6752"/>
        <v>627</v>
      </c>
      <c r="AH1429" s="4">
        <f t="shared" si="6752"/>
        <v>655</v>
      </c>
      <c r="AI1429" s="4">
        <f t="shared" si="6752"/>
        <v>683</v>
      </c>
      <c r="AJ1429" s="4">
        <f t="shared" si="6752"/>
        <v>711</v>
      </c>
      <c r="AK1429" s="4">
        <f t="shared" si="6752"/>
        <v>739</v>
      </c>
      <c r="AL1429" s="4">
        <f t="shared" si="6752"/>
        <v>767</v>
      </c>
      <c r="AM1429" s="4">
        <f t="shared" si="6752"/>
        <v>795</v>
      </c>
      <c r="AN1429" s="4">
        <f t="shared" si="6752"/>
        <v>823</v>
      </c>
      <c r="AO1429" s="4">
        <f t="shared" si="6752"/>
        <v>851</v>
      </c>
      <c r="AP1429" s="4">
        <f t="shared" si="6752"/>
        <v>879</v>
      </c>
      <c r="AQ1429" s="4">
        <f t="shared" si="6752"/>
        <v>907</v>
      </c>
      <c r="AR1429" s="4">
        <f t="shared" si="6752"/>
        <v>935</v>
      </c>
      <c r="AS1429" s="4">
        <f t="shared" si="6752"/>
        <v>963</v>
      </c>
      <c r="AT1429" s="4">
        <f t="shared" si="6752"/>
        <v>991</v>
      </c>
      <c r="AU1429" s="4">
        <f t="shared" si="6752"/>
        <v>1019</v>
      </c>
      <c r="AV1429" s="4">
        <f t="shared" si="6752"/>
        <v>1047</v>
      </c>
      <c r="AW1429" s="4">
        <f t="shared" si="6752"/>
        <v>1075</v>
      </c>
      <c r="AX1429" s="4">
        <f t="shared" si="6752"/>
        <v>1103</v>
      </c>
      <c r="AY1429" s="4">
        <f t="shared" si="6752"/>
        <v>1131</v>
      </c>
      <c r="AZ1429" s="4">
        <f t="shared" si="6752"/>
        <v>1159</v>
      </c>
      <c r="BA1429" s="4">
        <f t="shared" si="6752"/>
        <v>1187</v>
      </c>
      <c r="BB1429" s="4">
        <f t="shared" si="6752"/>
        <v>1215</v>
      </c>
      <c r="BC1429" s="4">
        <f t="shared" si="6752"/>
        <v>1243</v>
      </c>
      <c r="BD1429" s="4">
        <f t="shared" si="6752"/>
        <v>1271</v>
      </c>
      <c r="BE1429" s="4">
        <f t="shared" si="6752"/>
        <v>1299</v>
      </c>
      <c r="BF1429" s="4">
        <f t="shared" si="6752"/>
        <v>1327</v>
      </c>
      <c r="BG1429" s="4">
        <f t="shared" si="6752"/>
        <v>1355</v>
      </c>
      <c r="BH1429" s="4">
        <f t="shared" si="6752"/>
        <v>1383</v>
      </c>
      <c r="BI1429" s="4">
        <f t="shared" si="6752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data</vt:lpstr>
      <vt:lpstr>calculated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2023-09-12T18:46:17Z</dcterms:modified>
</cp:coreProperties>
</file>