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N\Desktop\Degeneration\"/>
    </mc:Choice>
  </mc:AlternateContent>
  <xr:revisionPtr revIDLastSave="0" documentId="13_ncr:1_{CBC0F068-A220-46AE-A039-F3EA43CC98F3}" xr6:coauthVersionLast="47" xr6:coauthVersionMax="47" xr10:uidLastSave="{00000000-0000-0000-0000-000000000000}"/>
  <bookViews>
    <workbookView xWindow="-120" yWindow="-120" windowWidth="25440" windowHeight="15390" activeTab="3" xr2:uid="{B5ACD27B-8A79-49FB-B658-F402BAC2C400}"/>
  </bookViews>
  <sheets>
    <sheet name="SVM" sheetId="4" r:id="rId1"/>
    <sheet name="knn" sheetId="8" r:id="rId2"/>
    <sheet name="DT" sheetId="9" r:id="rId3"/>
    <sheet name="discriminant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0" l="1"/>
  <c r="L19" i="10"/>
  <c r="K19" i="10"/>
  <c r="J19" i="10"/>
  <c r="I19" i="10"/>
  <c r="H19" i="10"/>
  <c r="G19" i="10"/>
  <c r="F19" i="10"/>
  <c r="E19" i="10"/>
  <c r="D19" i="10"/>
  <c r="M18" i="10"/>
  <c r="L18" i="10"/>
  <c r="K18" i="10"/>
  <c r="J18" i="10"/>
  <c r="I18" i="10"/>
  <c r="H18" i="10"/>
  <c r="G18" i="10"/>
  <c r="F18" i="10"/>
  <c r="E18" i="10"/>
  <c r="D18" i="10"/>
  <c r="M9" i="10"/>
  <c r="M11" i="10" s="1"/>
  <c r="L9" i="10"/>
  <c r="L17" i="10" s="1"/>
  <c r="K9" i="10"/>
  <c r="K17" i="10" s="1"/>
  <c r="J9" i="10"/>
  <c r="J17" i="10" s="1"/>
  <c r="I9" i="10"/>
  <c r="I11" i="10" s="1"/>
  <c r="H9" i="10"/>
  <c r="H11" i="10" s="1"/>
  <c r="G9" i="10"/>
  <c r="G17" i="10" s="1"/>
  <c r="F9" i="10"/>
  <c r="F17" i="10" s="1"/>
  <c r="E9" i="10"/>
  <c r="E11" i="10" s="1"/>
  <c r="D9" i="10"/>
  <c r="D17" i="10" s="1"/>
  <c r="M19" i="9"/>
  <c r="L19" i="9"/>
  <c r="K19" i="9"/>
  <c r="J19" i="9"/>
  <c r="I19" i="9"/>
  <c r="H19" i="9"/>
  <c r="G19" i="9"/>
  <c r="F19" i="9"/>
  <c r="E19" i="9"/>
  <c r="D19" i="9"/>
  <c r="M18" i="9"/>
  <c r="L18" i="9"/>
  <c r="K18" i="9"/>
  <c r="J18" i="9"/>
  <c r="I18" i="9"/>
  <c r="H18" i="9"/>
  <c r="G18" i="9"/>
  <c r="F18" i="9"/>
  <c r="E18" i="9"/>
  <c r="D18" i="9"/>
  <c r="M9" i="9"/>
  <c r="M11" i="9" s="1"/>
  <c r="L9" i="9"/>
  <c r="L17" i="9" s="1"/>
  <c r="K9" i="9"/>
  <c r="K17" i="9" s="1"/>
  <c r="J9" i="9"/>
  <c r="J17" i="9" s="1"/>
  <c r="I9" i="9"/>
  <c r="I11" i="9" s="1"/>
  <c r="H9" i="9"/>
  <c r="H11" i="9" s="1"/>
  <c r="G9" i="9"/>
  <c r="G17" i="9" s="1"/>
  <c r="F9" i="9"/>
  <c r="F17" i="9" s="1"/>
  <c r="E9" i="9"/>
  <c r="E11" i="9" s="1"/>
  <c r="D9" i="9"/>
  <c r="D17" i="9" s="1"/>
  <c r="M19" i="8"/>
  <c r="L19" i="8"/>
  <c r="K19" i="8"/>
  <c r="J19" i="8"/>
  <c r="I19" i="8"/>
  <c r="H19" i="8"/>
  <c r="G19" i="8"/>
  <c r="F19" i="8"/>
  <c r="E19" i="8"/>
  <c r="D19" i="8"/>
  <c r="M18" i="8"/>
  <c r="L18" i="8"/>
  <c r="K18" i="8"/>
  <c r="J18" i="8"/>
  <c r="I18" i="8"/>
  <c r="H18" i="8"/>
  <c r="G18" i="8"/>
  <c r="F18" i="8"/>
  <c r="E18" i="8"/>
  <c r="D18" i="8"/>
  <c r="M9" i="8"/>
  <c r="M17" i="8" s="1"/>
  <c r="L9" i="8"/>
  <c r="L17" i="8" s="1"/>
  <c r="K9" i="8"/>
  <c r="K17" i="8" s="1"/>
  <c r="J9" i="8"/>
  <c r="J11" i="8" s="1"/>
  <c r="I9" i="8"/>
  <c r="I11" i="8" s="1"/>
  <c r="H9" i="8"/>
  <c r="H17" i="8" s="1"/>
  <c r="G9" i="8"/>
  <c r="G17" i="8" s="1"/>
  <c r="F9" i="8"/>
  <c r="F11" i="8" s="1"/>
  <c r="E9" i="8"/>
  <c r="E11" i="8" s="1"/>
  <c r="D9" i="8"/>
  <c r="D17" i="8" s="1"/>
  <c r="K11" i="10" l="1"/>
  <c r="O19" i="10"/>
  <c r="Q19" i="10" s="1"/>
  <c r="O18" i="10"/>
  <c r="Q18" i="10" s="1"/>
  <c r="F11" i="10"/>
  <c r="G11" i="10"/>
  <c r="J11" i="10"/>
  <c r="O18" i="9"/>
  <c r="Q18" i="9" s="1"/>
  <c r="O19" i="9"/>
  <c r="Q19" i="9" s="1"/>
  <c r="F11" i="9"/>
  <c r="J11" i="9"/>
  <c r="H17" i="10"/>
  <c r="E17" i="10"/>
  <c r="M17" i="10"/>
  <c r="D11" i="10"/>
  <c r="L11" i="10"/>
  <c r="I17" i="10"/>
  <c r="G11" i="9"/>
  <c r="K11" i="9"/>
  <c r="E17" i="9"/>
  <c r="I17" i="9"/>
  <c r="M17" i="9"/>
  <c r="H17" i="9"/>
  <c r="D11" i="9"/>
  <c r="L11" i="9"/>
  <c r="O19" i="8"/>
  <c r="Q19" i="8" s="1"/>
  <c r="K11" i="8"/>
  <c r="G11" i="8"/>
  <c r="O18" i="8"/>
  <c r="Q18" i="8" s="1"/>
  <c r="E17" i="8"/>
  <c r="D11" i="8"/>
  <c r="H11" i="8"/>
  <c r="L11" i="8"/>
  <c r="F17" i="8"/>
  <c r="J17" i="8"/>
  <c r="I17" i="8"/>
  <c r="M11" i="8"/>
  <c r="M19" i="4"/>
  <c r="L19" i="4"/>
  <c r="K19" i="4"/>
  <c r="J19" i="4"/>
  <c r="I19" i="4"/>
  <c r="H19" i="4"/>
  <c r="G19" i="4"/>
  <c r="F19" i="4"/>
  <c r="E19" i="4"/>
  <c r="D19" i="4"/>
  <c r="M18" i="4"/>
  <c r="L18" i="4"/>
  <c r="K18" i="4"/>
  <c r="J18" i="4"/>
  <c r="I18" i="4"/>
  <c r="H18" i="4"/>
  <c r="G18" i="4"/>
  <c r="F18" i="4"/>
  <c r="E18" i="4"/>
  <c r="D18" i="4"/>
  <c r="M9" i="4"/>
  <c r="M17" i="4" s="1"/>
  <c r="L9" i="4"/>
  <c r="L17" i="4" s="1"/>
  <c r="K9" i="4"/>
  <c r="K17" i="4" s="1"/>
  <c r="J9" i="4"/>
  <c r="J17" i="4" s="1"/>
  <c r="I9" i="4"/>
  <c r="I17" i="4" s="1"/>
  <c r="H9" i="4"/>
  <c r="H17" i="4" s="1"/>
  <c r="G9" i="4"/>
  <c r="G17" i="4" s="1"/>
  <c r="F9" i="4"/>
  <c r="F17" i="4" s="1"/>
  <c r="E9" i="4"/>
  <c r="E17" i="4" s="1"/>
  <c r="D9" i="4"/>
  <c r="D17" i="4" s="1"/>
  <c r="O17" i="10" l="1"/>
  <c r="Q17" i="10" s="1"/>
  <c r="O17" i="9"/>
  <c r="Q17" i="9" s="1"/>
  <c r="O17" i="8"/>
  <c r="Q17" i="8" s="1"/>
  <c r="F11" i="4"/>
  <c r="J11" i="4"/>
  <c r="G11" i="4"/>
  <c r="K11" i="4"/>
  <c r="O18" i="4"/>
  <c r="Q18" i="4" s="1"/>
  <c r="D11" i="4"/>
  <c r="H11" i="4"/>
  <c r="L11" i="4"/>
  <c r="O19" i="4"/>
  <c r="Q19" i="4" s="1"/>
  <c r="E11" i="4"/>
  <c r="I11" i="4"/>
  <c r="M11" i="4"/>
  <c r="O17" i="4"/>
  <c r="Q17" i="4" s="1"/>
</calcChain>
</file>

<file path=xl/sharedStrings.xml><?xml version="1.0" encoding="utf-8"?>
<sst xmlns="http://schemas.openxmlformats.org/spreadsheetml/2006/main" count="60" uniqueCount="22">
  <si>
    <t>Cross Validation</t>
  </si>
  <si>
    <t>True Negative</t>
  </si>
  <si>
    <t>10-fold</t>
  </si>
  <si>
    <t>False Positive</t>
  </si>
  <si>
    <t>False Negative</t>
  </si>
  <si>
    <t>True Positive</t>
  </si>
  <si>
    <t>Total  Test Samples</t>
  </si>
  <si>
    <t>Total Train Samples</t>
  </si>
  <si>
    <t>Total No. of Samples</t>
  </si>
  <si>
    <t>Accuracy</t>
  </si>
  <si>
    <t>TPR or sensitivity or recall</t>
  </si>
  <si>
    <t>specificity or  TNR</t>
  </si>
  <si>
    <r>
      <t>Sensitivity</t>
    </r>
    <r>
      <rPr>
        <sz val="11"/>
        <color theme="1"/>
        <rFont val="Calibri"/>
        <family val="2"/>
        <scheme val="minor"/>
      </rPr>
      <t xml:space="preserve"> (also called the </t>
    </r>
    <r>
      <rPr>
        <b/>
        <sz val="11"/>
        <color theme="1"/>
        <rFont val="Calibri"/>
        <family val="2"/>
        <scheme val="minor"/>
      </rPr>
      <t>true positive rate</t>
    </r>
    <r>
      <rPr>
        <sz val="11"/>
        <color theme="1"/>
        <rFont val="Calibri"/>
        <family val="2"/>
        <scheme val="minor"/>
      </rPr>
      <t xml:space="preserve">, the </t>
    </r>
    <r>
      <rPr>
        <b/>
        <sz val="11"/>
        <color theme="1"/>
        <rFont val="Calibri"/>
        <family val="2"/>
        <scheme val="minor"/>
      </rPr>
      <t>recall</t>
    </r>
    <r>
      <rPr>
        <sz val="11"/>
        <color theme="1"/>
        <rFont val="Calibri"/>
        <family val="2"/>
        <scheme val="minor"/>
      </rPr>
      <t xml:space="preserve">, or </t>
    </r>
    <r>
      <rPr>
        <b/>
        <sz val="11"/>
        <color theme="1"/>
        <rFont val="Calibri"/>
        <family val="2"/>
        <scheme val="minor"/>
      </rPr>
      <t>probability of detection</t>
    </r>
    <r>
      <rPr>
        <vertAlign val="superscript"/>
        <sz val="11"/>
        <color theme="1"/>
        <rFont val="Calibri"/>
        <family val="2"/>
        <scheme val="minor"/>
      </rPr>
      <t>[1]</t>
    </r>
    <r>
      <rPr>
        <sz val="11"/>
        <color theme="1"/>
        <rFont val="Calibri"/>
        <family val="2"/>
        <scheme val="minor"/>
      </rPr>
      <t xml:space="preserve"> in some fields) measures the proportion of actual positives that are correctly identified as such (e.g., </t>
    </r>
    <r>
      <rPr>
        <b/>
        <sz val="11"/>
        <color theme="1"/>
        <rFont val="Calibri"/>
        <family val="2"/>
        <scheme val="minor"/>
      </rPr>
      <t>the percentage of sick people who are correctly identified as having the condition).</t>
    </r>
  </si>
  <si>
    <r>
      <t>Specificity</t>
    </r>
    <r>
      <rPr>
        <sz val="11"/>
        <color theme="1"/>
        <rFont val="Calibri"/>
        <family val="2"/>
        <scheme val="minor"/>
      </rPr>
      <t xml:space="preserve"> (also called the </t>
    </r>
    <r>
      <rPr>
        <b/>
        <sz val="11"/>
        <color theme="1"/>
        <rFont val="Calibri"/>
        <family val="2"/>
        <scheme val="minor"/>
      </rPr>
      <t>true negative rate</t>
    </r>
    <r>
      <rPr>
        <sz val="11"/>
        <color theme="1"/>
        <rFont val="Calibri"/>
        <family val="2"/>
        <scheme val="minor"/>
      </rPr>
      <t>) measures the proportion of actual negatives that are correctly identified as such (e.g., the percentage of healthy people who are correctly identified as not having the condition).</t>
    </r>
  </si>
  <si>
    <t>accuracy = (TP + TN)/(TP + FP + FN + TN) *100 ;</t>
  </si>
  <si>
    <t>precision = TP / (TP + FP) *100;</t>
  </si>
  <si>
    <t>recall = TP / (TP + FN)*100;</t>
  </si>
  <si>
    <t>Specificity=TN / (FP + TN) *100;</t>
  </si>
  <si>
    <t>TP  is all Stenosis instances that are classified as Stenosis</t>
  </si>
  <si>
    <t>TN  is all Non Stenosis  instances that are classified as Non Stenosis</t>
  </si>
  <si>
    <t>FP  is all Non Stenosis instances that are classified as Stenosis</t>
  </si>
  <si>
    <t>FN  is all Stenosis instances that are classified as Non Stenosis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</si>
</sst>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99D6-E7E2-4299-B43D-2665B2DC1E8D}">
  <dimension ref="B2:U23"/>
  <sheetViews>
    <sheetView workbookViewId="0">
      <selection activeCell="A21" sqref="A21"/>
    </sheetView>
  </sheetViews>
  <sheetFormatPr defaultRowHeight="15" x14ac:dyDescent="0.25"/>
  <sheetData>
    <row r="2" spans="2:21" x14ac:dyDescent="0.25">
      <c r="B2" t="s">
        <v>0</v>
      </c>
      <c r="D2" t="s">
        <v>2</v>
      </c>
    </row>
    <row r="3" spans="2:21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O3" t="s">
        <v>18</v>
      </c>
    </row>
    <row r="4" spans="2:21" x14ac:dyDescent="0.25">
      <c r="B4" t="s">
        <v>1</v>
      </c>
      <c r="D4">
        <v>31</v>
      </c>
      <c r="E4">
        <v>32</v>
      </c>
      <c r="F4">
        <v>34</v>
      </c>
      <c r="G4">
        <v>32</v>
      </c>
      <c r="H4">
        <v>32</v>
      </c>
      <c r="I4">
        <v>33</v>
      </c>
      <c r="J4">
        <v>31</v>
      </c>
      <c r="K4">
        <v>30</v>
      </c>
      <c r="L4">
        <v>31</v>
      </c>
      <c r="M4">
        <v>31</v>
      </c>
      <c r="O4" s="1"/>
      <c r="P4" s="1"/>
      <c r="Q4" s="1"/>
      <c r="R4" s="1"/>
      <c r="S4" s="1"/>
      <c r="T4" s="1"/>
      <c r="U4" s="1"/>
    </row>
    <row r="5" spans="2:21" x14ac:dyDescent="0.25">
      <c r="B5" t="s">
        <v>3</v>
      </c>
      <c r="D5">
        <v>3</v>
      </c>
      <c r="E5">
        <v>1</v>
      </c>
      <c r="F5">
        <v>0</v>
      </c>
      <c r="G5">
        <v>2</v>
      </c>
      <c r="H5">
        <v>2</v>
      </c>
      <c r="I5">
        <v>2</v>
      </c>
      <c r="J5">
        <v>2</v>
      </c>
      <c r="K5">
        <v>4</v>
      </c>
      <c r="L5">
        <v>2</v>
      </c>
      <c r="M5">
        <v>3</v>
      </c>
      <c r="O5" t="s">
        <v>19</v>
      </c>
      <c r="P5" s="1"/>
      <c r="Q5" s="1"/>
      <c r="R5" s="1"/>
      <c r="S5" s="1"/>
      <c r="T5" s="1"/>
      <c r="U5" s="1"/>
    </row>
    <row r="6" spans="2:21" x14ac:dyDescent="0.25">
      <c r="B6" t="s">
        <v>4</v>
      </c>
      <c r="D6">
        <v>1</v>
      </c>
      <c r="E6">
        <v>3</v>
      </c>
      <c r="F6">
        <v>3</v>
      </c>
      <c r="G6">
        <v>3</v>
      </c>
      <c r="H6">
        <v>2</v>
      </c>
      <c r="I6">
        <v>2</v>
      </c>
      <c r="J6">
        <v>2</v>
      </c>
      <c r="K6">
        <v>1</v>
      </c>
      <c r="L6">
        <v>2</v>
      </c>
      <c r="M6">
        <v>2</v>
      </c>
      <c r="O6" s="1"/>
      <c r="P6" s="1"/>
      <c r="Q6" s="1"/>
      <c r="R6" s="1"/>
      <c r="S6" s="1"/>
      <c r="T6" s="1"/>
      <c r="U6" s="1"/>
    </row>
    <row r="7" spans="2:21" x14ac:dyDescent="0.25">
      <c r="B7" t="s">
        <v>5</v>
      </c>
      <c r="D7">
        <v>21</v>
      </c>
      <c r="E7">
        <v>19</v>
      </c>
      <c r="F7">
        <v>19</v>
      </c>
      <c r="G7">
        <v>19</v>
      </c>
      <c r="H7">
        <v>20</v>
      </c>
      <c r="I7">
        <v>20</v>
      </c>
      <c r="J7">
        <v>20</v>
      </c>
      <c r="K7">
        <v>21</v>
      </c>
      <c r="L7">
        <v>20</v>
      </c>
      <c r="M7">
        <v>20</v>
      </c>
      <c r="O7" t="s">
        <v>20</v>
      </c>
    </row>
    <row r="9" spans="2:21" x14ac:dyDescent="0.25">
      <c r="B9" t="s">
        <v>6</v>
      </c>
      <c r="D9">
        <f t="shared" ref="D9:M9" si="0">SUM(D4:D7)</f>
        <v>56</v>
      </c>
      <c r="E9">
        <f>SUM(E4:E7)</f>
        <v>55</v>
      </c>
      <c r="F9">
        <f t="shared" si="0"/>
        <v>56</v>
      </c>
      <c r="G9">
        <f t="shared" si="0"/>
        <v>56</v>
      </c>
      <c r="H9">
        <f t="shared" si="0"/>
        <v>56</v>
      </c>
      <c r="I9">
        <f>SUM(I4:I7)</f>
        <v>57</v>
      </c>
      <c r="J9">
        <f t="shared" si="0"/>
        <v>55</v>
      </c>
      <c r="K9">
        <f t="shared" si="0"/>
        <v>56</v>
      </c>
      <c r="L9">
        <f t="shared" si="0"/>
        <v>55</v>
      </c>
      <c r="M9">
        <f t="shared" si="0"/>
        <v>56</v>
      </c>
      <c r="O9" t="s">
        <v>21</v>
      </c>
    </row>
    <row r="11" spans="2:21" x14ac:dyDescent="0.25">
      <c r="B11" t="s">
        <v>7</v>
      </c>
      <c r="D11">
        <f>D13-D9</f>
        <v>502</v>
      </c>
      <c r="E11">
        <f>D13-E9</f>
        <v>503</v>
      </c>
      <c r="F11">
        <f>D13-F9</f>
        <v>502</v>
      </c>
      <c r="G11">
        <f>D13-G9</f>
        <v>502</v>
      </c>
      <c r="H11">
        <f>D13-H9</f>
        <v>502</v>
      </c>
      <c r="I11">
        <f>D13-I9</f>
        <v>501</v>
      </c>
      <c r="J11">
        <f>D13-J9</f>
        <v>503</v>
      </c>
      <c r="K11">
        <f>D13-K9</f>
        <v>502</v>
      </c>
      <c r="L11">
        <f>D13-L9</f>
        <v>503</v>
      </c>
      <c r="M11">
        <f>D13-M9</f>
        <v>502</v>
      </c>
      <c r="O11" t="s">
        <v>14</v>
      </c>
    </row>
    <row r="12" spans="2:21" x14ac:dyDescent="0.25">
      <c r="O12" t="s">
        <v>15</v>
      </c>
    </row>
    <row r="13" spans="2:21" x14ac:dyDescent="0.25">
      <c r="B13" t="s">
        <v>8</v>
      </c>
      <c r="D13">
        <v>558</v>
      </c>
      <c r="O13" t="s">
        <v>16</v>
      </c>
    </row>
    <row r="14" spans="2:21" x14ac:dyDescent="0.25">
      <c r="O14" t="s">
        <v>17</v>
      </c>
    </row>
    <row r="17" spans="2:17" x14ac:dyDescent="0.25">
      <c r="B17" t="s">
        <v>9</v>
      </c>
      <c r="D17">
        <f t="shared" ref="D17:M17" si="1">(D7+D4)/D9 *100</f>
        <v>92.857142857142861</v>
      </c>
      <c r="E17">
        <f>(E7+E4)/E9 *100</f>
        <v>92.72727272727272</v>
      </c>
      <c r="F17">
        <f t="shared" si="1"/>
        <v>94.642857142857139</v>
      </c>
      <c r="G17">
        <f t="shared" si="1"/>
        <v>91.071428571428569</v>
      </c>
      <c r="H17">
        <f t="shared" si="1"/>
        <v>92.857142857142861</v>
      </c>
      <c r="I17">
        <f>(I7+I4)/I9 *100</f>
        <v>92.982456140350877</v>
      </c>
      <c r="J17">
        <f t="shared" si="1"/>
        <v>92.72727272727272</v>
      </c>
      <c r="K17">
        <f t="shared" si="1"/>
        <v>91.071428571428569</v>
      </c>
      <c r="L17">
        <f t="shared" si="1"/>
        <v>92.72727272727272</v>
      </c>
      <c r="M17">
        <f t="shared" si="1"/>
        <v>91.071428571428569</v>
      </c>
      <c r="O17">
        <f>AVERAGE(D17:M17)</f>
        <v>92.47357028935977</v>
      </c>
      <c r="Q17">
        <f>ROUND(O17,2)</f>
        <v>92.47</v>
      </c>
    </row>
    <row r="18" spans="2:17" x14ac:dyDescent="0.25">
      <c r="B18" t="s">
        <v>10</v>
      </c>
      <c r="D18">
        <f t="shared" ref="D18:M18" si="2">D7/(D7+D6)*100</f>
        <v>95.454545454545453</v>
      </c>
      <c r="E18">
        <f>E7/(E7+E6)*100</f>
        <v>86.36363636363636</v>
      </c>
      <c r="F18">
        <f t="shared" si="2"/>
        <v>86.36363636363636</v>
      </c>
      <c r="G18">
        <f t="shared" si="2"/>
        <v>86.36363636363636</v>
      </c>
      <c r="H18">
        <f t="shared" si="2"/>
        <v>90.909090909090907</v>
      </c>
      <c r="I18">
        <f>I7/(I7+I6)*100</f>
        <v>90.909090909090907</v>
      </c>
      <c r="J18">
        <f t="shared" si="2"/>
        <v>90.909090909090907</v>
      </c>
      <c r="K18">
        <f t="shared" si="2"/>
        <v>95.454545454545453</v>
      </c>
      <c r="L18">
        <f t="shared" si="2"/>
        <v>90.909090909090907</v>
      </c>
      <c r="M18">
        <f t="shared" si="2"/>
        <v>90.909090909090907</v>
      </c>
      <c r="O18">
        <f>AVERAGE(D18:M18)</f>
        <v>90.454545454545453</v>
      </c>
      <c r="Q18">
        <f>ROUND(O18,2)</f>
        <v>90.45</v>
      </c>
    </row>
    <row r="19" spans="2:17" x14ac:dyDescent="0.25">
      <c r="B19" t="s">
        <v>11</v>
      </c>
      <c r="D19">
        <f t="shared" ref="D19:M19" si="3">D4/(D5+D4)*100</f>
        <v>91.17647058823529</v>
      </c>
      <c r="E19">
        <f>E4/(E5+E4)*100</f>
        <v>96.969696969696969</v>
      </c>
      <c r="F19">
        <f t="shared" si="3"/>
        <v>100</v>
      </c>
      <c r="G19">
        <f t="shared" si="3"/>
        <v>94.117647058823522</v>
      </c>
      <c r="H19">
        <f t="shared" si="3"/>
        <v>94.117647058823522</v>
      </c>
      <c r="I19">
        <f>I4/(I5+I4)*100</f>
        <v>94.285714285714278</v>
      </c>
      <c r="J19">
        <f t="shared" si="3"/>
        <v>93.939393939393938</v>
      </c>
      <c r="K19">
        <f t="shared" si="3"/>
        <v>88.235294117647058</v>
      </c>
      <c r="L19">
        <f t="shared" si="3"/>
        <v>93.939393939393938</v>
      </c>
      <c r="M19">
        <f t="shared" si="3"/>
        <v>91.17647058823529</v>
      </c>
      <c r="O19">
        <f>AVERAGE(D19:M19)</f>
        <v>93.795772854596393</v>
      </c>
      <c r="Q19">
        <f>ROUND(O19,2)</f>
        <v>93.8</v>
      </c>
    </row>
    <row r="21" spans="2:17" ht="46.5" customHeight="1" x14ac:dyDescent="0.25">
      <c r="B21" s="2" t="s">
        <v>12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3" spans="2:17" ht="35.450000000000003" customHeight="1" x14ac:dyDescent="0.25">
      <c r="B23" s="2" t="s">
        <v>13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</sheetData>
  <mergeCells count="2">
    <mergeCell ref="B21:P21"/>
    <mergeCell ref="B23:P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BC69-050F-4AD8-81B7-804CCD85E473}">
  <dimension ref="B2:U19"/>
  <sheetViews>
    <sheetView topLeftCell="A5" workbookViewId="0">
      <selection activeCell="N30" sqref="N30"/>
    </sheetView>
  </sheetViews>
  <sheetFormatPr defaultRowHeight="15" x14ac:dyDescent="0.25"/>
  <sheetData>
    <row r="2" spans="2:21" x14ac:dyDescent="0.25">
      <c r="B2" t="s">
        <v>0</v>
      </c>
      <c r="D2" t="s">
        <v>2</v>
      </c>
    </row>
    <row r="3" spans="2:21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O3" t="s">
        <v>18</v>
      </c>
    </row>
    <row r="4" spans="2:21" x14ac:dyDescent="0.25">
      <c r="B4" t="s">
        <v>1</v>
      </c>
      <c r="D4">
        <v>31</v>
      </c>
      <c r="E4">
        <v>30</v>
      </c>
      <c r="F4">
        <v>32</v>
      </c>
      <c r="G4">
        <v>33</v>
      </c>
      <c r="H4">
        <v>29</v>
      </c>
      <c r="I4">
        <v>32</v>
      </c>
      <c r="J4">
        <v>33</v>
      </c>
      <c r="K4">
        <v>29</v>
      </c>
      <c r="L4">
        <v>29</v>
      </c>
      <c r="M4">
        <v>29</v>
      </c>
      <c r="O4" s="1"/>
      <c r="P4" s="1"/>
      <c r="Q4" s="1"/>
      <c r="R4" s="1"/>
      <c r="S4" s="1"/>
      <c r="T4" s="1"/>
      <c r="U4" s="1"/>
    </row>
    <row r="5" spans="2:21" x14ac:dyDescent="0.25">
      <c r="B5" t="s">
        <v>3</v>
      </c>
      <c r="D5">
        <v>3</v>
      </c>
      <c r="E5">
        <v>4</v>
      </c>
      <c r="F5">
        <v>2</v>
      </c>
      <c r="G5">
        <v>1</v>
      </c>
      <c r="H5">
        <v>5</v>
      </c>
      <c r="I5">
        <v>3</v>
      </c>
      <c r="J5">
        <v>1</v>
      </c>
      <c r="K5">
        <v>5</v>
      </c>
      <c r="L5">
        <v>4</v>
      </c>
      <c r="M5">
        <v>4</v>
      </c>
      <c r="P5" s="1"/>
      <c r="Q5" s="1"/>
      <c r="R5" s="1"/>
      <c r="S5" s="1"/>
      <c r="T5" s="1"/>
      <c r="U5" s="1"/>
    </row>
    <row r="6" spans="2:21" x14ac:dyDescent="0.25">
      <c r="B6" t="s">
        <v>4</v>
      </c>
      <c r="D6">
        <v>4</v>
      </c>
      <c r="E6">
        <v>4</v>
      </c>
      <c r="F6">
        <v>6</v>
      </c>
      <c r="G6">
        <v>8</v>
      </c>
      <c r="H6">
        <v>8</v>
      </c>
      <c r="I6">
        <v>3</v>
      </c>
      <c r="J6">
        <v>3</v>
      </c>
      <c r="K6">
        <v>10</v>
      </c>
      <c r="L6">
        <v>7</v>
      </c>
      <c r="M6">
        <v>6</v>
      </c>
      <c r="O6" s="1"/>
      <c r="P6" s="1"/>
      <c r="Q6" s="1"/>
      <c r="R6" s="1"/>
      <c r="S6" s="1"/>
      <c r="T6" s="1"/>
      <c r="U6" s="1"/>
    </row>
    <row r="7" spans="2:21" x14ac:dyDescent="0.25">
      <c r="B7" t="s">
        <v>5</v>
      </c>
      <c r="D7">
        <v>18</v>
      </c>
      <c r="E7">
        <v>17</v>
      </c>
      <c r="F7">
        <v>16</v>
      </c>
      <c r="G7">
        <v>14</v>
      </c>
      <c r="H7">
        <v>14</v>
      </c>
      <c r="I7">
        <v>19</v>
      </c>
      <c r="J7">
        <v>18</v>
      </c>
      <c r="K7">
        <v>12</v>
      </c>
      <c r="L7">
        <v>15</v>
      </c>
      <c r="M7">
        <v>17</v>
      </c>
    </row>
    <row r="9" spans="2:21" x14ac:dyDescent="0.25">
      <c r="B9" t="s">
        <v>6</v>
      </c>
      <c r="D9">
        <f t="shared" ref="D9:M9" si="0">SUM(D4:D7)</f>
        <v>56</v>
      </c>
      <c r="E9">
        <f>SUM(E4:E7)</f>
        <v>55</v>
      </c>
      <c r="F9">
        <f t="shared" si="0"/>
        <v>56</v>
      </c>
      <c r="G9">
        <f t="shared" si="0"/>
        <v>56</v>
      </c>
      <c r="H9">
        <f t="shared" si="0"/>
        <v>56</v>
      </c>
      <c r="I9">
        <f>SUM(I4:I7)</f>
        <v>57</v>
      </c>
      <c r="J9">
        <f t="shared" si="0"/>
        <v>55</v>
      </c>
      <c r="K9">
        <f t="shared" si="0"/>
        <v>56</v>
      </c>
      <c r="L9">
        <f t="shared" si="0"/>
        <v>55</v>
      </c>
      <c r="M9">
        <f t="shared" si="0"/>
        <v>56</v>
      </c>
    </row>
    <row r="11" spans="2:21" x14ac:dyDescent="0.25">
      <c r="B11" t="s">
        <v>7</v>
      </c>
      <c r="D11">
        <f>D13-D9</f>
        <v>502</v>
      </c>
      <c r="E11">
        <f>D13-E9</f>
        <v>503</v>
      </c>
      <c r="F11">
        <f>D13-F9</f>
        <v>502</v>
      </c>
      <c r="G11">
        <f>D13-G9</f>
        <v>502</v>
      </c>
      <c r="H11">
        <f>D13-H9</f>
        <v>502</v>
      </c>
      <c r="I11">
        <f>D13-I9</f>
        <v>501</v>
      </c>
      <c r="J11">
        <f>D13-J9</f>
        <v>503</v>
      </c>
      <c r="K11">
        <f>D13-K9</f>
        <v>502</v>
      </c>
      <c r="L11">
        <f>D13-L9</f>
        <v>503</v>
      </c>
      <c r="M11">
        <f>D13-M9</f>
        <v>502</v>
      </c>
    </row>
    <row r="13" spans="2:21" x14ac:dyDescent="0.25">
      <c r="B13" t="s">
        <v>8</v>
      </c>
      <c r="D13">
        <v>558</v>
      </c>
    </row>
    <row r="17" spans="2:17" x14ac:dyDescent="0.25">
      <c r="B17" t="s">
        <v>9</v>
      </c>
      <c r="D17">
        <f t="shared" ref="D17:M17" si="1">(D7+D4)/D9 *100</f>
        <v>87.5</v>
      </c>
      <c r="E17">
        <f>(E7+E4)/E9 *100</f>
        <v>85.454545454545453</v>
      </c>
      <c r="F17">
        <f t="shared" si="1"/>
        <v>85.714285714285708</v>
      </c>
      <c r="G17">
        <f t="shared" si="1"/>
        <v>83.928571428571431</v>
      </c>
      <c r="H17">
        <f t="shared" si="1"/>
        <v>76.785714285714292</v>
      </c>
      <c r="I17">
        <f>(I7+I4)/I9 *100</f>
        <v>89.473684210526315</v>
      </c>
      <c r="J17">
        <f t="shared" si="1"/>
        <v>92.72727272727272</v>
      </c>
      <c r="K17">
        <f t="shared" si="1"/>
        <v>73.214285714285708</v>
      </c>
      <c r="L17">
        <f t="shared" si="1"/>
        <v>80</v>
      </c>
      <c r="M17">
        <f t="shared" si="1"/>
        <v>82.142857142857139</v>
      </c>
      <c r="O17">
        <f>AVERAGE(D17:M17)</f>
        <v>83.694121667805874</v>
      </c>
      <c r="Q17">
        <f>ROUND(O17,2)</f>
        <v>83.69</v>
      </c>
    </row>
    <row r="18" spans="2:17" x14ac:dyDescent="0.25">
      <c r="B18" t="s">
        <v>10</v>
      </c>
      <c r="D18">
        <f t="shared" ref="D18:M18" si="2">D7/(D7+D6)*100</f>
        <v>81.818181818181827</v>
      </c>
      <c r="E18">
        <f>E7/(E7+E6)*100</f>
        <v>80.952380952380949</v>
      </c>
      <c r="F18">
        <f t="shared" si="2"/>
        <v>72.727272727272734</v>
      </c>
      <c r="G18">
        <f t="shared" si="2"/>
        <v>63.636363636363633</v>
      </c>
      <c r="H18">
        <f t="shared" si="2"/>
        <v>63.636363636363633</v>
      </c>
      <c r="I18">
        <f>I7/(I7+I6)*100</f>
        <v>86.36363636363636</v>
      </c>
      <c r="J18">
        <f t="shared" si="2"/>
        <v>85.714285714285708</v>
      </c>
      <c r="K18">
        <f t="shared" si="2"/>
        <v>54.54545454545454</v>
      </c>
      <c r="L18">
        <f t="shared" si="2"/>
        <v>68.181818181818173</v>
      </c>
      <c r="M18">
        <f t="shared" si="2"/>
        <v>73.91304347826086</v>
      </c>
      <c r="O18">
        <f>AVERAGE(D18:M18)</f>
        <v>73.148880105401844</v>
      </c>
      <c r="Q18">
        <f>ROUND(O18,2)</f>
        <v>73.150000000000006</v>
      </c>
    </row>
    <row r="19" spans="2:17" x14ac:dyDescent="0.25">
      <c r="B19" t="s">
        <v>11</v>
      </c>
      <c r="D19">
        <f t="shared" ref="D19:M19" si="3">D4/(D5+D4)*100</f>
        <v>91.17647058823529</v>
      </c>
      <c r="E19">
        <f>E4/(E5+E4)*100</f>
        <v>88.235294117647058</v>
      </c>
      <c r="F19">
        <f t="shared" si="3"/>
        <v>94.117647058823522</v>
      </c>
      <c r="G19">
        <f t="shared" si="3"/>
        <v>97.058823529411768</v>
      </c>
      <c r="H19">
        <f t="shared" si="3"/>
        <v>85.294117647058826</v>
      </c>
      <c r="I19">
        <f>I4/(I5+I4)*100</f>
        <v>91.428571428571431</v>
      </c>
      <c r="J19">
        <f t="shared" si="3"/>
        <v>97.058823529411768</v>
      </c>
      <c r="K19">
        <f t="shared" si="3"/>
        <v>85.294117647058826</v>
      </c>
      <c r="L19">
        <f t="shared" si="3"/>
        <v>87.878787878787875</v>
      </c>
      <c r="M19">
        <f t="shared" si="3"/>
        <v>87.878787878787875</v>
      </c>
      <c r="O19">
        <f>AVERAGE(D19:M19)</f>
        <v>90.542144130379413</v>
      </c>
      <c r="Q19">
        <f>ROUND(O19,2)</f>
        <v>90.54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9238-D7D7-4200-A8FC-B6882118BE31}">
  <dimension ref="B2:U19"/>
  <sheetViews>
    <sheetView topLeftCell="A4" workbookViewId="0">
      <selection activeCell="O5" sqref="O5:P15"/>
    </sheetView>
  </sheetViews>
  <sheetFormatPr defaultRowHeight="15" x14ac:dyDescent="0.25"/>
  <sheetData>
    <row r="2" spans="2:21" x14ac:dyDescent="0.25">
      <c r="B2" t="s">
        <v>0</v>
      </c>
      <c r="D2" t="s">
        <v>2</v>
      </c>
    </row>
    <row r="3" spans="2:21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O3" t="s">
        <v>18</v>
      </c>
    </row>
    <row r="4" spans="2:21" x14ac:dyDescent="0.25">
      <c r="B4" t="s">
        <v>1</v>
      </c>
      <c r="D4">
        <v>27</v>
      </c>
      <c r="E4">
        <v>26</v>
      </c>
      <c r="F4">
        <v>25</v>
      </c>
      <c r="G4">
        <v>28</v>
      </c>
      <c r="H4">
        <v>25</v>
      </c>
      <c r="I4">
        <v>28</v>
      </c>
      <c r="J4">
        <v>26</v>
      </c>
      <c r="K4">
        <v>29</v>
      </c>
      <c r="L4">
        <v>26</v>
      </c>
      <c r="M4">
        <v>23</v>
      </c>
      <c r="O4" s="1"/>
      <c r="P4" s="1"/>
      <c r="Q4" s="1"/>
      <c r="R4" s="1"/>
      <c r="S4" s="1"/>
      <c r="T4" s="1"/>
      <c r="U4" s="1"/>
    </row>
    <row r="5" spans="2:21" x14ac:dyDescent="0.25">
      <c r="B5" t="s">
        <v>3</v>
      </c>
      <c r="D5">
        <v>7</v>
      </c>
      <c r="E5">
        <v>7</v>
      </c>
      <c r="F5">
        <v>8</v>
      </c>
      <c r="G5">
        <v>6</v>
      </c>
      <c r="H5">
        <v>9</v>
      </c>
      <c r="I5">
        <v>6</v>
      </c>
      <c r="J5">
        <v>8</v>
      </c>
      <c r="K5">
        <v>5</v>
      </c>
      <c r="L5">
        <v>7</v>
      </c>
      <c r="M5">
        <v>11</v>
      </c>
      <c r="P5" s="1"/>
      <c r="Q5" s="1"/>
      <c r="R5" s="1"/>
      <c r="S5" s="1"/>
      <c r="T5" s="1"/>
      <c r="U5" s="1"/>
    </row>
    <row r="6" spans="2:21" x14ac:dyDescent="0.25">
      <c r="B6" t="s">
        <v>4</v>
      </c>
      <c r="D6">
        <v>4</v>
      </c>
      <c r="E6">
        <v>8</v>
      </c>
      <c r="F6">
        <v>8</v>
      </c>
      <c r="G6">
        <v>3</v>
      </c>
      <c r="H6">
        <v>7</v>
      </c>
      <c r="I6">
        <v>4</v>
      </c>
      <c r="J6">
        <v>3</v>
      </c>
      <c r="K6">
        <v>6</v>
      </c>
      <c r="L6">
        <v>9</v>
      </c>
      <c r="M6">
        <v>7</v>
      </c>
      <c r="O6" s="1"/>
      <c r="P6" s="1"/>
      <c r="Q6" s="1"/>
      <c r="R6" s="1"/>
      <c r="S6" s="1"/>
      <c r="T6" s="1"/>
      <c r="U6" s="1"/>
    </row>
    <row r="7" spans="2:21" x14ac:dyDescent="0.25">
      <c r="B7" t="s">
        <v>5</v>
      </c>
      <c r="D7">
        <v>18</v>
      </c>
      <c r="E7">
        <v>14</v>
      </c>
      <c r="F7">
        <v>15</v>
      </c>
      <c r="G7">
        <v>19</v>
      </c>
      <c r="H7">
        <v>15</v>
      </c>
      <c r="I7">
        <v>19</v>
      </c>
      <c r="J7">
        <v>18</v>
      </c>
      <c r="K7">
        <v>16</v>
      </c>
      <c r="L7">
        <v>13</v>
      </c>
      <c r="M7">
        <v>15</v>
      </c>
    </row>
    <row r="9" spans="2:21" x14ac:dyDescent="0.25">
      <c r="B9" t="s">
        <v>6</v>
      </c>
      <c r="D9">
        <f t="shared" ref="D9:M9" si="0">SUM(D4:D7)</f>
        <v>56</v>
      </c>
      <c r="E9">
        <f>SUM(E4:E7)</f>
        <v>55</v>
      </c>
      <c r="F9">
        <f t="shared" si="0"/>
        <v>56</v>
      </c>
      <c r="G9">
        <f t="shared" si="0"/>
        <v>56</v>
      </c>
      <c r="H9">
        <f t="shared" si="0"/>
        <v>56</v>
      </c>
      <c r="I9">
        <f>SUM(I4:I7)</f>
        <v>57</v>
      </c>
      <c r="J9">
        <f t="shared" si="0"/>
        <v>55</v>
      </c>
      <c r="K9">
        <f t="shared" si="0"/>
        <v>56</v>
      </c>
      <c r="L9">
        <f t="shared" si="0"/>
        <v>55</v>
      </c>
      <c r="M9">
        <f t="shared" si="0"/>
        <v>56</v>
      </c>
    </row>
    <row r="11" spans="2:21" x14ac:dyDescent="0.25">
      <c r="B11" t="s">
        <v>7</v>
      </c>
      <c r="D11">
        <f>D13-D9</f>
        <v>502</v>
      </c>
      <c r="E11">
        <f>D13-E9</f>
        <v>503</v>
      </c>
      <c r="F11">
        <f>D13-F9</f>
        <v>502</v>
      </c>
      <c r="G11">
        <f>D13-G9</f>
        <v>502</v>
      </c>
      <c r="H11">
        <f>D13-H9</f>
        <v>502</v>
      </c>
      <c r="I11">
        <f>D13-I9</f>
        <v>501</v>
      </c>
      <c r="J11">
        <f>D13-J9</f>
        <v>503</v>
      </c>
      <c r="K11">
        <f>D13-K9</f>
        <v>502</v>
      </c>
      <c r="L11">
        <f>D13-L9</f>
        <v>503</v>
      </c>
      <c r="M11">
        <f>D13-M9</f>
        <v>502</v>
      </c>
    </row>
    <row r="13" spans="2:21" x14ac:dyDescent="0.25">
      <c r="B13" t="s">
        <v>8</v>
      </c>
      <c r="D13">
        <v>558</v>
      </c>
    </row>
    <row r="17" spans="2:17" x14ac:dyDescent="0.25">
      <c r="B17" t="s">
        <v>9</v>
      </c>
      <c r="D17">
        <f t="shared" ref="D17:M17" si="1">(D7+D4)/D9 *100</f>
        <v>80.357142857142861</v>
      </c>
      <c r="E17">
        <f>(E7+E4)/E9 *100</f>
        <v>72.727272727272734</v>
      </c>
      <c r="F17">
        <f t="shared" si="1"/>
        <v>71.428571428571431</v>
      </c>
      <c r="G17">
        <f t="shared" si="1"/>
        <v>83.928571428571431</v>
      </c>
      <c r="H17">
        <f t="shared" si="1"/>
        <v>71.428571428571431</v>
      </c>
      <c r="I17">
        <f>(I7+I4)/I9 *100</f>
        <v>82.456140350877192</v>
      </c>
      <c r="J17">
        <f t="shared" si="1"/>
        <v>80</v>
      </c>
      <c r="K17">
        <f t="shared" si="1"/>
        <v>80.357142857142861</v>
      </c>
      <c r="L17">
        <f t="shared" si="1"/>
        <v>70.909090909090907</v>
      </c>
      <c r="M17">
        <f t="shared" si="1"/>
        <v>67.857142857142861</v>
      </c>
      <c r="O17">
        <f>AVERAGE(D17:M17)</f>
        <v>76.144964684438378</v>
      </c>
      <c r="Q17">
        <f>ROUND(O17,2)</f>
        <v>76.14</v>
      </c>
    </row>
    <row r="18" spans="2:17" x14ac:dyDescent="0.25">
      <c r="B18" t="s">
        <v>10</v>
      </c>
      <c r="D18">
        <f t="shared" ref="D18:M18" si="2">D7/(D7+D6)*100</f>
        <v>81.818181818181827</v>
      </c>
      <c r="E18">
        <f>E7/(E7+E6)*100</f>
        <v>63.636363636363633</v>
      </c>
      <c r="F18">
        <f t="shared" si="2"/>
        <v>65.217391304347828</v>
      </c>
      <c r="G18">
        <f t="shared" si="2"/>
        <v>86.36363636363636</v>
      </c>
      <c r="H18">
        <f t="shared" si="2"/>
        <v>68.181818181818173</v>
      </c>
      <c r="I18">
        <f>I7/(I7+I6)*100</f>
        <v>82.608695652173907</v>
      </c>
      <c r="J18">
        <f t="shared" si="2"/>
        <v>85.714285714285708</v>
      </c>
      <c r="K18">
        <f t="shared" si="2"/>
        <v>72.727272727272734</v>
      </c>
      <c r="L18">
        <f t="shared" si="2"/>
        <v>59.090909090909093</v>
      </c>
      <c r="M18">
        <f t="shared" si="2"/>
        <v>68.181818181818173</v>
      </c>
      <c r="O18">
        <f>AVERAGE(D18:M18)</f>
        <v>73.354037267080741</v>
      </c>
      <c r="Q18">
        <f>ROUND(O18,2)</f>
        <v>73.349999999999994</v>
      </c>
    </row>
    <row r="19" spans="2:17" x14ac:dyDescent="0.25">
      <c r="B19" t="s">
        <v>11</v>
      </c>
      <c r="D19">
        <f t="shared" ref="D19:M19" si="3">D4/(D5+D4)*100</f>
        <v>79.411764705882348</v>
      </c>
      <c r="E19">
        <f>E4/(E5+E4)*100</f>
        <v>78.787878787878782</v>
      </c>
      <c r="F19">
        <f t="shared" si="3"/>
        <v>75.757575757575751</v>
      </c>
      <c r="G19">
        <f t="shared" si="3"/>
        <v>82.35294117647058</v>
      </c>
      <c r="H19">
        <f t="shared" si="3"/>
        <v>73.529411764705884</v>
      </c>
      <c r="I19">
        <f>I4/(I5+I4)*100</f>
        <v>82.35294117647058</v>
      </c>
      <c r="J19">
        <f t="shared" si="3"/>
        <v>76.470588235294116</v>
      </c>
      <c r="K19">
        <f t="shared" si="3"/>
        <v>85.294117647058826</v>
      </c>
      <c r="L19">
        <f t="shared" si="3"/>
        <v>78.787878787878782</v>
      </c>
      <c r="M19">
        <f t="shared" si="3"/>
        <v>67.64705882352942</v>
      </c>
      <c r="O19">
        <f>AVERAGE(D19:M19)</f>
        <v>78.039215686274503</v>
      </c>
      <c r="Q19">
        <f>ROUND(O19,2)</f>
        <v>78.040000000000006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E788-4EAB-4D79-B74D-5629A932AED7}">
  <dimension ref="B2:U19"/>
  <sheetViews>
    <sheetView tabSelected="1" topLeftCell="A3" workbookViewId="0">
      <selection activeCell="H32" sqref="H32"/>
    </sheetView>
  </sheetViews>
  <sheetFormatPr defaultRowHeight="15" x14ac:dyDescent="0.25"/>
  <sheetData>
    <row r="2" spans="2:21" x14ac:dyDescent="0.25">
      <c r="B2" t="s">
        <v>0</v>
      </c>
      <c r="D2" t="s">
        <v>2</v>
      </c>
    </row>
    <row r="3" spans="2:21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2:21" x14ac:dyDescent="0.25">
      <c r="B4" t="s">
        <v>1</v>
      </c>
      <c r="D4">
        <v>32</v>
      </c>
      <c r="E4">
        <v>24</v>
      </c>
      <c r="F4">
        <v>28</v>
      </c>
      <c r="G4">
        <v>28</v>
      </c>
      <c r="H4">
        <v>30</v>
      </c>
      <c r="I4">
        <v>26</v>
      </c>
      <c r="J4">
        <v>28</v>
      </c>
      <c r="K4">
        <v>27</v>
      </c>
      <c r="L4">
        <v>25</v>
      </c>
      <c r="M4">
        <v>27</v>
      </c>
      <c r="O4" s="1"/>
      <c r="P4" s="1"/>
      <c r="Q4" s="1"/>
      <c r="R4" s="1"/>
      <c r="S4" s="1"/>
      <c r="T4" s="1"/>
      <c r="U4" s="1"/>
    </row>
    <row r="5" spans="2:21" x14ac:dyDescent="0.25">
      <c r="B5" t="s">
        <v>3</v>
      </c>
      <c r="D5">
        <v>3</v>
      </c>
      <c r="E5">
        <v>9</v>
      </c>
      <c r="F5">
        <v>6</v>
      </c>
      <c r="G5">
        <v>6</v>
      </c>
      <c r="H5">
        <v>3</v>
      </c>
      <c r="I5">
        <v>9</v>
      </c>
      <c r="J5">
        <v>4</v>
      </c>
      <c r="K5">
        <v>7</v>
      </c>
      <c r="L5">
        <v>8</v>
      </c>
      <c r="M5">
        <v>7</v>
      </c>
      <c r="P5" s="1"/>
      <c r="Q5" s="1"/>
      <c r="R5" s="1"/>
      <c r="S5" s="1"/>
      <c r="T5" s="1"/>
      <c r="U5" s="1"/>
    </row>
    <row r="6" spans="2:21" x14ac:dyDescent="0.25">
      <c r="B6" t="s">
        <v>4</v>
      </c>
      <c r="D6">
        <v>8</v>
      </c>
      <c r="E6">
        <v>2</v>
      </c>
      <c r="F6">
        <v>9</v>
      </c>
      <c r="G6">
        <v>7</v>
      </c>
      <c r="H6">
        <v>6</v>
      </c>
      <c r="I6">
        <v>4</v>
      </c>
      <c r="J6">
        <v>7</v>
      </c>
      <c r="K6">
        <v>6</v>
      </c>
      <c r="L6">
        <v>3</v>
      </c>
      <c r="M6">
        <v>6</v>
      </c>
      <c r="O6" s="1"/>
      <c r="P6" s="1"/>
      <c r="Q6" s="1"/>
      <c r="R6" s="1"/>
      <c r="S6" s="1"/>
      <c r="T6" s="1"/>
      <c r="U6" s="1"/>
    </row>
    <row r="7" spans="2:21" x14ac:dyDescent="0.25">
      <c r="B7" t="s">
        <v>5</v>
      </c>
      <c r="D7">
        <v>13</v>
      </c>
      <c r="E7">
        <v>20</v>
      </c>
      <c r="F7">
        <v>13</v>
      </c>
      <c r="G7">
        <v>15</v>
      </c>
      <c r="H7">
        <v>17</v>
      </c>
      <c r="I7">
        <v>18</v>
      </c>
      <c r="J7">
        <v>16</v>
      </c>
      <c r="K7">
        <v>16</v>
      </c>
      <c r="L7">
        <v>19</v>
      </c>
      <c r="M7">
        <v>16</v>
      </c>
    </row>
    <row r="9" spans="2:21" x14ac:dyDescent="0.25">
      <c r="B9" t="s">
        <v>6</v>
      </c>
      <c r="D9">
        <f t="shared" ref="D9:M9" si="0">SUM(D4:D7)</f>
        <v>56</v>
      </c>
      <c r="E9">
        <f>SUM(E4:E7)</f>
        <v>55</v>
      </c>
      <c r="F9">
        <f t="shared" si="0"/>
        <v>56</v>
      </c>
      <c r="G9">
        <f t="shared" si="0"/>
        <v>56</v>
      </c>
      <c r="H9">
        <f t="shared" si="0"/>
        <v>56</v>
      </c>
      <c r="I9">
        <f>SUM(I4:I7)</f>
        <v>57</v>
      </c>
      <c r="J9">
        <f t="shared" si="0"/>
        <v>55</v>
      </c>
      <c r="K9">
        <f t="shared" si="0"/>
        <v>56</v>
      </c>
      <c r="L9">
        <f t="shared" si="0"/>
        <v>55</v>
      </c>
      <c r="M9">
        <f t="shared" si="0"/>
        <v>56</v>
      </c>
    </row>
    <row r="11" spans="2:21" x14ac:dyDescent="0.25">
      <c r="B11" t="s">
        <v>7</v>
      </c>
      <c r="D11">
        <f>D13-D9</f>
        <v>502</v>
      </c>
      <c r="E11">
        <f>D13-E9</f>
        <v>503</v>
      </c>
      <c r="F11">
        <f>D13-F9</f>
        <v>502</v>
      </c>
      <c r="G11">
        <f>D13-G9</f>
        <v>502</v>
      </c>
      <c r="H11">
        <f>D13-H9</f>
        <v>502</v>
      </c>
      <c r="I11">
        <f>D13-I9</f>
        <v>501</v>
      </c>
      <c r="J11">
        <f>D13-J9</f>
        <v>503</v>
      </c>
      <c r="K11">
        <f>D13-K9</f>
        <v>502</v>
      </c>
      <c r="L11">
        <f>D13-L9</f>
        <v>503</v>
      </c>
      <c r="M11">
        <f>D13-M9</f>
        <v>502</v>
      </c>
    </row>
    <row r="13" spans="2:21" x14ac:dyDescent="0.25">
      <c r="B13" t="s">
        <v>8</v>
      </c>
      <c r="D13">
        <v>558</v>
      </c>
    </row>
    <row r="17" spans="2:17" x14ac:dyDescent="0.25">
      <c r="B17" t="s">
        <v>9</v>
      </c>
      <c r="D17">
        <f t="shared" ref="D17:M17" si="1">(D7+D4)/D9 *100</f>
        <v>80.357142857142861</v>
      </c>
      <c r="E17">
        <f>(E7+E4)/E9 *100</f>
        <v>80</v>
      </c>
      <c r="F17">
        <f t="shared" si="1"/>
        <v>73.214285714285708</v>
      </c>
      <c r="G17">
        <f t="shared" si="1"/>
        <v>76.785714285714292</v>
      </c>
      <c r="H17">
        <f t="shared" si="1"/>
        <v>83.928571428571431</v>
      </c>
      <c r="I17">
        <f>(I7+I4)/I9 *100</f>
        <v>77.192982456140342</v>
      </c>
      <c r="J17">
        <f t="shared" si="1"/>
        <v>80</v>
      </c>
      <c r="K17">
        <f t="shared" si="1"/>
        <v>76.785714285714292</v>
      </c>
      <c r="L17">
        <f t="shared" si="1"/>
        <v>80</v>
      </c>
      <c r="M17">
        <f t="shared" si="1"/>
        <v>76.785714285714292</v>
      </c>
      <c r="O17">
        <f>AVERAGE(D17:M17)</f>
        <v>78.505012531328333</v>
      </c>
      <c r="Q17">
        <f>ROUND(O17,2)</f>
        <v>78.510000000000005</v>
      </c>
    </row>
    <row r="18" spans="2:17" x14ac:dyDescent="0.25">
      <c r="B18" t="s">
        <v>10</v>
      </c>
      <c r="D18">
        <f t="shared" ref="D18:M18" si="2">D7/(D7+D6)*100</f>
        <v>61.904761904761905</v>
      </c>
      <c r="E18">
        <f>E7/(E7+E6)*100</f>
        <v>90.909090909090907</v>
      </c>
      <c r="F18">
        <f t="shared" si="2"/>
        <v>59.090909090909093</v>
      </c>
      <c r="G18">
        <f t="shared" si="2"/>
        <v>68.181818181818173</v>
      </c>
      <c r="H18">
        <f t="shared" si="2"/>
        <v>73.91304347826086</v>
      </c>
      <c r="I18">
        <f>I7/(I7+I6)*100</f>
        <v>81.818181818181827</v>
      </c>
      <c r="J18">
        <f t="shared" si="2"/>
        <v>69.565217391304344</v>
      </c>
      <c r="K18">
        <f t="shared" si="2"/>
        <v>72.727272727272734</v>
      </c>
      <c r="L18">
        <f t="shared" si="2"/>
        <v>86.36363636363636</v>
      </c>
      <c r="M18">
        <f t="shared" si="2"/>
        <v>72.727272727272734</v>
      </c>
      <c r="O18">
        <f>AVERAGE(D18:M18)</f>
        <v>73.720120459250893</v>
      </c>
      <c r="Q18">
        <f>ROUND(O18,2)</f>
        <v>73.72</v>
      </c>
    </row>
    <row r="19" spans="2:17" x14ac:dyDescent="0.25">
      <c r="B19" t="s">
        <v>11</v>
      </c>
      <c r="D19">
        <f t="shared" ref="D19:M19" si="3">D4/(D5+D4)*100</f>
        <v>91.428571428571431</v>
      </c>
      <c r="E19">
        <f>E4/(E5+E4)*100</f>
        <v>72.727272727272734</v>
      </c>
      <c r="F19">
        <f t="shared" si="3"/>
        <v>82.35294117647058</v>
      </c>
      <c r="G19">
        <f t="shared" si="3"/>
        <v>82.35294117647058</v>
      </c>
      <c r="H19">
        <f t="shared" si="3"/>
        <v>90.909090909090907</v>
      </c>
      <c r="I19">
        <f>I4/(I5+I4)*100</f>
        <v>74.285714285714292</v>
      </c>
      <c r="J19">
        <f t="shared" si="3"/>
        <v>87.5</v>
      </c>
      <c r="K19">
        <f t="shared" si="3"/>
        <v>79.411764705882348</v>
      </c>
      <c r="L19">
        <f t="shared" si="3"/>
        <v>75.757575757575751</v>
      </c>
      <c r="M19">
        <f t="shared" si="3"/>
        <v>79.411764705882348</v>
      </c>
      <c r="O19">
        <f>AVERAGE(D19:M19)</f>
        <v>81.613763687293087</v>
      </c>
      <c r="Q19">
        <f>ROUND(O19,2)</f>
        <v>81.61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SVM</vt:lpstr>
      <vt:lpstr>knn</vt:lpstr>
      <vt:lpstr>DT</vt:lpstr>
      <vt:lpstr>discriminant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Beulah</dc:creator>
  <cp:lastModifiedBy>SSN</cp:lastModifiedBy>
  <dcterms:created xsi:type="dcterms:W3CDTF">2019-07-22T16:39:46Z</dcterms:created>
  <dcterms:modified xsi:type="dcterms:W3CDTF">2023-04-25T08:59:21Z</dcterms:modified>
</cp:coreProperties>
</file>